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-2400" yWindow="735" windowWidth="18825" windowHeight="10485" tabRatio="927" firstSheet="5" activeTab="10"/>
  </bookViews>
  <sheets>
    <sheet name="ДОХОДЫ" sheetId="502" r:id="rId1"/>
    <sheet name="РАСХОДЫ" sheetId="11" r:id="rId2"/>
    <sheet name="Приложение № 3 ГП" sheetId="423" state="hidden" r:id="rId3"/>
    <sheet name="ИСТОЧНИКИ" sheetId="501" r:id="rId4"/>
    <sheet name="ВНЕБЮДЖЕТНЫЕ ФОНДЫ" sheetId="461" r:id="rId5"/>
    <sheet name="Приложение № 1 ГП" sheetId="503" r:id="rId6"/>
    <sheet name="Приложение № 2 ГРБС" sheetId="442" r:id="rId7"/>
    <sheet name="Приложение_3_ГП_по_ГРБС" sheetId="504" r:id="rId8"/>
    <sheet name="Прил № 4 Инвестфонд" sheetId="476" r:id="rId9"/>
    <sheet name="Приложение № 5 ГК" sheetId="477" r:id="rId10"/>
    <sheet name="Приложение № 6 Сколково" sheetId="478" r:id="rId11"/>
    <sheet name="Приложение №7 РФ" sheetId="498" r:id="rId12"/>
    <sheet name="Приложение №7 ФНБ" sheetId="500" r:id="rId13"/>
    <sheet name="Приложение 8  Доходы" sheetId="491" r:id="rId14"/>
    <sheet name="Приложение 8 Расходы" sheetId="492" r:id="rId15"/>
    <sheet name="Приложение 8  Источники" sheetId="493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0" hidden="1">ДОХОДЫ!$A$12:$J$12</definedName>
    <definedName name="_xlnm._FilterDatabase" localSheetId="13" hidden="1">'Приложение 8  Доходы'!$A$11:$AG$45</definedName>
    <definedName name="_xlnm._FilterDatabase" localSheetId="15" hidden="1">'Приложение 8  Источники'!$B$5:$K$9</definedName>
    <definedName name="_xlnm._FilterDatabase" localSheetId="14" hidden="1">'Приложение 8 Расходы'!$A$7:$AQ$118</definedName>
    <definedName name="_xlnm._FilterDatabase" localSheetId="5" hidden="1">'Приложение № 1 ГП'!$A$11:$H$310</definedName>
    <definedName name="_xlnm._FilterDatabase" localSheetId="9" hidden="1">'Приложение № 5 ГК'!$A$9:$M$222</definedName>
    <definedName name="_xlnm._FilterDatabase" localSheetId="7" hidden="1">Приложение_3_ГП_по_ГРБС!$A$10:$O$440</definedName>
    <definedName name="_xlnm._FilterDatabase" localSheetId="1" hidden="1">РАСХОДЫ!$A$8:$O$115</definedName>
    <definedName name="XDO_?BUDGET_NAME_S1?" localSheetId="0">#REF!</definedName>
    <definedName name="XDO_?BUDGET_NAME_S1?" localSheetId="3">#REF!</definedName>
    <definedName name="XDO_?BUDGET_NAME_S1?" localSheetId="13">#REF!</definedName>
    <definedName name="XDO_?BUDGET_NAME_S1?" localSheetId="15">#REF!</definedName>
    <definedName name="XDO_?BUDGET_NAME_S1?" localSheetId="14">#REF!</definedName>
    <definedName name="XDO_?BUDGET_NAME_S1?" localSheetId="12">#REF!</definedName>
    <definedName name="XDO_?BUDGET_NAME_S1?">#REF!</definedName>
    <definedName name="XDO_?BUDGET_NAME_S1_W?" localSheetId="0">#REF!</definedName>
    <definedName name="XDO_?BUDGET_NAME_S1_W?" localSheetId="3">#REF!</definedName>
    <definedName name="XDO_?BUDGET_NAME_S1_W?" localSheetId="13">#REF!</definedName>
    <definedName name="XDO_?BUDGET_NAME_S1_W?" localSheetId="15">#REF!</definedName>
    <definedName name="XDO_?BUDGET_NAME_S1_W?" localSheetId="14">#REF!</definedName>
    <definedName name="XDO_?BUDGET_NAME_S1_W?" localSheetId="12">#REF!</definedName>
    <definedName name="XDO_?BUDGET_NAME_S1_W?">#REF!</definedName>
    <definedName name="XDO_?COL_2_1_7?" localSheetId="0">#REF!</definedName>
    <definedName name="XDO_?COL_2_1_7?" localSheetId="3">#REF!</definedName>
    <definedName name="XDO_?COL_2_1_7?">#REF!</definedName>
    <definedName name="XDO_?COL_2_2_6?" localSheetId="3">'[1]2.2'!#REF!</definedName>
    <definedName name="XDO_?COL_2_2_6?">'[1]2.2'!#REF!</definedName>
    <definedName name="XDO_?COL_3_1_4?" localSheetId="0">#REF!</definedName>
    <definedName name="XDO_?COL_3_1_4?" localSheetId="3">#REF!</definedName>
    <definedName name="XDO_?COL_3_1_4?">#REF!</definedName>
    <definedName name="XDO_?COL_3_2_5?" localSheetId="0">#REF!</definedName>
    <definedName name="XDO_?COL_3_2_5?" localSheetId="3">#REF!</definedName>
    <definedName name="XDO_?COL_3_2_5?">#REF!</definedName>
    <definedName name="XDO_?D06?" localSheetId="0">#REF!</definedName>
    <definedName name="XDO_?D06?" localSheetId="3">#REF!</definedName>
    <definedName name="XDO_?D06?">#REF!</definedName>
    <definedName name="XDO_?DATA003_S8_1?" localSheetId="0">#REF!</definedName>
    <definedName name="XDO_?DATA003_S8_1?" localSheetId="3">#REF!</definedName>
    <definedName name="XDO_?DATA003_S8_1?">#REF!</definedName>
    <definedName name="XDO_?DATA003_S8_2?" localSheetId="0">#REF!</definedName>
    <definedName name="XDO_?DATA003_S8_2?" localSheetId="3">#REF!</definedName>
    <definedName name="XDO_?DATA003_S8_2?">#REF!</definedName>
    <definedName name="XDO_?DATA004_S1?" localSheetId="0">#REF!</definedName>
    <definedName name="XDO_?DATA004_S1?" localSheetId="3">#REF!</definedName>
    <definedName name="XDO_?DATA004_S1?" localSheetId="13">#REF!</definedName>
    <definedName name="XDO_?DATA004_S1?" localSheetId="15">#REF!</definedName>
    <definedName name="XDO_?DATA004_S1?" localSheetId="14">#REF!</definedName>
    <definedName name="XDO_?DATA004_S1?" localSheetId="12">#REF!</definedName>
    <definedName name="XDO_?DATA004_S1?">#REF!</definedName>
    <definedName name="XDO_?DATA004_S1_1?" localSheetId="0">#REF!</definedName>
    <definedName name="XDO_?DATA004_S1_1?" localSheetId="3">#REF!</definedName>
    <definedName name="XDO_?DATA004_S1_1?" localSheetId="13">#REF!</definedName>
    <definedName name="XDO_?DATA004_S1_1?" localSheetId="15">#REF!</definedName>
    <definedName name="XDO_?DATA004_S1_1?" localSheetId="14">#REF!</definedName>
    <definedName name="XDO_?DATA004_S1_1?" localSheetId="12">#REF!</definedName>
    <definedName name="XDO_?DATA004_S1_1?">#REF!</definedName>
    <definedName name="XDO_?DATA004_S1_D?" localSheetId="0">#REF!</definedName>
    <definedName name="XDO_?DATA004_S1_D?" localSheetId="3">#REF!</definedName>
    <definedName name="XDO_?DATA004_S1_D?">#REF!</definedName>
    <definedName name="XDO_?DATA004_S1_D_1?" localSheetId="0">#REF!</definedName>
    <definedName name="XDO_?DATA004_S1_D_1?" localSheetId="3">#REF!</definedName>
    <definedName name="XDO_?DATA004_S1_D_1?">#REF!</definedName>
    <definedName name="XDO_?DATA004_S2?" localSheetId="0">#REF!</definedName>
    <definedName name="XDO_?DATA004_S2?" localSheetId="3">#REF!</definedName>
    <definedName name="XDO_?DATA004_S2?">#REF!</definedName>
    <definedName name="XDO_?DATA004_S2_0?" localSheetId="0">#REF!</definedName>
    <definedName name="XDO_?DATA004_S2_0?" localSheetId="3">#REF!</definedName>
    <definedName name="XDO_?DATA004_S2_0?" localSheetId="13">#REF!</definedName>
    <definedName name="XDO_?DATA004_S2_0?" localSheetId="15">#REF!</definedName>
    <definedName name="XDO_?DATA004_S2_0?" localSheetId="14">#REF!</definedName>
    <definedName name="XDO_?DATA004_S2_0?" localSheetId="12">#REF!</definedName>
    <definedName name="XDO_?DATA004_S2_0?">#REF!</definedName>
    <definedName name="XDO_?DATA004_S2_1?" localSheetId="0">#REF!</definedName>
    <definedName name="XDO_?DATA004_S2_1?" localSheetId="3">#REF!</definedName>
    <definedName name="XDO_?DATA004_S2_1?" localSheetId="13">#REF!</definedName>
    <definedName name="XDO_?DATA004_S2_1?" localSheetId="15">#REF!</definedName>
    <definedName name="XDO_?DATA004_S2_1?" localSheetId="14">#REF!</definedName>
    <definedName name="XDO_?DATA004_S2_1?" localSheetId="12">#REF!</definedName>
    <definedName name="XDO_?DATA004_S2_1?">#REF!</definedName>
    <definedName name="XDO_?DATA004_S2_2?" localSheetId="0">#REF!</definedName>
    <definedName name="XDO_?DATA004_S2_2?" localSheetId="3">#REF!</definedName>
    <definedName name="XDO_?DATA004_S2_2?" localSheetId="13">#REF!</definedName>
    <definedName name="XDO_?DATA004_S2_2?" localSheetId="15">#REF!</definedName>
    <definedName name="XDO_?DATA004_S2_2?" localSheetId="14">#REF!</definedName>
    <definedName name="XDO_?DATA004_S2_2?" localSheetId="12">#REF!</definedName>
    <definedName name="XDO_?DATA004_S2_2?">#REF!</definedName>
    <definedName name="XDO_?DATA004_S2_D?" localSheetId="0">#REF!</definedName>
    <definedName name="XDO_?DATA004_S2_D?" localSheetId="3">#REF!</definedName>
    <definedName name="XDO_?DATA004_S2_D?">#REF!</definedName>
    <definedName name="XDO_?DATA004_S2_D_1?" localSheetId="0">#REF!</definedName>
    <definedName name="XDO_?DATA004_S2_D_1?" localSheetId="3">#REF!</definedName>
    <definedName name="XDO_?DATA004_S2_D_1?">#REF!</definedName>
    <definedName name="XDO_?DATA004_S3_0?" localSheetId="0">#REF!</definedName>
    <definedName name="XDO_?DATA004_S3_0?" localSheetId="3">#REF!</definedName>
    <definedName name="XDO_?DATA004_S3_0?" localSheetId="13">#REF!</definedName>
    <definedName name="XDO_?DATA004_S3_0?" localSheetId="15">#REF!</definedName>
    <definedName name="XDO_?DATA004_S3_0?" localSheetId="14">#REF!</definedName>
    <definedName name="XDO_?DATA004_S3_0?" localSheetId="12">#REF!</definedName>
    <definedName name="XDO_?DATA004_S3_0?">#REF!</definedName>
    <definedName name="XDO_?DATA004_S3_1?" localSheetId="0">#REF!</definedName>
    <definedName name="XDO_?DATA004_S3_1?" localSheetId="3">#REF!</definedName>
    <definedName name="XDO_?DATA004_S3_1?" localSheetId="13">#REF!</definedName>
    <definedName name="XDO_?DATA004_S3_1?" localSheetId="15">#REF!</definedName>
    <definedName name="XDO_?DATA004_S3_1?" localSheetId="14">#REF!</definedName>
    <definedName name="XDO_?DATA004_S3_1?" localSheetId="12">#REF!</definedName>
    <definedName name="XDO_?DATA004_S3_1?">#REF!</definedName>
    <definedName name="XDO_?DATA004_S3_1_F0?" localSheetId="0">#REF!</definedName>
    <definedName name="XDO_?DATA004_S3_1_F0?" localSheetId="3">#REF!</definedName>
    <definedName name="XDO_?DATA004_S3_1_F0?" localSheetId="13">#REF!</definedName>
    <definedName name="XDO_?DATA004_S3_1_F0?" localSheetId="15">#REF!</definedName>
    <definedName name="XDO_?DATA004_S3_1_F0?" localSheetId="14">#REF!</definedName>
    <definedName name="XDO_?DATA004_S3_1_F0?" localSheetId="12">#REF!</definedName>
    <definedName name="XDO_?DATA004_S3_1_F0?">#REF!</definedName>
    <definedName name="XDO_?DATA004_S3_2?" localSheetId="0">#REF!</definedName>
    <definedName name="XDO_?DATA004_S3_2?" localSheetId="3">#REF!</definedName>
    <definedName name="XDO_?DATA004_S3_2?" localSheetId="13">#REF!</definedName>
    <definedName name="XDO_?DATA004_S3_2?" localSheetId="15">#REF!</definedName>
    <definedName name="XDO_?DATA004_S3_2?" localSheetId="14">#REF!</definedName>
    <definedName name="XDO_?DATA004_S3_2?" localSheetId="12">#REF!</definedName>
    <definedName name="XDO_?DATA004_S3_2?">#REF!</definedName>
    <definedName name="XDO_?DATA004_S3_2_F0?" localSheetId="0">#REF!</definedName>
    <definedName name="XDO_?DATA004_S3_2_F0?" localSheetId="3">#REF!</definedName>
    <definedName name="XDO_?DATA004_S3_2_F0?" localSheetId="13">#REF!</definedName>
    <definedName name="XDO_?DATA004_S3_2_F0?" localSheetId="15">#REF!</definedName>
    <definedName name="XDO_?DATA004_S3_2_F0?" localSheetId="14">#REF!</definedName>
    <definedName name="XDO_?DATA004_S3_2_F0?" localSheetId="12">#REF!</definedName>
    <definedName name="XDO_?DATA004_S3_2_F0?">#REF!</definedName>
    <definedName name="XDO_?DATA004_S3_3_F0?" localSheetId="0">#REF!</definedName>
    <definedName name="XDO_?DATA004_S3_3_F0?" localSheetId="3">#REF!</definedName>
    <definedName name="XDO_?DATA004_S3_3_F0?" localSheetId="13">#REF!</definedName>
    <definedName name="XDO_?DATA004_S3_3_F0?" localSheetId="15">#REF!</definedName>
    <definedName name="XDO_?DATA004_S3_3_F0?" localSheetId="14">#REF!</definedName>
    <definedName name="XDO_?DATA004_S3_3_F0?" localSheetId="12">#REF!</definedName>
    <definedName name="XDO_?DATA004_S3_3_F0?">#REF!</definedName>
    <definedName name="XDO_?DATA004_S3_4_F0?" localSheetId="0">#REF!</definedName>
    <definedName name="XDO_?DATA004_S3_4_F0?" localSheetId="3">#REF!</definedName>
    <definedName name="XDO_?DATA004_S3_4_F0?" localSheetId="13">#REF!</definedName>
    <definedName name="XDO_?DATA004_S3_4_F0?" localSheetId="15">#REF!</definedName>
    <definedName name="XDO_?DATA004_S3_4_F0?" localSheetId="14">#REF!</definedName>
    <definedName name="XDO_?DATA004_S3_4_F0?" localSheetId="12">#REF!</definedName>
    <definedName name="XDO_?DATA004_S3_4_F0?">#REF!</definedName>
    <definedName name="XDO_?DATA004_S3_4_I_F0?" localSheetId="0">#REF!</definedName>
    <definedName name="XDO_?DATA004_S3_4_I_F0?" localSheetId="3">#REF!</definedName>
    <definedName name="XDO_?DATA004_S3_4_I_F0?" localSheetId="13">#REF!</definedName>
    <definedName name="XDO_?DATA004_S3_4_I_F0?" localSheetId="15">#REF!</definedName>
    <definedName name="XDO_?DATA004_S3_4_I_F0?" localSheetId="14">#REF!</definedName>
    <definedName name="XDO_?DATA004_S3_4_I_F0?" localSheetId="12">#REF!</definedName>
    <definedName name="XDO_?DATA004_S3_4_I_F0?">#REF!</definedName>
    <definedName name="XDO_?DATA004_S3_5_F0?" localSheetId="0">#REF!</definedName>
    <definedName name="XDO_?DATA004_S3_5_F0?" localSheetId="3">#REF!</definedName>
    <definedName name="XDO_?DATA004_S3_5_F0?" localSheetId="13">#REF!</definedName>
    <definedName name="XDO_?DATA004_S3_5_F0?" localSheetId="15">#REF!</definedName>
    <definedName name="XDO_?DATA004_S3_5_F0?" localSheetId="14">#REF!</definedName>
    <definedName name="XDO_?DATA004_S3_5_F0?" localSheetId="12">#REF!</definedName>
    <definedName name="XDO_?DATA004_S3_5_F0?">#REF!</definedName>
    <definedName name="XDO_?DATA004_S3_5_I_F0?" localSheetId="0">#REF!</definedName>
    <definedName name="XDO_?DATA004_S3_5_I_F0?" localSheetId="3">#REF!</definedName>
    <definedName name="XDO_?DATA004_S3_5_I_F0?" localSheetId="13">#REF!</definedName>
    <definedName name="XDO_?DATA004_S3_5_I_F0?" localSheetId="15">#REF!</definedName>
    <definedName name="XDO_?DATA004_S3_5_I_F0?" localSheetId="14">#REF!</definedName>
    <definedName name="XDO_?DATA004_S3_5_I_F0?" localSheetId="12">#REF!</definedName>
    <definedName name="XDO_?DATA004_S3_5_I_F0?">#REF!</definedName>
    <definedName name="XDO_?DATA004_S4_0?" localSheetId="0">#REF!</definedName>
    <definedName name="XDO_?DATA004_S4_0?" localSheetId="3">#REF!</definedName>
    <definedName name="XDO_?DATA004_S4_0?" localSheetId="13">#REF!</definedName>
    <definedName name="XDO_?DATA004_S4_0?" localSheetId="15">#REF!</definedName>
    <definedName name="XDO_?DATA004_S4_0?" localSheetId="14">#REF!</definedName>
    <definedName name="XDO_?DATA004_S4_0?" localSheetId="12">#REF!</definedName>
    <definedName name="XDO_?DATA004_S4_0?">#REF!</definedName>
    <definedName name="XDO_?DATA004_S4_I?" localSheetId="0">#REF!</definedName>
    <definedName name="XDO_?DATA004_S4_I?" localSheetId="3">#REF!</definedName>
    <definedName name="XDO_?DATA004_S4_I?" localSheetId="13">#REF!</definedName>
    <definedName name="XDO_?DATA004_S4_I?" localSheetId="15">#REF!</definedName>
    <definedName name="XDO_?DATA004_S4_I?" localSheetId="14">#REF!</definedName>
    <definedName name="XDO_?DATA004_S4_I?" localSheetId="12">#REF!</definedName>
    <definedName name="XDO_?DATA004_S4_I?">#REF!</definedName>
    <definedName name="XDO_?DATA004_S5_0?" localSheetId="0">#REF!</definedName>
    <definedName name="XDO_?DATA004_S5_0?" localSheetId="3">#REF!</definedName>
    <definedName name="XDO_?DATA004_S5_0?" localSheetId="13">#REF!</definedName>
    <definedName name="XDO_?DATA004_S5_0?" localSheetId="15">#REF!</definedName>
    <definedName name="XDO_?DATA004_S5_0?" localSheetId="14">#REF!</definedName>
    <definedName name="XDO_?DATA004_S5_0?" localSheetId="12">#REF!</definedName>
    <definedName name="XDO_?DATA004_S5_0?">#REF!</definedName>
    <definedName name="XDO_?DATA004_S5_1?" localSheetId="0">#REF!</definedName>
    <definedName name="XDO_?DATA004_S5_1?" localSheetId="3">#REF!</definedName>
    <definedName name="XDO_?DATA004_S5_1?">#REF!</definedName>
    <definedName name="XDO_?DATA004_S5_2?" localSheetId="0">#REF!</definedName>
    <definedName name="XDO_?DATA004_S5_2?" localSheetId="3">#REF!</definedName>
    <definedName name="XDO_?DATA004_S5_2?">#REF!</definedName>
    <definedName name="XDO_?DATA004_S5_2_D?" localSheetId="0">#REF!</definedName>
    <definedName name="XDO_?DATA004_S5_2_D?" localSheetId="3">#REF!</definedName>
    <definedName name="XDO_?DATA004_S5_2_D?">#REF!</definedName>
    <definedName name="XDO_?DATA004_S5_3?" localSheetId="0">#REF!</definedName>
    <definedName name="XDO_?DATA004_S5_3?" localSheetId="3">#REF!</definedName>
    <definedName name="XDO_?DATA004_S5_3?">#REF!</definedName>
    <definedName name="XDO_?DATA004_S5_3_D?" localSheetId="0">#REF!</definedName>
    <definedName name="XDO_?DATA004_S5_3_D?" localSheetId="3">#REF!</definedName>
    <definedName name="XDO_?DATA004_S5_3_D?">#REF!</definedName>
    <definedName name="XDO_?DATA004_S5_4?" localSheetId="0">#REF!</definedName>
    <definedName name="XDO_?DATA004_S5_4?" localSheetId="3">#REF!</definedName>
    <definedName name="XDO_?DATA004_S5_4?">#REF!</definedName>
    <definedName name="XDO_?DATA004_S5_5?" localSheetId="0">#REF!</definedName>
    <definedName name="XDO_?DATA004_S5_5?" localSheetId="3">#REF!</definedName>
    <definedName name="XDO_?DATA004_S5_5?">#REF!</definedName>
    <definedName name="XDO_?DATA004_S5_5_D?" localSheetId="0">#REF!</definedName>
    <definedName name="XDO_?DATA004_S5_5_D?" localSheetId="3">#REF!</definedName>
    <definedName name="XDO_?DATA004_S5_5_D?">#REF!</definedName>
    <definedName name="XDO_?DATA004_S5_6?" localSheetId="0">#REF!</definedName>
    <definedName name="XDO_?DATA004_S5_6?" localSheetId="3">#REF!</definedName>
    <definedName name="XDO_?DATA004_S5_6?">#REF!</definedName>
    <definedName name="XDO_?DATA004_S5_6_D?" localSheetId="0">#REF!</definedName>
    <definedName name="XDO_?DATA004_S5_6_D?" localSheetId="3">#REF!</definedName>
    <definedName name="XDO_?DATA004_S5_6_D?">#REF!</definedName>
    <definedName name="XDO_?DATA004_S5_D?" localSheetId="0">#REF!</definedName>
    <definedName name="XDO_?DATA004_S5_D?" localSheetId="3">#REF!</definedName>
    <definedName name="XDO_?DATA004_S5_D?">#REF!</definedName>
    <definedName name="XDO_?DATA004_S5_I?" localSheetId="0">#REF!</definedName>
    <definedName name="XDO_?DATA004_S5_I?" localSheetId="3">#REF!</definedName>
    <definedName name="XDO_?DATA004_S5_I?">#REF!</definedName>
    <definedName name="XDO_?DATA004_S6_0?" localSheetId="0">#REF!</definedName>
    <definedName name="XDO_?DATA004_S6_0?" localSheetId="3">#REF!</definedName>
    <definedName name="XDO_?DATA004_S6_0?" localSheetId="13">#REF!</definedName>
    <definedName name="XDO_?DATA004_S6_0?" localSheetId="15">#REF!</definedName>
    <definedName name="XDO_?DATA004_S6_0?" localSheetId="14">#REF!</definedName>
    <definedName name="XDO_?DATA004_S6_0?" localSheetId="12">#REF!</definedName>
    <definedName name="XDO_?DATA004_S6_0?">#REF!</definedName>
    <definedName name="XDO_?DATA004_S8_1?" localSheetId="0">#REF!</definedName>
    <definedName name="XDO_?DATA004_S8_1?" localSheetId="3">#REF!</definedName>
    <definedName name="XDO_?DATA004_S8_1?">#REF!</definedName>
    <definedName name="XDO_?DATA004_S8_2?" localSheetId="0">#REF!</definedName>
    <definedName name="XDO_?DATA004_S8_2?" localSheetId="3">#REF!</definedName>
    <definedName name="XDO_?DATA004_S8_2?">#REF!</definedName>
    <definedName name="XDO_?DATA004_S8_3?" localSheetId="0">#REF!</definedName>
    <definedName name="XDO_?DATA004_S8_3?" localSheetId="3">#REF!</definedName>
    <definedName name="XDO_?DATA004_S8_3?">#REF!</definedName>
    <definedName name="XDO_?DATA005_S1?" localSheetId="0">#REF!</definedName>
    <definedName name="XDO_?DATA005_S1?" localSheetId="3">#REF!</definedName>
    <definedName name="XDO_?DATA005_S1?" localSheetId="13">#REF!</definedName>
    <definedName name="XDO_?DATA005_S1?" localSheetId="15">#REF!</definedName>
    <definedName name="XDO_?DATA005_S1?" localSheetId="14">#REF!</definedName>
    <definedName name="XDO_?DATA005_S1?" localSheetId="12">#REF!</definedName>
    <definedName name="XDO_?DATA005_S1?">#REF!</definedName>
    <definedName name="XDO_?DATA005_S1_1?" localSheetId="0">#REF!</definedName>
    <definedName name="XDO_?DATA005_S1_1?" localSheetId="3">#REF!</definedName>
    <definedName name="XDO_?DATA005_S1_1?" localSheetId="13">#REF!</definedName>
    <definedName name="XDO_?DATA005_S1_1?" localSheetId="15">#REF!</definedName>
    <definedName name="XDO_?DATA005_S1_1?" localSheetId="14">#REF!</definedName>
    <definedName name="XDO_?DATA005_S1_1?" localSheetId="12">#REF!</definedName>
    <definedName name="XDO_?DATA005_S1_1?">#REF!</definedName>
    <definedName name="XDO_?DATA005_S2_0?" localSheetId="0">#REF!</definedName>
    <definedName name="XDO_?DATA005_S2_0?" localSheetId="3">#REF!</definedName>
    <definedName name="XDO_?DATA005_S2_0?" localSheetId="13">#REF!</definedName>
    <definedName name="XDO_?DATA005_S2_0?" localSheetId="15">#REF!</definedName>
    <definedName name="XDO_?DATA005_S2_0?" localSheetId="14">#REF!</definedName>
    <definedName name="XDO_?DATA005_S2_0?" localSheetId="12">#REF!</definedName>
    <definedName name="XDO_?DATA005_S2_0?">#REF!</definedName>
    <definedName name="XDO_?DATA005_S2_1?" localSheetId="0">#REF!</definedName>
    <definedName name="XDO_?DATA005_S2_1?" localSheetId="3">#REF!</definedName>
    <definedName name="XDO_?DATA005_S2_1?" localSheetId="13">#REF!</definedName>
    <definedName name="XDO_?DATA005_S2_1?" localSheetId="15">#REF!</definedName>
    <definedName name="XDO_?DATA005_S2_1?" localSheetId="14">#REF!</definedName>
    <definedName name="XDO_?DATA005_S2_1?" localSheetId="12">#REF!</definedName>
    <definedName name="XDO_?DATA005_S2_1?">#REF!</definedName>
    <definedName name="XDO_?DATA005_S2_2?" localSheetId="0">#REF!</definedName>
    <definedName name="XDO_?DATA005_S2_2?" localSheetId="3">#REF!</definedName>
    <definedName name="XDO_?DATA005_S2_2?" localSheetId="13">#REF!</definedName>
    <definedName name="XDO_?DATA005_S2_2?" localSheetId="15">#REF!</definedName>
    <definedName name="XDO_?DATA005_S2_2?" localSheetId="14">#REF!</definedName>
    <definedName name="XDO_?DATA005_S2_2?" localSheetId="12">#REF!</definedName>
    <definedName name="XDO_?DATA005_S2_2?">#REF!</definedName>
    <definedName name="XDO_?DATA005_S3_0?" localSheetId="0">#REF!</definedName>
    <definedName name="XDO_?DATA005_S3_0?" localSheetId="3">#REF!</definedName>
    <definedName name="XDO_?DATA005_S3_0?" localSheetId="13">#REF!</definedName>
    <definedName name="XDO_?DATA005_S3_0?" localSheetId="15">#REF!</definedName>
    <definedName name="XDO_?DATA005_S3_0?" localSheetId="14">#REF!</definedName>
    <definedName name="XDO_?DATA005_S3_0?" localSheetId="12">#REF!</definedName>
    <definedName name="XDO_?DATA005_S3_0?">#REF!</definedName>
    <definedName name="XDO_?DATA005_S3_1?" localSheetId="0">#REF!</definedName>
    <definedName name="XDO_?DATA005_S3_1?" localSheetId="3">#REF!</definedName>
    <definedName name="XDO_?DATA005_S3_1?" localSheetId="13">#REF!</definedName>
    <definedName name="XDO_?DATA005_S3_1?" localSheetId="15">#REF!</definedName>
    <definedName name="XDO_?DATA005_S3_1?" localSheetId="14">#REF!</definedName>
    <definedName name="XDO_?DATA005_S3_1?" localSheetId="12">#REF!</definedName>
    <definedName name="XDO_?DATA005_S3_1?">#REF!</definedName>
    <definedName name="XDO_?DATA005_S3_1_F0?" localSheetId="0">#REF!</definedName>
    <definedName name="XDO_?DATA005_S3_1_F0?" localSheetId="3">#REF!</definedName>
    <definedName name="XDO_?DATA005_S3_1_F0?" localSheetId="13">#REF!</definedName>
    <definedName name="XDO_?DATA005_S3_1_F0?" localSheetId="15">#REF!</definedName>
    <definedName name="XDO_?DATA005_S3_1_F0?" localSheetId="14">#REF!</definedName>
    <definedName name="XDO_?DATA005_S3_1_F0?" localSheetId="12">#REF!</definedName>
    <definedName name="XDO_?DATA005_S3_1_F0?">#REF!</definedName>
    <definedName name="XDO_?DATA005_S3_2?" localSheetId="0">#REF!</definedName>
    <definedName name="XDO_?DATA005_S3_2?" localSheetId="3">#REF!</definedName>
    <definedName name="XDO_?DATA005_S3_2?" localSheetId="13">#REF!</definedName>
    <definedName name="XDO_?DATA005_S3_2?" localSheetId="15">#REF!</definedName>
    <definedName name="XDO_?DATA005_S3_2?" localSheetId="14">#REF!</definedName>
    <definedName name="XDO_?DATA005_S3_2?" localSheetId="12">#REF!</definedName>
    <definedName name="XDO_?DATA005_S3_2?">#REF!</definedName>
    <definedName name="XDO_?DATA005_S3_2_F0?" localSheetId="0">#REF!</definedName>
    <definedName name="XDO_?DATA005_S3_2_F0?" localSheetId="3">#REF!</definedName>
    <definedName name="XDO_?DATA005_S3_2_F0?" localSheetId="13">#REF!</definedName>
    <definedName name="XDO_?DATA005_S3_2_F0?" localSheetId="15">#REF!</definedName>
    <definedName name="XDO_?DATA005_S3_2_F0?" localSheetId="14">#REF!</definedName>
    <definedName name="XDO_?DATA005_S3_2_F0?" localSheetId="12">#REF!</definedName>
    <definedName name="XDO_?DATA005_S3_2_F0?">#REF!</definedName>
    <definedName name="XDO_?DATA005_S3_3_F0?" localSheetId="0">#REF!</definedName>
    <definedName name="XDO_?DATA005_S3_3_F0?" localSheetId="3">#REF!</definedName>
    <definedName name="XDO_?DATA005_S3_3_F0?" localSheetId="13">#REF!</definedName>
    <definedName name="XDO_?DATA005_S3_3_F0?" localSheetId="15">#REF!</definedName>
    <definedName name="XDO_?DATA005_S3_3_F0?" localSheetId="14">#REF!</definedName>
    <definedName name="XDO_?DATA005_S3_3_F0?" localSheetId="12">#REF!</definedName>
    <definedName name="XDO_?DATA005_S3_3_F0?">#REF!</definedName>
    <definedName name="XDO_?DATA005_S3_4_F0?" localSheetId="0">#REF!</definedName>
    <definedName name="XDO_?DATA005_S3_4_F0?" localSheetId="3">#REF!</definedName>
    <definedName name="XDO_?DATA005_S3_4_F0?" localSheetId="13">#REF!</definedName>
    <definedName name="XDO_?DATA005_S3_4_F0?" localSheetId="15">#REF!</definedName>
    <definedName name="XDO_?DATA005_S3_4_F0?" localSheetId="14">#REF!</definedName>
    <definedName name="XDO_?DATA005_S3_4_F0?" localSheetId="12">#REF!</definedName>
    <definedName name="XDO_?DATA005_S3_4_F0?">#REF!</definedName>
    <definedName name="XDO_?DATA005_S3_4_I_F0?" localSheetId="0">#REF!</definedName>
    <definedName name="XDO_?DATA005_S3_4_I_F0?" localSheetId="3">#REF!</definedName>
    <definedName name="XDO_?DATA005_S3_4_I_F0?" localSheetId="13">#REF!</definedName>
    <definedName name="XDO_?DATA005_S3_4_I_F0?" localSheetId="15">#REF!</definedName>
    <definedName name="XDO_?DATA005_S3_4_I_F0?" localSheetId="14">#REF!</definedName>
    <definedName name="XDO_?DATA005_S3_4_I_F0?" localSheetId="12">#REF!</definedName>
    <definedName name="XDO_?DATA005_S3_4_I_F0?">#REF!</definedName>
    <definedName name="XDO_?DATA005_S3_5_F0?" localSheetId="0">#REF!</definedName>
    <definedName name="XDO_?DATA005_S3_5_F0?" localSheetId="3">#REF!</definedName>
    <definedName name="XDO_?DATA005_S3_5_F0?" localSheetId="13">#REF!</definedName>
    <definedName name="XDO_?DATA005_S3_5_F0?" localSheetId="15">#REF!</definedName>
    <definedName name="XDO_?DATA005_S3_5_F0?" localSheetId="14">#REF!</definedName>
    <definedName name="XDO_?DATA005_S3_5_F0?" localSheetId="12">#REF!</definedName>
    <definedName name="XDO_?DATA005_S3_5_F0?">#REF!</definedName>
    <definedName name="XDO_?DATA005_S3_5_I_F0?" localSheetId="0">#REF!</definedName>
    <definedName name="XDO_?DATA005_S3_5_I_F0?" localSheetId="3">#REF!</definedName>
    <definedName name="XDO_?DATA005_S3_5_I_F0?" localSheetId="13">#REF!</definedName>
    <definedName name="XDO_?DATA005_S3_5_I_F0?" localSheetId="15">#REF!</definedName>
    <definedName name="XDO_?DATA005_S3_5_I_F0?" localSheetId="14">#REF!</definedName>
    <definedName name="XDO_?DATA005_S3_5_I_F0?" localSheetId="12">#REF!</definedName>
    <definedName name="XDO_?DATA005_S3_5_I_F0?">#REF!</definedName>
    <definedName name="XDO_?DATA005_S4_0?" localSheetId="0">#REF!</definedName>
    <definedName name="XDO_?DATA005_S4_0?" localSheetId="3">#REF!</definedName>
    <definedName name="XDO_?DATA005_S4_0?" localSheetId="13">#REF!</definedName>
    <definedName name="XDO_?DATA005_S4_0?" localSheetId="15">#REF!</definedName>
    <definedName name="XDO_?DATA005_S4_0?" localSheetId="14">#REF!</definedName>
    <definedName name="XDO_?DATA005_S4_0?" localSheetId="12">#REF!</definedName>
    <definedName name="XDO_?DATA005_S4_0?">#REF!</definedName>
    <definedName name="XDO_?DATA005_S4_I?" localSheetId="0">#REF!</definedName>
    <definedName name="XDO_?DATA005_S4_I?" localSheetId="3">#REF!</definedName>
    <definedName name="XDO_?DATA005_S4_I?" localSheetId="13">#REF!</definedName>
    <definedName name="XDO_?DATA005_S4_I?" localSheetId="15">#REF!</definedName>
    <definedName name="XDO_?DATA005_S4_I?" localSheetId="14">#REF!</definedName>
    <definedName name="XDO_?DATA005_S4_I?" localSheetId="12">#REF!</definedName>
    <definedName name="XDO_?DATA005_S4_I?">#REF!</definedName>
    <definedName name="XDO_?DATA005_S5_0?" localSheetId="0">#REF!</definedName>
    <definedName name="XDO_?DATA005_S5_0?" localSheetId="3">#REF!</definedName>
    <definedName name="XDO_?DATA005_S5_0?" localSheetId="13">#REF!</definedName>
    <definedName name="XDO_?DATA005_S5_0?" localSheetId="15">#REF!</definedName>
    <definedName name="XDO_?DATA005_S5_0?" localSheetId="14">#REF!</definedName>
    <definedName name="XDO_?DATA005_S5_0?" localSheetId="12">#REF!</definedName>
    <definedName name="XDO_?DATA005_S5_0?">#REF!</definedName>
    <definedName name="XDO_?DATA005_S5_1?" localSheetId="0">#REF!</definedName>
    <definedName name="XDO_?DATA005_S5_1?" localSheetId="3">#REF!</definedName>
    <definedName name="XDO_?DATA005_S5_1?">#REF!</definedName>
    <definedName name="XDO_?DATA005_S5_2?" localSheetId="0">#REF!</definedName>
    <definedName name="XDO_?DATA005_S5_2?" localSheetId="3">#REF!</definedName>
    <definedName name="XDO_?DATA005_S5_2?">#REF!</definedName>
    <definedName name="XDO_?DATA005_S5_2_D?" localSheetId="0">#REF!</definedName>
    <definedName name="XDO_?DATA005_S5_2_D?" localSheetId="3">#REF!</definedName>
    <definedName name="XDO_?DATA005_S5_2_D?">#REF!</definedName>
    <definedName name="XDO_?DATA005_S5_3?" localSheetId="0">#REF!</definedName>
    <definedName name="XDO_?DATA005_S5_3?" localSheetId="3">#REF!</definedName>
    <definedName name="XDO_?DATA005_S5_3?">#REF!</definedName>
    <definedName name="XDO_?DATA005_S5_3_D?" localSheetId="0">#REF!</definedName>
    <definedName name="XDO_?DATA005_S5_3_D?" localSheetId="3">#REF!</definedName>
    <definedName name="XDO_?DATA005_S5_3_D?">#REF!</definedName>
    <definedName name="XDO_?DATA005_S5_4?" localSheetId="0">#REF!</definedName>
    <definedName name="XDO_?DATA005_S5_4?" localSheetId="3">#REF!</definedName>
    <definedName name="XDO_?DATA005_S5_4?">#REF!</definedName>
    <definedName name="XDO_?DATA005_S5_5?" localSheetId="0">#REF!</definedName>
    <definedName name="XDO_?DATA005_S5_5?" localSheetId="3">#REF!</definedName>
    <definedName name="XDO_?DATA005_S5_5?">#REF!</definedName>
    <definedName name="XDO_?DATA005_S5_5_D?" localSheetId="0">#REF!</definedName>
    <definedName name="XDO_?DATA005_S5_5_D?" localSheetId="3">#REF!</definedName>
    <definedName name="XDO_?DATA005_S5_5_D?">#REF!</definedName>
    <definedName name="XDO_?DATA005_S5_6?" localSheetId="0">#REF!</definedName>
    <definedName name="XDO_?DATA005_S5_6?" localSheetId="3">#REF!</definedName>
    <definedName name="XDO_?DATA005_S5_6?">#REF!</definedName>
    <definedName name="XDO_?DATA005_S5_6_D?" localSheetId="0">#REF!</definedName>
    <definedName name="XDO_?DATA005_S5_6_D?" localSheetId="3">#REF!</definedName>
    <definedName name="XDO_?DATA005_S5_6_D?">#REF!</definedName>
    <definedName name="XDO_?DATA005_S5_D?" localSheetId="0">#REF!</definedName>
    <definedName name="XDO_?DATA005_S5_D?" localSheetId="3">#REF!</definedName>
    <definedName name="XDO_?DATA005_S5_D?">#REF!</definedName>
    <definedName name="XDO_?DATA005_S5_I?" localSheetId="0">#REF!</definedName>
    <definedName name="XDO_?DATA005_S5_I?" localSheetId="3">#REF!</definedName>
    <definedName name="XDO_?DATA005_S5_I?">#REF!</definedName>
    <definedName name="XDO_?DATA005_S6_1?" localSheetId="0">#REF!</definedName>
    <definedName name="XDO_?DATA005_S6_1?" localSheetId="3">#REF!</definedName>
    <definedName name="XDO_?DATA005_S6_1?">#REF!</definedName>
    <definedName name="XDO_?DATA005_S6_2?" localSheetId="0">#REF!</definedName>
    <definedName name="XDO_?DATA005_S6_2?" localSheetId="3">#REF!</definedName>
    <definedName name="XDO_?DATA005_S6_2?">#REF!</definedName>
    <definedName name="XDO_?DATA005_S6_2_D?" localSheetId="0">#REF!</definedName>
    <definedName name="XDO_?DATA005_S6_2_D?" localSheetId="3">#REF!</definedName>
    <definedName name="XDO_?DATA005_S6_2_D?">#REF!</definedName>
    <definedName name="XDO_?DATA005_S6_2_D_1?" localSheetId="0">#REF!</definedName>
    <definedName name="XDO_?DATA005_S6_2_D_1?" localSheetId="3">#REF!</definedName>
    <definedName name="XDO_?DATA005_S6_2_D_1?">#REF!</definedName>
    <definedName name="XDO_?DATA005_S6_3?" localSheetId="0">#REF!</definedName>
    <definedName name="XDO_?DATA005_S6_3?" localSheetId="3">#REF!</definedName>
    <definedName name="XDO_?DATA005_S6_3?">#REF!</definedName>
    <definedName name="XDO_?DATA005_S6_3_D?" localSheetId="0">#REF!</definedName>
    <definedName name="XDO_?DATA005_S6_3_D?" localSheetId="3">#REF!</definedName>
    <definedName name="XDO_?DATA005_S6_3_D?">#REF!</definedName>
    <definedName name="XDO_?DATA005_S6_3_D_1?" localSheetId="0">#REF!</definedName>
    <definedName name="XDO_?DATA005_S6_3_D_1?" localSheetId="3">#REF!</definedName>
    <definedName name="XDO_?DATA005_S6_3_D_1?">#REF!</definedName>
    <definedName name="XDO_?DATA006_S1?" localSheetId="0">#REF!</definedName>
    <definedName name="XDO_?DATA006_S1?" localSheetId="3">#REF!</definedName>
    <definedName name="XDO_?DATA006_S1?" localSheetId="13">#REF!</definedName>
    <definedName name="XDO_?DATA006_S1?" localSheetId="15">#REF!</definedName>
    <definedName name="XDO_?DATA006_S1?" localSheetId="14">#REF!</definedName>
    <definedName name="XDO_?DATA006_S1?" localSheetId="12">#REF!</definedName>
    <definedName name="XDO_?DATA006_S1?">#REF!</definedName>
    <definedName name="XDO_?DATA006_S1_1?" localSheetId="0">#REF!</definedName>
    <definedName name="XDO_?DATA006_S1_1?" localSheetId="3">#REF!</definedName>
    <definedName name="XDO_?DATA006_S1_1?" localSheetId="13">#REF!</definedName>
    <definedName name="XDO_?DATA006_S1_1?" localSheetId="15">#REF!</definedName>
    <definedName name="XDO_?DATA006_S1_1?" localSheetId="14">#REF!</definedName>
    <definedName name="XDO_?DATA006_S1_1?" localSheetId="12">#REF!</definedName>
    <definedName name="XDO_?DATA006_S1_1?">#REF!</definedName>
    <definedName name="XDO_?DATA006_S2_0?" localSheetId="0">#REF!</definedName>
    <definedName name="XDO_?DATA006_S2_0?" localSheetId="3">#REF!</definedName>
    <definedName name="XDO_?DATA006_S2_0?" localSheetId="13">#REF!</definedName>
    <definedName name="XDO_?DATA006_S2_0?" localSheetId="15">#REF!</definedName>
    <definedName name="XDO_?DATA006_S2_0?" localSheetId="14">#REF!</definedName>
    <definedName name="XDO_?DATA006_S2_0?" localSheetId="12">#REF!</definedName>
    <definedName name="XDO_?DATA006_S2_0?">#REF!</definedName>
    <definedName name="XDO_?DATA006_S2_1?" localSheetId="0">#REF!</definedName>
    <definedName name="XDO_?DATA006_S2_1?" localSheetId="3">#REF!</definedName>
    <definedName name="XDO_?DATA006_S2_1?" localSheetId="13">#REF!</definedName>
    <definedName name="XDO_?DATA006_S2_1?" localSheetId="15">#REF!</definedName>
    <definedName name="XDO_?DATA006_S2_1?" localSheetId="14">#REF!</definedName>
    <definedName name="XDO_?DATA006_S2_1?" localSheetId="12">#REF!</definedName>
    <definedName name="XDO_?DATA006_S2_1?">#REF!</definedName>
    <definedName name="XDO_?DATA006_S3_0?" localSheetId="0">#REF!</definedName>
    <definedName name="XDO_?DATA006_S3_0?" localSheetId="3">#REF!</definedName>
    <definedName name="XDO_?DATA006_S3_0?" localSheetId="13">#REF!</definedName>
    <definedName name="XDO_?DATA006_S3_0?" localSheetId="15">#REF!</definedName>
    <definedName name="XDO_?DATA006_S3_0?" localSheetId="14">#REF!</definedName>
    <definedName name="XDO_?DATA006_S3_0?" localSheetId="12">#REF!</definedName>
    <definedName name="XDO_?DATA006_S3_0?">#REF!</definedName>
    <definedName name="XDO_?DATA006_S3_1?" localSheetId="0">#REF!</definedName>
    <definedName name="XDO_?DATA006_S3_1?" localSheetId="3">#REF!</definedName>
    <definedName name="XDO_?DATA006_S3_1?" localSheetId="13">#REF!</definedName>
    <definedName name="XDO_?DATA006_S3_1?" localSheetId="15">#REF!</definedName>
    <definedName name="XDO_?DATA006_S3_1?" localSheetId="14">#REF!</definedName>
    <definedName name="XDO_?DATA006_S3_1?" localSheetId="12">#REF!</definedName>
    <definedName name="XDO_?DATA006_S3_1?">#REF!</definedName>
    <definedName name="XDO_?DATA006_S3_1_F0?" localSheetId="0">#REF!</definedName>
    <definedName name="XDO_?DATA006_S3_1_F0?" localSheetId="3">#REF!</definedName>
    <definedName name="XDO_?DATA006_S3_1_F0?" localSheetId="13">#REF!</definedName>
    <definedName name="XDO_?DATA006_S3_1_F0?" localSheetId="15">#REF!</definedName>
    <definedName name="XDO_?DATA006_S3_1_F0?" localSheetId="14">#REF!</definedName>
    <definedName name="XDO_?DATA006_S3_1_F0?" localSheetId="12">#REF!</definedName>
    <definedName name="XDO_?DATA006_S3_1_F0?">#REF!</definedName>
    <definedName name="XDO_?DATA006_S3_2?" localSheetId="0">#REF!</definedName>
    <definedName name="XDO_?DATA006_S3_2?" localSheetId="3">#REF!</definedName>
    <definedName name="XDO_?DATA006_S3_2?" localSheetId="13">#REF!</definedName>
    <definedName name="XDO_?DATA006_S3_2?" localSheetId="15">#REF!</definedName>
    <definedName name="XDO_?DATA006_S3_2?" localSheetId="14">#REF!</definedName>
    <definedName name="XDO_?DATA006_S3_2?" localSheetId="12">#REF!</definedName>
    <definedName name="XDO_?DATA006_S3_2?">#REF!</definedName>
    <definedName name="XDO_?DATA006_S3_2_F0?" localSheetId="0">#REF!</definedName>
    <definedName name="XDO_?DATA006_S3_2_F0?" localSheetId="3">#REF!</definedName>
    <definedName name="XDO_?DATA006_S3_2_F0?" localSheetId="13">#REF!</definedName>
    <definedName name="XDO_?DATA006_S3_2_F0?" localSheetId="15">#REF!</definedName>
    <definedName name="XDO_?DATA006_S3_2_F0?" localSheetId="14">#REF!</definedName>
    <definedName name="XDO_?DATA006_S3_2_F0?" localSheetId="12">#REF!</definedName>
    <definedName name="XDO_?DATA006_S3_2_F0?">#REF!</definedName>
    <definedName name="XDO_?DATA006_S3_3_F0?" localSheetId="0">#REF!</definedName>
    <definedName name="XDO_?DATA006_S3_3_F0?" localSheetId="3">#REF!</definedName>
    <definedName name="XDO_?DATA006_S3_3_F0?" localSheetId="13">#REF!</definedName>
    <definedName name="XDO_?DATA006_S3_3_F0?" localSheetId="15">#REF!</definedName>
    <definedName name="XDO_?DATA006_S3_3_F0?" localSheetId="14">#REF!</definedName>
    <definedName name="XDO_?DATA006_S3_3_F0?" localSheetId="12">#REF!</definedName>
    <definedName name="XDO_?DATA006_S3_3_F0?">#REF!</definedName>
    <definedName name="XDO_?DATA006_S4_I?" localSheetId="0">#REF!</definedName>
    <definedName name="XDO_?DATA006_S4_I?" localSheetId="3">#REF!</definedName>
    <definedName name="XDO_?DATA006_S4_I?" localSheetId="13">#REF!</definedName>
    <definedName name="XDO_?DATA006_S4_I?" localSheetId="15">#REF!</definedName>
    <definedName name="XDO_?DATA006_S4_I?" localSheetId="14">#REF!</definedName>
    <definedName name="XDO_?DATA006_S4_I?" localSheetId="12">#REF!</definedName>
    <definedName name="XDO_?DATA006_S4_I?">#REF!</definedName>
    <definedName name="XDO_?DATA006_S5_1?" localSheetId="0">#REF!</definedName>
    <definedName name="XDO_?DATA006_S5_1?" localSheetId="3">#REF!</definedName>
    <definedName name="XDO_?DATA006_S5_1?">#REF!</definedName>
    <definedName name="XDO_?DATA006_S5_2?" localSheetId="0">#REF!</definedName>
    <definedName name="XDO_?DATA006_S5_2?" localSheetId="3">#REF!</definedName>
    <definedName name="XDO_?DATA006_S5_2?">#REF!</definedName>
    <definedName name="XDO_?DATA006_S5_2_D?" localSheetId="0">#REF!</definedName>
    <definedName name="XDO_?DATA006_S5_2_D?" localSheetId="3">#REF!</definedName>
    <definedName name="XDO_?DATA006_S5_2_D?">#REF!</definedName>
    <definedName name="XDO_?DATA006_S5_3?" localSheetId="0">#REF!</definedName>
    <definedName name="XDO_?DATA006_S5_3?" localSheetId="3">#REF!</definedName>
    <definedName name="XDO_?DATA006_S5_3?">#REF!</definedName>
    <definedName name="XDO_?DATA006_S5_3_D?" localSheetId="0">#REF!</definedName>
    <definedName name="XDO_?DATA006_S5_3_D?" localSheetId="3">#REF!</definedName>
    <definedName name="XDO_?DATA006_S5_3_D?">#REF!</definedName>
    <definedName name="XDO_?DATA006_S5_4?" localSheetId="0">#REF!</definedName>
    <definedName name="XDO_?DATA006_S5_4?" localSheetId="3">#REF!</definedName>
    <definedName name="XDO_?DATA006_S5_4?">#REF!</definedName>
    <definedName name="XDO_?DATA006_S5_5?" localSheetId="0">#REF!</definedName>
    <definedName name="XDO_?DATA006_S5_5?" localSheetId="3">#REF!</definedName>
    <definedName name="XDO_?DATA006_S5_5?">#REF!</definedName>
    <definedName name="XDO_?DATA006_S5_5_D?" localSheetId="0">#REF!</definedName>
    <definedName name="XDO_?DATA006_S5_5_D?" localSheetId="3">#REF!</definedName>
    <definedName name="XDO_?DATA006_S5_5_D?">#REF!</definedName>
    <definedName name="XDO_?DATA006_S5_6?" localSheetId="0">#REF!</definedName>
    <definedName name="XDO_?DATA006_S5_6?" localSheetId="3">#REF!</definedName>
    <definedName name="XDO_?DATA006_S5_6?">#REF!</definedName>
    <definedName name="XDO_?DATA006_S5_6_D?" localSheetId="0">#REF!</definedName>
    <definedName name="XDO_?DATA006_S5_6_D?" localSheetId="3">#REF!</definedName>
    <definedName name="XDO_?DATA006_S5_6_D?">#REF!</definedName>
    <definedName name="XDO_?DATA006_S5_D?" localSheetId="0">#REF!</definedName>
    <definedName name="XDO_?DATA006_S5_D?" localSheetId="3">#REF!</definedName>
    <definedName name="XDO_?DATA006_S5_D?">#REF!</definedName>
    <definedName name="XDO_?DATA006_S5_I?" localSheetId="0">#REF!</definedName>
    <definedName name="XDO_?DATA006_S5_I?" localSheetId="3">#REF!</definedName>
    <definedName name="XDO_?DATA006_S5_I?">#REF!</definedName>
    <definedName name="XDO_?DATA006_S6_1?" localSheetId="0">#REF!</definedName>
    <definedName name="XDO_?DATA006_S6_1?" localSheetId="3">#REF!</definedName>
    <definedName name="XDO_?DATA006_S6_1?">#REF!</definedName>
    <definedName name="XDO_?DATA006_S6_2?" localSheetId="0">#REF!</definedName>
    <definedName name="XDO_?DATA006_S6_2?" localSheetId="3">#REF!</definedName>
    <definedName name="XDO_?DATA006_S6_2?">#REF!</definedName>
    <definedName name="XDO_?DATA006_S6_2_D?" localSheetId="0">#REF!</definedName>
    <definedName name="XDO_?DATA006_S6_2_D?" localSheetId="3">#REF!</definedName>
    <definedName name="XDO_?DATA006_S6_2_D?">#REF!</definedName>
    <definedName name="XDO_?DATA006_S6_2_D_1?" localSheetId="0">#REF!</definedName>
    <definedName name="XDO_?DATA006_S6_2_D_1?" localSheetId="3">#REF!</definedName>
    <definedName name="XDO_?DATA006_S6_2_D_1?">#REF!</definedName>
    <definedName name="XDO_?DATA006_S6_3?" localSheetId="0">#REF!</definedName>
    <definedName name="XDO_?DATA006_S6_3?" localSheetId="3">#REF!</definedName>
    <definedName name="XDO_?DATA006_S6_3?">#REF!</definedName>
    <definedName name="XDO_?DATA006_S6_3_D?" localSheetId="0">#REF!</definedName>
    <definedName name="XDO_?DATA006_S6_3_D?" localSheetId="3">#REF!</definedName>
    <definedName name="XDO_?DATA006_S6_3_D?">#REF!</definedName>
    <definedName name="XDO_?DATA006_S6_3_D_1?" localSheetId="0">#REF!</definedName>
    <definedName name="XDO_?DATA006_S6_3_D_1?" localSheetId="3">#REF!</definedName>
    <definedName name="XDO_?DATA006_S6_3_D_1?">#REF!</definedName>
    <definedName name="XDO_?DATA007_S3?" localSheetId="0">#REF!</definedName>
    <definedName name="XDO_?DATA007_S3?" localSheetId="3">#REF!</definedName>
    <definedName name="XDO_?DATA007_S3?">#REF!</definedName>
    <definedName name="XDO_?DATA007_S3_1?" localSheetId="0">#REF!</definedName>
    <definedName name="XDO_?DATA007_S3_1?" localSheetId="3">#REF!</definedName>
    <definedName name="XDO_?DATA007_S3_1?">#REF!</definedName>
    <definedName name="XDO_?DATA007_S3_D?" localSheetId="0">#REF!</definedName>
    <definedName name="XDO_?DATA007_S3_D?" localSheetId="3">#REF!</definedName>
    <definedName name="XDO_?DATA007_S3_D?">#REF!</definedName>
    <definedName name="XDO_?DATA007_S3_D_1?" localSheetId="0">#REF!</definedName>
    <definedName name="XDO_?DATA007_S3_D_1?" localSheetId="3">#REF!</definedName>
    <definedName name="XDO_?DATA007_S3_D_1?">#REF!</definedName>
    <definedName name="XDO_?DATA007_S5_1?" localSheetId="0">#REF!</definedName>
    <definedName name="XDO_?DATA007_S5_1?" localSheetId="3">#REF!</definedName>
    <definedName name="XDO_?DATA007_S5_1?">#REF!</definedName>
    <definedName name="XDO_?DATA007_S5_2?" localSheetId="0">#REF!</definedName>
    <definedName name="XDO_?DATA007_S5_2?" localSheetId="3">#REF!</definedName>
    <definedName name="XDO_?DATA007_S5_2?">#REF!</definedName>
    <definedName name="XDO_?DATA007_S5_2_D?" localSheetId="0">#REF!</definedName>
    <definedName name="XDO_?DATA007_S5_2_D?" localSheetId="3">#REF!</definedName>
    <definedName name="XDO_?DATA007_S5_2_D?">#REF!</definedName>
    <definedName name="XDO_?DATA007_S5_3?" localSheetId="0">#REF!</definedName>
    <definedName name="XDO_?DATA007_S5_3?" localSheetId="3">#REF!</definedName>
    <definedName name="XDO_?DATA007_S5_3?">#REF!</definedName>
    <definedName name="XDO_?DATA007_S5_3_D?" localSheetId="0">#REF!</definedName>
    <definedName name="XDO_?DATA007_S5_3_D?" localSheetId="3">#REF!</definedName>
    <definedName name="XDO_?DATA007_S5_3_D?">#REF!</definedName>
    <definedName name="XDO_?DATA007_S5_4?" localSheetId="0">#REF!</definedName>
    <definedName name="XDO_?DATA007_S5_4?" localSheetId="3">#REF!</definedName>
    <definedName name="XDO_?DATA007_S5_4?">#REF!</definedName>
    <definedName name="XDO_?DATA007_S5_5?" localSheetId="0">#REF!</definedName>
    <definedName name="XDO_?DATA007_S5_5?" localSheetId="3">#REF!</definedName>
    <definedName name="XDO_?DATA007_S5_5?">#REF!</definedName>
    <definedName name="XDO_?DATA007_S5_5_D?" localSheetId="0">#REF!</definedName>
    <definedName name="XDO_?DATA007_S5_5_D?" localSheetId="3">#REF!</definedName>
    <definedName name="XDO_?DATA007_S5_5_D?">#REF!</definedName>
    <definedName name="XDO_?DATA007_S5_6?" localSheetId="0">#REF!</definedName>
    <definedName name="XDO_?DATA007_S5_6?" localSheetId="3">#REF!</definedName>
    <definedName name="XDO_?DATA007_S5_6?">#REF!</definedName>
    <definedName name="XDO_?DATA007_S5_6_D?" localSheetId="0">#REF!</definedName>
    <definedName name="XDO_?DATA007_S5_6_D?" localSheetId="3">#REF!</definedName>
    <definedName name="XDO_?DATA007_S5_6_D?">#REF!</definedName>
    <definedName name="XDO_?DATA007_S6_1?" localSheetId="0">#REF!</definedName>
    <definedName name="XDO_?DATA007_S6_1?" localSheetId="3">#REF!</definedName>
    <definedName name="XDO_?DATA007_S6_1?">#REF!</definedName>
    <definedName name="XDO_?DATA007_S6_2?" localSheetId="0">#REF!</definedName>
    <definedName name="XDO_?DATA007_S6_2?" localSheetId="3">#REF!</definedName>
    <definedName name="XDO_?DATA007_S6_2?">#REF!</definedName>
    <definedName name="XDO_?DATA007_S6_2_D?" localSheetId="0">#REF!</definedName>
    <definedName name="XDO_?DATA007_S6_2_D?" localSheetId="3">#REF!</definedName>
    <definedName name="XDO_?DATA007_S6_2_D?">#REF!</definedName>
    <definedName name="XDO_?DATA007_S6_2_D_1?" localSheetId="0">#REF!</definedName>
    <definedName name="XDO_?DATA007_S6_2_D_1?" localSheetId="3">#REF!</definedName>
    <definedName name="XDO_?DATA007_S6_2_D_1?">#REF!</definedName>
    <definedName name="XDO_?DATA007_S6_3?" localSheetId="0">#REF!</definedName>
    <definedName name="XDO_?DATA007_S6_3?" localSheetId="3">#REF!</definedName>
    <definedName name="XDO_?DATA007_S6_3?">#REF!</definedName>
    <definedName name="XDO_?DATA007_S6_3_D?" localSheetId="0">#REF!</definedName>
    <definedName name="XDO_?DATA007_S6_3_D?" localSheetId="3">#REF!</definedName>
    <definedName name="XDO_?DATA007_S6_3_D?">#REF!</definedName>
    <definedName name="XDO_?DATA007_S6_3_D_1?" localSheetId="0">#REF!</definedName>
    <definedName name="XDO_?DATA007_S6_3_D_1?" localSheetId="3">#REF!</definedName>
    <definedName name="XDO_?DATA007_S6_3_D_1?">#REF!</definedName>
    <definedName name="XDO_?DATA008_S3?" localSheetId="0">#REF!</definedName>
    <definedName name="XDO_?DATA008_S3?" localSheetId="3">#REF!</definedName>
    <definedName name="XDO_?DATA008_S3?">#REF!</definedName>
    <definedName name="XDO_?DATA008_S3_1?" localSheetId="0">#REF!</definedName>
    <definedName name="XDO_?DATA008_S3_1?" localSheetId="3">#REF!</definedName>
    <definedName name="XDO_?DATA008_S3_1?">#REF!</definedName>
    <definedName name="XDO_?DATA008_S3_D?" localSheetId="0">#REF!</definedName>
    <definedName name="XDO_?DATA008_S3_D?" localSheetId="3">#REF!</definedName>
    <definedName name="XDO_?DATA008_S3_D?">#REF!</definedName>
    <definedName name="XDO_?DATA008_S3_D_1?" localSheetId="0">#REF!</definedName>
    <definedName name="XDO_?DATA008_S3_D_1?" localSheetId="3">#REF!</definedName>
    <definedName name="XDO_?DATA008_S3_D_1?">#REF!</definedName>
    <definedName name="XDO_?DATA008_S6_1?" localSheetId="0">#REF!</definedName>
    <definedName name="XDO_?DATA008_S6_1?" localSheetId="3">#REF!</definedName>
    <definedName name="XDO_?DATA008_S6_1?">#REF!</definedName>
    <definedName name="XDO_?DATA008_S6_2?" localSheetId="0">#REF!</definedName>
    <definedName name="XDO_?DATA008_S6_2?" localSheetId="3">#REF!</definedName>
    <definedName name="XDO_?DATA008_S6_2?">#REF!</definedName>
    <definedName name="XDO_?DATA008_S6_2_D?" localSheetId="0">#REF!</definedName>
    <definedName name="XDO_?DATA008_S6_2_D?" localSheetId="3">#REF!</definedName>
    <definedName name="XDO_?DATA008_S6_2_D?">#REF!</definedName>
    <definedName name="XDO_?DATA008_S6_2_D_1?" localSheetId="0">#REF!</definedName>
    <definedName name="XDO_?DATA008_S6_2_D_1?" localSheetId="3">#REF!</definedName>
    <definedName name="XDO_?DATA008_S6_2_D_1?">#REF!</definedName>
    <definedName name="XDO_?DATA008_S6_3?" localSheetId="0">#REF!</definedName>
    <definedName name="XDO_?DATA008_S6_3?" localSheetId="3">#REF!</definedName>
    <definedName name="XDO_?DATA008_S6_3?">#REF!</definedName>
    <definedName name="XDO_?DATA008_S6_3_D?" localSheetId="0">#REF!</definedName>
    <definedName name="XDO_?DATA008_S6_3_D?" localSheetId="3">#REF!</definedName>
    <definedName name="XDO_?DATA008_S6_3_D?">#REF!</definedName>
    <definedName name="XDO_?DATA008_S6_3_D_1?" localSheetId="0">#REF!</definedName>
    <definedName name="XDO_?DATA008_S6_3_D_1?" localSheetId="3">#REF!</definedName>
    <definedName name="XDO_?DATA008_S6_3_D_1?">#REF!</definedName>
    <definedName name="XDO_?DATA009_S3?" localSheetId="0">#REF!</definedName>
    <definedName name="XDO_?DATA009_S3?" localSheetId="3">#REF!</definedName>
    <definedName name="XDO_?DATA009_S3?">#REF!</definedName>
    <definedName name="XDO_?DATA009_S3_1?" localSheetId="0">#REF!</definedName>
    <definedName name="XDO_?DATA009_S3_1?" localSheetId="3">#REF!</definedName>
    <definedName name="XDO_?DATA009_S3_1?">#REF!</definedName>
    <definedName name="XDO_?DATA009_S3_D?" localSheetId="0">#REF!</definedName>
    <definedName name="XDO_?DATA009_S3_D?" localSheetId="3">#REF!</definedName>
    <definedName name="XDO_?DATA009_S3_D?">#REF!</definedName>
    <definedName name="XDO_?DATA009_S3_D_1?" localSheetId="0">#REF!</definedName>
    <definedName name="XDO_?DATA009_S3_D_1?" localSheetId="3">#REF!</definedName>
    <definedName name="XDO_?DATA009_S3_D_1?">#REF!</definedName>
    <definedName name="XDO_?DATA010_S3?" localSheetId="0">#REF!</definedName>
    <definedName name="XDO_?DATA010_S3?" localSheetId="3">#REF!</definedName>
    <definedName name="XDO_?DATA010_S3?">#REF!</definedName>
    <definedName name="XDO_?DATA010_S3_D?" localSheetId="0">#REF!</definedName>
    <definedName name="XDO_?DATA010_S3_D?" localSheetId="3">#REF!</definedName>
    <definedName name="XDO_?DATA010_S3_D?">#REF!</definedName>
    <definedName name="XDO_?DATA010_S3_D_1?" localSheetId="0">#REF!</definedName>
    <definedName name="XDO_?DATA010_S3_D_1?" localSheetId="3">#REF!</definedName>
    <definedName name="XDO_?DATA010_S3_D_1?">#REF!</definedName>
    <definedName name="XDO_?DESC1?" localSheetId="0">#REF!</definedName>
    <definedName name="XDO_?DESC1?" localSheetId="3">#REF!</definedName>
    <definedName name="XDO_?DESC1?">#REF!</definedName>
    <definedName name="XDO_?KBK_R1?" localSheetId="0">#REF!</definedName>
    <definedName name="XDO_?KBK_R1?" localSheetId="3">#REF!</definedName>
    <definedName name="XDO_?KBK_R1?">#REF!</definedName>
    <definedName name="XDO_?KBK_R2?" localSheetId="0">#REF!</definedName>
    <definedName name="XDO_?KBK_R2?" localSheetId="3">#REF!</definedName>
    <definedName name="XDO_?KBK_R2?">#REF!</definedName>
    <definedName name="XDO_?KBK_R3?" localSheetId="0">#REF!</definedName>
    <definedName name="XDO_?KBK_R3?" localSheetId="3">#REF!</definedName>
    <definedName name="XDO_?KBK_R3?">#REF!</definedName>
    <definedName name="XDO_?KBK_R4?" localSheetId="0">#REF!</definedName>
    <definedName name="XDO_?KBK_R4?" localSheetId="3">#REF!</definedName>
    <definedName name="XDO_?KBK_R4?">#REF!</definedName>
    <definedName name="XDO_?KP_206_11_VS?" localSheetId="0">#REF!</definedName>
    <definedName name="XDO_?KP_206_11_VS?" localSheetId="3">#REF!</definedName>
    <definedName name="XDO_?KP_206_11_VS?">#REF!</definedName>
    <definedName name="XDO_?LINE_NAME_S1_1?" localSheetId="0">#REF!</definedName>
    <definedName name="XDO_?LINE_NAME_S1_1?" localSheetId="3">#REF!</definedName>
    <definedName name="XDO_?LINE_NAME_S1_1?" localSheetId="13">#REF!</definedName>
    <definedName name="XDO_?LINE_NAME_S1_1?" localSheetId="15">#REF!</definedName>
    <definedName name="XDO_?LINE_NAME_S1_1?" localSheetId="14">#REF!</definedName>
    <definedName name="XDO_?LINE_NAME_S1_1?" localSheetId="12">#REF!</definedName>
    <definedName name="XDO_?LINE_NAME_S1_1?">#REF!</definedName>
    <definedName name="XDO_?LINE_NAME_S1_D?" localSheetId="0">#REF!</definedName>
    <definedName name="XDO_?LINE_NAME_S1_D?" localSheetId="3">#REF!</definedName>
    <definedName name="XDO_?LINE_NAME_S1_D?">#REF!</definedName>
    <definedName name="XDO_?LINE_NAME_S1_D_1?" localSheetId="0">#REF!</definedName>
    <definedName name="XDO_?LINE_NAME_S1_D_1?" localSheetId="3">#REF!</definedName>
    <definedName name="XDO_?LINE_NAME_S1_D_1?">#REF!</definedName>
    <definedName name="XDO_?LINE_NAME_S2_1?" localSheetId="0">#REF!</definedName>
    <definedName name="XDO_?LINE_NAME_S2_1?" localSheetId="3">#REF!</definedName>
    <definedName name="XDO_?LINE_NAME_S2_1?" localSheetId="13">#REF!</definedName>
    <definedName name="XDO_?LINE_NAME_S2_1?" localSheetId="15">#REF!</definedName>
    <definedName name="XDO_?LINE_NAME_S2_1?" localSheetId="14">#REF!</definedName>
    <definedName name="XDO_?LINE_NAME_S2_1?" localSheetId="12">#REF!</definedName>
    <definedName name="XDO_?LINE_NAME_S2_1?">#REF!</definedName>
    <definedName name="XDO_?LINE_NAME_S2_D?" localSheetId="0">#REF!</definedName>
    <definedName name="XDO_?LINE_NAME_S2_D?" localSheetId="3">#REF!</definedName>
    <definedName name="XDO_?LINE_NAME_S2_D?">#REF!</definedName>
    <definedName name="XDO_?LINE_NAME_S2_D_1?" localSheetId="0">#REF!</definedName>
    <definedName name="XDO_?LINE_NAME_S2_D_1?" localSheetId="3">#REF!</definedName>
    <definedName name="XDO_?LINE_NAME_S2_D_1?">#REF!</definedName>
    <definedName name="XDO_?LINE_NAME_S3_1_FO?" localSheetId="0">#REF!</definedName>
    <definedName name="XDO_?LINE_NAME_S3_1_FO?" localSheetId="3">#REF!</definedName>
    <definedName name="XDO_?LINE_NAME_S3_1_FO?" localSheetId="13">#REF!</definedName>
    <definedName name="XDO_?LINE_NAME_S3_1_FO?" localSheetId="15">#REF!</definedName>
    <definedName name="XDO_?LINE_NAME_S3_1_FO?" localSheetId="14">#REF!</definedName>
    <definedName name="XDO_?LINE_NAME_S3_1_FO?" localSheetId="12">#REF!</definedName>
    <definedName name="XDO_?LINE_NAME_S3_1_FO?">#REF!</definedName>
    <definedName name="XDO_?LINE_NAME_S3_2_FO?" localSheetId="0">#REF!</definedName>
    <definedName name="XDO_?LINE_NAME_S3_2_FO?" localSheetId="3">#REF!</definedName>
    <definedName name="XDO_?LINE_NAME_S3_2_FO?" localSheetId="13">#REF!</definedName>
    <definedName name="XDO_?LINE_NAME_S3_2_FO?" localSheetId="15">#REF!</definedName>
    <definedName name="XDO_?LINE_NAME_S3_2_FO?" localSheetId="14">#REF!</definedName>
    <definedName name="XDO_?LINE_NAME_S3_2_FO?" localSheetId="12">#REF!</definedName>
    <definedName name="XDO_?LINE_NAME_S3_2_FO?">#REF!</definedName>
    <definedName name="XDO_?LINE_NAME_S3_4_F0?" localSheetId="0">#REF!</definedName>
    <definedName name="XDO_?LINE_NAME_S3_4_F0?" localSheetId="3">#REF!</definedName>
    <definedName name="XDO_?LINE_NAME_S3_4_F0?" localSheetId="13">#REF!</definedName>
    <definedName name="XDO_?LINE_NAME_S3_4_F0?" localSheetId="15">#REF!</definedName>
    <definedName name="XDO_?LINE_NAME_S3_4_F0?" localSheetId="14">#REF!</definedName>
    <definedName name="XDO_?LINE_NAME_S3_4_F0?" localSheetId="12">#REF!</definedName>
    <definedName name="XDO_?LINE_NAME_S3_4_F0?">#REF!</definedName>
    <definedName name="XDO_?LINE_NAME_S3_5_F0?" localSheetId="0">#REF!</definedName>
    <definedName name="XDO_?LINE_NAME_S3_5_F0?" localSheetId="3">#REF!</definedName>
    <definedName name="XDO_?LINE_NAME_S3_5_F0?" localSheetId="13">#REF!</definedName>
    <definedName name="XDO_?LINE_NAME_S3_5_F0?" localSheetId="15">#REF!</definedName>
    <definedName name="XDO_?LINE_NAME_S3_5_F0?" localSheetId="14">#REF!</definedName>
    <definedName name="XDO_?LINE_NAME_S3_5_F0?" localSheetId="12">#REF!</definedName>
    <definedName name="XDO_?LINE_NAME_S3_5_F0?">#REF!</definedName>
    <definedName name="XDO_?LINE_NAME_S3_D?" localSheetId="0">#REF!</definedName>
    <definedName name="XDO_?LINE_NAME_S3_D?" localSheetId="3">#REF!</definedName>
    <definedName name="XDO_?LINE_NAME_S3_D?">#REF!</definedName>
    <definedName name="XDO_?LINE_NAME_S3_D_1?" localSheetId="0">#REF!</definedName>
    <definedName name="XDO_?LINE_NAME_S3_D_1?" localSheetId="3">#REF!</definedName>
    <definedName name="XDO_?LINE_NAME_S3_D_1?">#REF!</definedName>
    <definedName name="XDO_?LINE_NAME_S4_1?" localSheetId="0">#REF!</definedName>
    <definedName name="XDO_?LINE_NAME_S4_1?" localSheetId="3">#REF!</definedName>
    <definedName name="XDO_?LINE_NAME_S4_1?" localSheetId="13">#REF!</definedName>
    <definedName name="XDO_?LINE_NAME_S4_1?" localSheetId="15">#REF!</definedName>
    <definedName name="XDO_?LINE_NAME_S4_1?" localSheetId="14">#REF!</definedName>
    <definedName name="XDO_?LINE_NAME_S4_1?" localSheetId="12">#REF!</definedName>
    <definedName name="XDO_?LINE_NAME_S4_1?">#REF!</definedName>
    <definedName name="XDO_?LINE_NAME_S5_2_D?" localSheetId="0">#REF!</definedName>
    <definedName name="XDO_?LINE_NAME_S5_2_D?" localSheetId="3">#REF!</definedName>
    <definedName name="XDO_?LINE_NAME_S5_2_D?">#REF!</definedName>
    <definedName name="XDO_?LINE_NAME_S5_3_D?" localSheetId="0">#REF!</definedName>
    <definedName name="XDO_?LINE_NAME_S5_3_D?" localSheetId="3">#REF!</definedName>
    <definedName name="XDO_?LINE_NAME_S5_3_D?">#REF!</definedName>
    <definedName name="XDO_?LINE_NAME_S5_5_D?" localSheetId="0">#REF!</definedName>
    <definedName name="XDO_?LINE_NAME_S5_5_D?" localSheetId="3">#REF!</definedName>
    <definedName name="XDO_?LINE_NAME_S5_5_D?">#REF!</definedName>
    <definedName name="XDO_?LINE_NAME_S5_6_D?" localSheetId="0">#REF!</definedName>
    <definedName name="XDO_?LINE_NAME_S5_6_D?" localSheetId="3">#REF!</definedName>
    <definedName name="XDO_?LINE_NAME_S5_6_D?">#REF!</definedName>
    <definedName name="XDO_?LINE_NAME_S5_D?" localSheetId="0">#REF!</definedName>
    <definedName name="XDO_?LINE_NAME_S5_D?" localSheetId="3">#REF!</definedName>
    <definedName name="XDO_?LINE_NAME_S5_D?">#REF!</definedName>
    <definedName name="XDO_?LINE_NAME_S5_I?" localSheetId="0">#REF!</definedName>
    <definedName name="XDO_?LINE_NAME_S5_I?" localSheetId="3">#REF!</definedName>
    <definedName name="XDO_?LINE_NAME_S5_I?">#REF!</definedName>
    <definedName name="XDO_?LINE_NAME_S6_2_D?" localSheetId="0">#REF!</definedName>
    <definedName name="XDO_?LINE_NAME_S6_2_D?" localSheetId="3">#REF!</definedName>
    <definedName name="XDO_?LINE_NAME_S6_2_D?">#REF!</definedName>
    <definedName name="XDO_?LINE_NAME_S6_2_D_1?" localSheetId="0">#REF!</definedName>
    <definedName name="XDO_?LINE_NAME_S6_2_D_1?" localSheetId="3">#REF!</definedName>
    <definedName name="XDO_?LINE_NAME_S6_2_D_1?">#REF!</definedName>
    <definedName name="XDO_?LINE_NAME_S6_3_D?" localSheetId="0">#REF!</definedName>
    <definedName name="XDO_?LINE_NAME_S6_3_D?" localSheetId="3">#REF!</definedName>
    <definedName name="XDO_?LINE_NAME_S6_3_D?">#REF!</definedName>
    <definedName name="XDO_?LINE_NAME_S6_3_D_1?" localSheetId="0">#REF!</definedName>
    <definedName name="XDO_?LINE_NAME_S6_3_D_1?" localSheetId="3">#REF!</definedName>
    <definedName name="XDO_?LINE_NAME_S6_3_D_1?">#REF!</definedName>
    <definedName name="XDO_?LINE_NAME_S8_1?" localSheetId="0">#REF!</definedName>
    <definedName name="XDO_?LINE_NAME_S8_1?" localSheetId="3">#REF!</definedName>
    <definedName name="XDO_?LINE_NAME_S8_1?">#REF!</definedName>
    <definedName name="XDO_?LINE_NAME_S8_2?" localSheetId="0">#REF!</definedName>
    <definedName name="XDO_?LINE_NAME_S8_2?" localSheetId="3">#REF!</definedName>
    <definedName name="XDO_?LINE_NAME_S8_2?">#REF!</definedName>
    <definedName name="XDO_?LINE_NAME_S8_3?" localSheetId="0">#REF!</definedName>
    <definedName name="XDO_?LINE_NAME_S8_3?" localSheetId="3">#REF!</definedName>
    <definedName name="XDO_?LINE_NAME_S8_3?">#REF!</definedName>
    <definedName name="XDO_?MEASURE?" localSheetId="0">#REF!</definedName>
    <definedName name="XDO_?MEASURE?" localSheetId="3">#REF!</definedName>
    <definedName name="XDO_?MEASURE?">#REF!</definedName>
    <definedName name="XDO_?OKATO_CODE_S1?" localSheetId="0">#REF!</definedName>
    <definedName name="XDO_?OKATO_CODE_S1?" localSheetId="3">#REF!</definedName>
    <definedName name="XDO_?OKATO_CODE_S1?" localSheetId="13">#REF!</definedName>
    <definedName name="XDO_?OKATO_CODE_S1?" localSheetId="15">#REF!</definedName>
    <definedName name="XDO_?OKATO_CODE_S1?" localSheetId="14">#REF!</definedName>
    <definedName name="XDO_?OKATO_CODE_S1?" localSheetId="12">#REF!</definedName>
    <definedName name="XDO_?OKATO_CODE_S1?">#REF!</definedName>
    <definedName name="XDO_?ON_DATE?" localSheetId="0">#REF!</definedName>
    <definedName name="XDO_?ON_DATE?" localSheetId="3">#REF!</definedName>
    <definedName name="XDO_?ON_DATE?">#REF!</definedName>
    <definedName name="XDO_?PB_221_VS?" localSheetId="0">#REF!</definedName>
    <definedName name="XDO_?PB_221_VS?" localSheetId="3">#REF!</definedName>
    <definedName name="XDO_?PB_221_VS?">#REF!</definedName>
    <definedName name="XDO_?PPP_CODE_S1?" localSheetId="0">#REF!</definedName>
    <definedName name="XDO_?PPP_CODE_S1?" localSheetId="3">#REF!</definedName>
    <definedName name="XDO_?PPP_CODE_S1?" localSheetId="13">#REF!</definedName>
    <definedName name="XDO_?PPP_CODE_S1?" localSheetId="15">#REF!</definedName>
    <definedName name="XDO_?PPP_CODE_S1?" localSheetId="14">#REF!</definedName>
    <definedName name="XDO_?PPP_CODE_S1?" localSheetId="12">#REF!</definedName>
    <definedName name="XDO_?PPP_CODE_S1?">#REF!</definedName>
    <definedName name="XDO_?REPORT_DATE_S1?" localSheetId="0">#REF!</definedName>
    <definedName name="XDO_?REPORT_DATE_S1?" localSheetId="3">#REF!</definedName>
    <definedName name="XDO_?REPORT_DATE_S1?" localSheetId="13">#REF!</definedName>
    <definedName name="XDO_?REPORT_DATE_S1?" localSheetId="15">#REF!</definedName>
    <definedName name="XDO_?REPORT_DATE_S1?" localSheetId="14">#REF!</definedName>
    <definedName name="XDO_?REPORT_DATE_S1?" localSheetId="12">#REF!</definedName>
    <definedName name="XDO_?REPORT_DATE_S1?">#REF!</definedName>
    <definedName name="XDO_?REPORT_DATE_TEXT_S1?" localSheetId="0">#REF!</definedName>
    <definedName name="XDO_?REPORT_DATE_TEXT_S1?" localSheetId="3">#REF!</definedName>
    <definedName name="XDO_?REPORT_DATE_TEXT_S1?" localSheetId="13">#REF!</definedName>
    <definedName name="XDO_?REPORT_DATE_TEXT_S1?" localSheetId="15">#REF!</definedName>
    <definedName name="XDO_?REPORT_DATE_TEXT_S1?" localSheetId="14">#REF!</definedName>
    <definedName name="XDO_?REPORT_DATE_TEXT_S1?" localSheetId="12">#REF!</definedName>
    <definedName name="XDO_?REPORT_DATE_TEXT_S1?">#REF!</definedName>
    <definedName name="XDO_?SEGMENT1_S1_1?" localSheetId="0">#REF!</definedName>
    <definedName name="XDO_?SEGMENT1_S1_1?" localSheetId="3">#REF!</definedName>
    <definedName name="XDO_?SEGMENT1_S1_1?" localSheetId="13">#REF!</definedName>
    <definedName name="XDO_?SEGMENT1_S1_1?" localSheetId="15">#REF!</definedName>
    <definedName name="XDO_?SEGMENT1_S1_1?" localSheetId="14">#REF!</definedName>
    <definedName name="XDO_?SEGMENT1_S1_1?" localSheetId="12">#REF!</definedName>
    <definedName name="XDO_?SEGMENT1_S1_1?">#REF!</definedName>
    <definedName name="XDO_?SEGMENT1_S2_1?" localSheetId="0">#REF!</definedName>
    <definedName name="XDO_?SEGMENT1_S2_1?" localSheetId="3">#REF!</definedName>
    <definedName name="XDO_?SEGMENT1_S2_1?" localSheetId="13">#REF!</definedName>
    <definedName name="XDO_?SEGMENT1_S2_1?" localSheetId="15">#REF!</definedName>
    <definedName name="XDO_?SEGMENT1_S2_1?" localSheetId="14">#REF!</definedName>
    <definedName name="XDO_?SEGMENT1_S2_1?" localSheetId="12">#REF!</definedName>
    <definedName name="XDO_?SEGMENT1_S2_1?">#REF!</definedName>
    <definedName name="XDO_?SEGMENT1_S3_1_F0?" localSheetId="0">#REF!</definedName>
    <definedName name="XDO_?SEGMENT1_S3_1_F0?" localSheetId="3">#REF!</definedName>
    <definedName name="XDO_?SEGMENT1_S3_1_F0?" localSheetId="13">#REF!</definedName>
    <definedName name="XDO_?SEGMENT1_S3_1_F0?" localSheetId="15">#REF!</definedName>
    <definedName name="XDO_?SEGMENT1_S3_1_F0?" localSheetId="14">#REF!</definedName>
    <definedName name="XDO_?SEGMENT1_S3_1_F0?" localSheetId="12">#REF!</definedName>
    <definedName name="XDO_?SEGMENT1_S3_1_F0?">#REF!</definedName>
    <definedName name="XDO_?SEGMENT1_S3_2_F0?" localSheetId="0">#REF!</definedName>
    <definedName name="XDO_?SEGMENT1_S3_2_F0?" localSheetId="3">#REF!</definedName>
    <definedName name="XDO_?SEGMENT1_S3_2_F0?" localSheetId="13">#REF!</definedName>
    <definedName name="XDO_?SEGMENT1_S3_2_F0?" localSheetId="15">#REF!</definedName>
    <definedName name="XDO_?SEGMENT1_S3_2_F0?" localSheetId="14">#REF!</definedName>
    <definedName name="XDO_?SEGMENT1_S3_2_F0?" localSheetId="12">#REF!</definedName>
    <definedName name="XDO_?SEGMENT1_S3_2_F0?">#REF!</definedName>
    <definedName name="XDO_?SEGMENT1_S4_1?" localSheetId="0">#REF!</definedName>
    <definedName name="XDO_?SEGMENT1_S4_1?" localSheetId="3">#REF!</definedName>
    <definedName name="XDO_?SEGMENT1_S4_1?" localSheetId="13">#REF!</definedName>
    <definedName name="XDO_?SEGMENT1_S4_1?" localSheetId="15">#REF!</definedName>
    <definedName name="XDO_?SEGMENT1_S4_1?" localSheetId="14">#REF!</definedName>
    <definedName name="XDO_?SEGMENT1_S4_1?" localSheetId="12">#REF!</definedName>
    <definedName name="XDO_?SEGMENT1_S4_1?">#REF!</definedName>
    <definedName name="XDO_?SEGMENT1_S5_D?" localSheetId="0">#REF!</definedName>
    <definedName name="XDO_?SEGMENT1_S5_D?" localSheetId="3">#REF!</definedName>
    <definedName name="XDO_?SEGMENT1_S5_D?">#REF!</definedName>
    <definedName name="XDO_?SEGMENT1_S5_I?" localSheetId="0">#REF!</definedName>
    <definedName name="XDO_?SEGMENT1_S5_I?" localSheetId="3">#REF!</definedName>
    <definedName name="XDO_?SEGMENT1_S5_I?">#REF!</definedName>
    <definedName name="XDO_?SEGMENT2_S1_1?" localSheetId="0">#REF!</definedName>
    <definedName name="XDO_?SEGMENT2_S1_1?" localSheetId="3">#REF!</definedName>
    <definedName name="XDO_?SEGMENT2_S1_1?" localSheetId="13">#REF!</definedName>
    <definedName name="XDO_?SEGMENT2_S1_1?" localSheetId="15">#REF!</definedName>
    <definedName name="XDO_?SEGMENT2_S1_1?" localSheetId="14">#REF!</definedName>
    <definedName name="XDO_?SEGMENT2_S1_1?" localSheetId="12">#REF!</definedName>
    <definedName name="XDO_?SEGMENT2_S1_1?">#REF!</definedName>
    <definedName name="XDO_?SEGMENT2_S1_D?" localSheetId="0">#REF!</definedName>
    <definedName name="XDO_?SEGMENT2_S1_D?" localSheetId="3">#REF!</definedName>
    <definedName name="XDO_?SEGMENT2_S1_D?">#REF!</definedName>
    <definedName name="XDO_?SEGMENT2_S1_D_1?" localSheetId="0">#REF!</definedName>
    <definedName name="XDO_?SEGMENT2_S1_D_1?" localSheetId="3">#REF!</definedName>
    <definedName name="XDO_?SEGMENT2_S1_D_1?">#REF!</definedName>
    <definedName name="XDO_?SEGMENT2_S2_1?" localSheetId="0">#REF!</definedName>
    <definedName name="XDO_?SEGMENT2_S2_1?" localSheetId="3">#REF!</definedName>
    <definedName name="XDO_?SEGMENT2_S2_1?" localSheetId="13">#REF!</definedName>
    <definedName name="XDO_?SEGMENT2_S2_1?" localSheetId="15">#REF!</definedName>
    <definedName name="XDO_?SEGMENT2_S2_1?" localSheetId="14">#REF!</definedName>
    <definedName name="XDO_?SEGMENT2_S2_1?" localSheetId="12">#REF!</definedName>
    <definedName name="XDO_?SEGMENT2_S2_1?">#REF!</definedName>
    <definedName name="XDO_?SEGMENT2_S2_D?" localSheetId="0">#REF!</definedName>
    <definedName name="XDO_?SEGMENT2_S2_D?" localSheetId="3">#REF!</definedName>
    <definedName name="XDO_?SEGMENT2_S2_D?">#REF!</definedName>
    <definedName name="XDO_?SEGMENT2_S2_D_1?" localSheetId="0">#REF!</definedName>
    <definedName name="XDO_?SEGMENT2_S2_D_1?" localSheetId="3">#REF!</definedName>
    <definedName name="XDO_?SEGMENT2_S2_D_1?">#REF!</definedName>
    <definedName name="XDO_?SEGMENT2_S3_1_F0?" localSheetId="0">#REF!</definedName>
    <definedName name="XDO_?SEGMENT2_S3_1_F0?" localSheetId="3">#REF!</definedName>
    <definedName name="XDO_?SEGMENT2_S3_1_F0?" localSheetId="13">#REF!</definedName>
    <definedName name="XDO_?SEGMENT2_S3_1_F0?" localSheetId="15">#REF!</definedName>
    <definedName name="XDO_?SEGMENT2_S3_1_F0?" localSheetId="14">#REF!</definedName>
    <definedName name="XDO_?SEGMENT2_S3_1_F0?" localSheetId="12">#REF!</definedName>
    <definedName name="XDO_?SEGMENT2_S3_1_F0?">#REF!</definedName>
    <definedName name="XDO_?SEGMENT2_S3_2_F0?" localSheetId="0">#REF!</definedName>
    <definedName name="XDO_?SEGMENT2_S3_2_F0?" localSheetId="3">#REF!</definedName>
    <definedName name="XDO_?SEGMENT2_S3_2_F0?" localSheetId="13">#REF!</definedName>
    <definedName name="XDO_?SEGMENT2_S3_2_F0?" localSheetId="15">#REF!</definedName>
    <definedName name="XDO_?SEGMENT2_S3_2_F0?" localSheetId="14">#REF!</definedName>
    <definedName name="XDO_?SEGMENT2_S3_2_F0?" localSheetId="12">#REF!</definedName>
    <definedName name="XDO_?SEGMENT2_S3_2_F0?">#REF!</definedName>
    <definedName name="XDO_?SEGMENT2_S3_4_F0?" localSheetId="0">#REF!</definedName>
    <definedName name="XDO_?SEGMENT2_S3_4_F0?" localSheetId="3">#REF!</definedName>
    <definedName name="XDO_?SEGMENT2_S3_4_F0?" localSheetId="13">#REF!</definedName>
    <definedName name="XDO_?SEGMENT2_S3_4_F0?" localSheetId="15">#REF!</definedName>
    <definedName name="XDO_?SEGMENT2_S3_4_F0?" localSheetId="14">#REF!</definedName>
    <definedName name="XDO_?SEGMENT2_S3_4_F0?" localSheetId="12">#REF!</definedName>
    <definedName name="XDO_?SEGMENT2_S3_4_F0?">#REF!</definedName>
    <definedName name="XDO_?SEGMENT2_S3_5_F0?" localSheetId="0">#REF!</definedName>
    <definedName name="XDO_?SEGMENT2_S3_5_F0?" localSheetId="3">#REF!</definedName>
    <definedName name="XDO_?SEGMENT2_S3_5_F0?" localSheetId="13">#REF!</definedName>
    <definedName name="XDO_?SEGMENT2_S3_5_F0?" localSheetId="15">#REF!</definedName>
    <definedName name="XDO_?SEGMENT2_S3_5_F0?" localSheetId="14">#REF!</definedName>
    <definedName name="XDO_?SEGMENT2_S3_5_F0?" localSheetId="12">#REF!</definedName>
    <definedName name="XDO_?SEGMENT2_S3_5_F0?">#REF!</definedName>
    <definedName name="XDO_?SEGMENT2_S3_D?" localSheetId="0">#REF!</definedName>
    <definedName name="XDO_?SEGMENT2_S3_D?" localSheetId="3">#REF!</definedName>
    <definedName name="XDO_?SEGMENT2_S3_D?">#REF!</definedName>
    <definedName name="XDO_?SEGMENT2_S3_D_1?" localSheetId="0">#REF!</definedName>
    <definedName name="XDO_?SEGMENT2_S3_D_1?" localSheetId="3">#REF!</definedName>
    <definedName name="XDO_?SEGMENT2_S3_D_1?">#REF!</definedName>
    <definedName name="XDO_?SEGMENT2_S4_1?" localSheetId="0">#REF!</definedName>
    <definedName name="XDO_?SEGMENT2_S4_1?" localSheetId="3">#REF!</definedName>
    <definedName name="XDO_?SEGMENT2_S4_1?" localSheetId="13">#REF!</definedName>
    <definedName name="XDO_?SEGMENT2_S4_1?" localSheetId="15">#REF!</definedName>
    <definedName name="XDO_?SEGMENT2_S4_1?" localSheetId="14">#REF!</definedName>
    <definedName name="XDO_?SEGMENT2_S4_1?" localSheetId="12">#REF!</definedName>
    <definedName name="XDO_?SEGMENT2_S4_1?">#REF!</definedName>
    <definedName name="XDO_?SEGMENT2_S5_2_D?" localSheetId="0">#REF!</definedName>
    <definedName name="XDO_?SEGMENT2_S5_2_D?" localSheetId="3">#REF!</definedName>
    <definedName name="XDO_?SEGMENT2_S5_2_D?">#REF!</definedName>
    <definedName name="XDO_?SEGMENT2_S5_3_D?" localSheetId="0">#REF!</definedName>
    <definedName name="XDO_?SEGMENT2_S5_3_D?" localSheetId="3">#REF!</definedName>
    <definedName name="XDO_?SEGMENT2_S5_3_D?">#REF!</definedName>
    <definedName name="XDO_?SEGMENT2_S5_5_D?" localSheetId="0">#REF!</definedName>
    <definedName name="XDO_?SEGMENT2_S5_5_D?" localSheetId="3">#REF!</definedName>
    <definedName name="XDO_?SEGMENT2_S5_5_D?">#REF!</definedName>
    <definedName name="XDO_?SEGMENT2_S5_6_D?" localSheetId="0">#REF!</definedName>
    <definedName name="XDO_?SEGMENT2_S5_6_D?" localSheetId="3">#REF!</definedName>
    <definedName name="XDO_?SEGMENT2_S5_6_D?">#REF!</definedName>
    <definedName name="XDO_?SEGMENT2_S5_D?" localSheetId="0">#REF!</definedName>
    <definedName name="XDO_?SEGMENT2_S5_D?" localSheetId="3">#REF!</definedName>
    <definedName name="XDO_?SEGMENT2_S5_D?">#REF!</definedName>
    <definedName name="XDO_?SEGMENT2_S6_2_D?" localSheetId="0">#REF!</definedName>
    <definedName name="XDO_?SEGMENT2_S6_2_D?" localSheetId="3">#REF!</definedName>
    <definedName name="XDO_?SEGMENT2_S6_2_D?">#REF!</definedName>
    <definedName name="XDO_?SEGMENT2_S6_2_D_1?" localSheetId="0">#REF!</definedName>
    <definedName name="XDO_?SEGMENT2_S6_2_D_1?" localSheetId="3">#REF!</definedName>
    <definedName name="XDO_?SEGMENT2_S6_2_D_1?">#REF!</definedName>
    <definedName name="XDO_?SEGMENT2_S6_3_D?" localSheetId="0">#REF!</definedName>
    <definedName name="XDO_?SEGMENT2_S6_3_D?" localSheetId="3">#REF!</definedName>
    <definedName name="XDO_?SEGMENT2_S6_3_D?">#REF!</definedName>
    <definedName name="XDO_?SEGMENT2_S6_3_D_1?" localSheetId="0">#REF!</definedName>
    <definedName name="XDO_?SEGMENT2_S6_3_D_1?" localSheetId="3">#REF!</definedName>
    <definedName name="XDO_?SEGMENT2_S6_3_D_1?">#REF!</definedName>
    <definedName name="XDO_?SEGMENT2_S8_2?" localSheetId="0">#REF!</definedName>
    <definedName name="XDO_?SEGMENT2_S8_2?" localSheetId="3">#REF!</definedName>
    <definedName name="XDO_?SEGMENT2_S8_2?">#REF!</definedName>
    <definedName name="XDO_?SEGMENT2_S8_3?" localSheetId="0">#REF!</definedName>
    <definedName name="XDO_?SEGMENT2_S8_3?" localSheetId="3">#REF!</definedName>
    <definedName name="XDO_?SEGMENT2_S8_3?">#REF!</definedName>
    <definedName name="XDO_?SEGMENT3_S1_1?" localSheetId="0">#REF!</definedName>
    <definedName name="XDO_?SEGMENT3_S1_1?" localSheetId="3">#REF!</definedName>
    <definedName name="XDO_?SEGMENT3_S1_1?" localSheetId="13">#REF!</definedName>
    <definedName name="XDO_?SEGMENT3_S1_1?" localSheetId="15">#REF!</definedName>
    <definedName name="XDO_?SEGMENT3_S1_1?" localSheetId="14">#REF!</definedName>
    <definedName name="XDO_?SEGMENT3_S1_1?" localSheetId="12">#REF!</definedName>
    <definedName name="XDO_?SEGMENT3_S1_1?">#REF!</definedName>
    <definedName name="XDO_?SEGMENT3_S2_1?" localSheetId="0">#REF!</definedName>
    <definedName name="XDO_?SEGMENT3_S2_1?" localSheetId="3">#REF!</definedName>
    <definedName name="XDO_?SEGMENT3_S2_1?" localSheetId="13">#REF!</definedName>
    <definedName name="XDO_?SEGMENT3_S2_1?" localSheetId="15">#REF!</definedName>
    <definedName name="XDO_?SEGMENT3_S2_1?" localSheetId="14">#REF!</definedName>
    <definedName name="XDO_?SEGMENT3_S2_1?" localSheetId="12">#REF!</definedName>
    <definedName name="XDO_?SEGMENT3_S2_1?">#REF!</definedName>
    <definedName name="XDO_?SEGMENT3_S2_D?" localSheetId="0">#REF!</definedName>
    <definedName name="XDO_?SEGMENT3_S2_D?" localSheetId="3">#REF!</definedName>
    <definedName name="XDO_?SEGMENT3_S2_D?">#REF!</definedName>
    <definedName name="XDO_?SEGMENT3_S2_D_1?" localSheetId="0">#REF!</definedName>
    <definedName name="XDO_?SEGMENT3_S2_D_1?" localSheetId="3">#REF!</definedName>
    <definedName name="XDO_?SEGMENT3_S2_D_1?">#REF!</definedName>
    <definedName name="XDO_?SEGMENT3_S3_1_F0?" localSheetId="0">#REF!</definedName>
    <definedName name="XDO_?SEGMENT3_S3_1_F0?" localSheetId="3">#REF!</definedName>
    <definedName name="XDO_?SEGMENT3_S3_1_F0?" localSheetId="13">#REF!</definedName>
    <definedName name="XDO_?SEGMENT3_S3_1_F0?" localSheetId="15">#REF!</definedName>
    <definedName name="XDO_?SEGMENT3_S3_1_F0?" localSheetId="14">#REF!</definedName>
    <definedName name="XDO_?SEGMENT3_S3_1_F0?" localSheetId="12">#REF!</definedName>
    <definedName name="XDO_?SEGMENT3_S3_1_F0?">#REF!</definedName>
    <definedName name="XDO_?SEGMENT3_S3_2_F0?" localSheetId="0">#REF!</definedName>
    <definedName name="XDO_?SEGMENT3_S3_2_F0?" localSheetId="3">#REF!</definedName>
    <definedName name="XDO_?SEGMENT3_S3_2_F0?" localSheetId="13">#REF!</definedName>
    <definedName name="XDO_?SEGMENT3_S3_2_F0?" localSheetId="15">#REF!</definedName>
    <definedName name="XDO_?SEGMENT3_S3_2_F0?" localSheetId="14">#REF!</definedName>
    <definedName name="XDO_?SEGMENT3_S3_2_F0?" localSheetId="12">#REF!</definedName>
    <definedName name="XDO_?SEGMENT3_S3_2_F0?">#REF!</definedName>
    <definedName name="XDO_?SEGMENT3_S3_4_F0?" localSheetId="0">#REF!</definedName>
    <definedName name="XDO_?SEGMENT3_S3_4_F0?" localSheetId="3">#REF!</definedName>
    <definedName name="XDO_?SEGMENT3_S3_4_F0?" localSheetId="13">#REF!</definedName>
    <definedName name="XDO_?SEGMENT3_S3_4_F0?" localSheetId="15">#REF!</definedName>
    <definedName name="XDO_?SEGMENT3_S3_4_F0?" localSheetId="14">#REF!</definedName>
    <definedName name="XDO_?SEGMENT3_S3_4_F0?" localSheetId="12">#REF!</definedName>
    <definedName name="XDO_?SEGMENT3_S3_4_F0?">#REF!</definedName>
    <definedName name="XDO_?SEGMENT3_S3_5_F0?" localSheetId="0">#REF!</definedName>
    <definedName name="XDO_?SEGMENT3_S3_5_F0?" localSheetId="3">#REF!</definedName>
    <definedName name="XDO_?SEGMENT3_S3_5_F0?" localSheetId="13">#REF!</definedName>
    <definedName name="XDO_?SEGMENT3_S3_5_F0?" localSheetId="15">#REF!</definedName>
    <definedName name="XDO_?SEGMENT3_S3_5_F0?" localSheetId="14">#REF!</definedName>
    <definedName name="XDO_?SEGMENT3_S3_5_F0?" localSheetId="12">#REF!</definedName>
    <definedName name="XDO_?SEGMENT3_S3_5_F0?">#REF!</definedName>
    <definedName name="XDO_?SEGMENT3_S3_D?" localSheetId="0">#REF!</definedName>
    <definedName name="XDO_?SEGMENT3_S3_D?" localSheetId="3">#REF!</definedName>
    <definedName name="XDO_?SEGMENT3_S3_D?">#REF!</definedName>
    <definedName name="XDO_?SEGMENT3_S3_D_1?" localSheetId="0">#REF!</definedName>
    <definedName name="XDO_?SEGMENT3_S3_D_1?" localSheetId="3">#REF!</definedName>
    <definedName name="XDO_?SEGMENT3_S3_D_1?">#REF!</definedName>
    <definedName name="XDO_?SEGMENT3_S6_2_D?" localSheetId="0">#REF!</definedName>
    <definedName name="XDO_?SEGMENT3_S6_2_D?" localSheetId="3">#REF!</definedName>
    <definedName name="XDO_?SEGMENT3_S6_2_D?">#REF!</definedName>
    <definedName name="XDO_?SEGMENT3_S6_3_D?" localSheetId="0">#REF!</definedName>
    <definedName name="XDO_?SEGMENT3_S6_3_D?" localSheetId="3">#REF!</definedName>
    <definedName name="XDO_?SEGMENT3_S6_3_D?">#REF!</definedName>
    <definedName name="XDO_?SEGMENT4_S2_1?" localSheetId="0">#REF!</definedName>
    <definedName name="XDO_?SEGMENT4_S2_1?" localSheetId="3">#REF!</definedName>
    <definedName name="XDO_?SEGMENT4_S2_1?" localSheetId="13">#REF!</definedName>
    <definedName name="XDO_?SEGMENT4_S2_1?" localSheetId="15">#REF!</definedName>
    <definedName name="XDO_?SEGMENT4_S2_1?" localSheetId="14">#REF!</definedName>
    <definedName name="XDO_?SEGMENT4_S2_1?" localSheetId="12">#REF!</definedName>
    <definedName name="XDO_?SEGMENT4_S2_1?">#REF!</definedName>
    <definedName name="XDO_?SEGMENT4_S3_D?" localSheetId="0">#REF!</definedName>
    <definedName name="XDO_?SEGMENT4_S3_D?" localSheetId="3">#REF!</definedName>
    <definedName name="XDO_?SEGMENT4_S3_D?">#REF!</definedName>
    <definedName name="XDO_?SEGMENT4_S3_D_1?" localSheetId="0">#REF!</definedName>
    <definedName name="XDO_?SEGMENT4_S3_D_1?" localSheetId="3">#REF!</definedName>
    <definedName name="XDO_?SEGMENT4_S3_D_1?">#REF!</definedName>
    <definedName name="XDO_?SEGMENT5_S2_1?" localSheetId="0">#REF!</definedName>
    <definedName name="XDO_?SEGMENT5_S2_1?" localSheetId="3">#REF!</definedName>
    <definedName name="XDO_?SEGMENT5_S2_1?" localSheetId="13">#REF!</definedName>
    <definedName name="XDO_?SEGMENT5_S2_1?" localSheetId="15">#REF!</definedName>
    <definedName name="XDO_?SEGMENT5_S2_1?" localSheetId="14">#REF!</definedName>
    <definedName name="XDO_?SEGMENT5_S2_1?" localSheetId="12">#REF!</definedName>
    <definedName name="XDO_?SEGMENT5_S2_1?">#REF!</definedName>
    <definedName name="XDO_?SEGMENT5_S3_D?" localSheetId="0">#REF!</definedName>
    <definedName name="XDO_?SEGMENT5_S3_D?" localSheetId="3">#REF!</definedName>
    <definedName name="XDO_?SEGMENT5_S3_D?">#REF!</definedName>
    <definedName name="XDO_?SEGMENT5_S3_D_1?" localSheetId="0">#REF!</definedName>
    <definedName name="XDO_?SEGMENT5_S3_D_1?" localSheetId="3">#REF!</definedName>
    <definedName name="XDO_?SEGMENT5_S3_D_1?">#REF!</definedName>
    <definedName name="XDO_?SIGNATURE_ATTRIBUTE10?" localSheetId="0">#REF!</definedName>
    <definedName name="XDO_?SIGNATURE_ATTRIBUTE10?" localSheetId="3">#REF!</definedName>
    <definedName name="XDO_?SIGNATURE_ATTRIBUTE10?" localSheetId="13">#REF!</definedName>
    <definedName name="XDO_?SIGNATURE_ATTRIBUTE10?" localSheetId="15">#REF!</definedName>
    <definedName name="XDO_?SIGNATURE_ATTRIBUTE10?" localSheetId="14">#REF!</definedName>
    <definedName name="XDO_?SIGNATURE_ATTRIBUTE10?" localSheetId="12">#REF!</definedName>
    <definedName name="XDO_?SIGNATURE_ATTRIBUTE10?">#REF!</definedName>
    <definedName name="XDO_?SIGNATURE_ATTRIBUTE2?" localSheetId="0">#REF!</definedName>
    <definedName name="XDO_?SIGNATURE_ATTRIBUTE2?" localSheetId="3">#REF!</definedName>
    <definedName name="XDO_?SIGNATURE_ATTRIBUTE2?" localSheetId="13">#REF!</definedName>
    <definedName name="XDO_?SIGNATURE_ATTRIBUTE2?" localSheetId="15">#REF!</definedName>
    <definedName name="XDO_?SIGNATURE_ATTRIBUTE2?" localSheetId="14">#REF!</definedName>
    <definedName name="XDO_?SIGNATURE_ATTRIBUTE2?" localSheetId="12">#REF!</definedName>
    <definedName name="XDO_?SIGNATURE_ATTRIBUTE2?">#REF!</definedName>
    <definedName name="XDO_?SIGNATURE_ATTRIBUTE4?" localSheetId="0">#REF!</definedName>
    <definedName name="XDO_?SIGNATURE_ATTRIBUTE4?" localSheetId="3">#REF!</definedName>
    <definedName name="XDO_?SIGNATURE_ATTRIBUTE4?" localSheetId="13">#REF!</definedName>
    <definedName name="XDO_?SIGNATURE_ATTRIBUTE4?" localSheetId="15">#REF!</definedName>
    <definedName name="XDO_?SIGNATURE_ATTRIBUTE4?" localSheetId="14">#REF!</definedName>
    <definedName name="XDO_?SIGNATURE_ATTRIBUTE4?" localSheetId="12">#REF!</definedName>
    <definedName name="XDO_?SIGNATURE_ATTRIBUTE4?">#REF!</definedName>
    <definedName name="XDO_?SIGNATURE_ATTRIBUTE6?" localSheetId="0">#REF!</definedName>
    <definedName name="XDO_?SIGNATURE_ATTRIBUTE6?" localSheetId="3">#REF!</definedName>
    <definedName name="XDO_?SIGNATURE_ATTRIBUTE6?" localSheetId="13">#REF!</definedName>
    <definedName name="XDO_?SIGNATURE_ATTRIBUTE6?" localSheetId="15">#REF!</definedName>
    <definedName name="XDO_?SIGNATURE_ATTRIBUTE6?" localSheetId="14">#REF!</definedName>
    <definedName name="XDO_?SIGNATURE_ATTRIBUTE6?" localSheetId="12">#REF!</definedName>
    <definedName name="XDO_?SIGNATURE_ATTRIBUTE6?">#REF!</definedName>
    <definedName name="XDO_?SOURCE_CODE_S1?" localSheetId="0">#REF!</definedName>
    <definedName name="XDO_?SOURCE_CODE_S1?" localSheetId="3">#REF!</definedName>
    <definedName name="XDO_?SOURCE_CODE_S1?" localSheetId="13">#REF!</definedName>
    <definedName name="XDO_?SOURCE_CODE_S1?" localSheetId="15">#REF!</definedName>
    <definedName name="XDO_?SOURCE_CODE_S1?" localSheetId="14">#REF!</definedName>
    <definedName name="XDO_?SOURCE_CODE_S1?" localSheetId="12">#REF!</definedName>
    <definedName name="XDO_?SOURCE_CODE_S1?">#REF!</definedName>
    <definedName name="XDO_?SOURCE_NAME_S1?" localSheetId="0">#REF!</definedName>
    <definedName name="XDO_?SOURCE_NAME_S1?" localSheetId="3">#REF!</definedName>
    <definedName name="XDO_?SOURCE_NAME_S1?" localSheetId="13">#REF!</definedName>
    <definedName name="XDO_?SOURCE_NAME_S1?" localSheetId="15">#REF!</definedName>
    <definedName name="XDO_?SOURCE_NAME_S1?" localSheetId="14">#REF!</definedName>
    <definedName name="XDO_?SOURCE_NAME_S1?" localSheetId="12">#REF!</definedName>
    <definedName name="XDO_?SOURCE_NAME_S1?">#REF!</definedName>
    <definedName name="XDO_?SOURCE_NAME_S1_W?" localSheetId="0">#REF!</definedName>
    <definedName name="XDO_?SOURCE_NAME_S1_W?" localSheetId="3">#REF!</definedName>
    <definedName name="XDO_?SOURCE_NAME_S1_W?" localSheetId="13">#REF!</definedName>
    <definedName name="XDO_?SOURCE_NAME_S1_W?" localSheetId="15">#REF!</definedName>
    <definedName name="XDO_?SOURCE_NAME_S1_W?" localSheetId="14">#REF!</definedName>
    <definedName name="XDO_?SOURCE_NAME_S1_W?" localSheetId="12">#REF!</definedName>
    <definedName name="XDO_?SOURCE_NAME_S1_W?">#REF!</definedName>
    <definedName name="XDO_GROUP_?DS_BASE_1?" localSheetId="0">#REF!</definedName>
    <definedName name="XDO_GROUP_?DS_BASE_1?" localSheetId="3">#REF!</definedName>
    <definedName name="XDO_GROUP_?DS_BASE_1?">#REF!</definedName>
    <definedName name="XDO_GROUP_?HEADER?" localSheetId="0">#REF!</definedName>
    <definedName name="XDO_GROUP_?HEADER?" localSheetId="3">#REF!</definedName>
    <definedName name="XDO_GROUP_?HEADER?" localSheetId="13">#REF!</definedName>
    <definedName name="XDO_GROUP_?HEADER?" localSheetId="15">#REF!</definedName>
    <definedName name="XDO_GROUP_?HEADER?" localSheetId="14">#REF!</definedName>
    <definedName name="XDO_GROUP_?HEADER?" localSheetId="12">#REF!</definedName>
    <definedName name="XDO_GROUP_?HEADER?">#REF!</definedName>
    <definedName name="XDO_GROUP_?HEADER_SIGN?" localSheetId="0">#REF!</definedName>
    <definedName name="XDO_GROUP_?HEADER_SIGN?" localSheetId="3">#REF!</definedName>
    <definedName name="XDO_GROUP_?HEADER_SIGN?" localSheetId="13">#REF!</definedName>
    <definedName name="XDO_GROUP_?HEADER_SIGN?" localSheetId="15">#REF!</definedName>
    <definedName name="XDO_GROUP_?HEADER_SIGN?" localSheetId="14">#REF!</definedName>
    <definedName name="XDO_GROUP_?HEADER_SIGN?" localSheetId="12">#REF!</definedName>
    <definedName name="XDO_GROUP_?HEADER_SIGN?">#REF!</definedName>
    <definedName name="XDO_GROUP_?LINE_S1?" localSheetId="0">#REF!</definedName>
    <definedName name="XDO_GROUP_?LINE_S1?" localSheetId="3">#REF!</definedName>
    <definedName name="XDO_GROUP_?LINE_S1?" localSheetId="13">#REF!</definedName>
    <definedName name="XDO_GROUP_?LINE_S1?" localSheetId="15">#REF!</definedName>
    <definedName name="XDO_GROUP_?LINE_S1?" localSheetId="14">#REF!</definedName>
    <definedName name="XDO_GROUP_?LINE_S1?" localSheetId="12">#REF!</definedName>
    <definedName name="XDO_GROUP_?LINE_S1?">#REF!</definedName>
    <definedName name="XDO_GROUP_?LINE_S1_010?" localSheetId="0">#REF!</definedName>
    <definedName name="XDO_GROUP_?LINE_S1_010?" localSheetId="3">#REF!</definedName>
    <definedName name="XDO_GROUP_?LINE_S1_010?" localSheetId="13">#REF!</definedName>
    <definedName name="XDO_GROUP_?LINE_S1_010?" localSheetId="15">#REF!</definedName>
    <definedName name="XDO_GROUP_?LINE_S1_010?" localSheetId="14">#REF!</definedName>
    <definedName name="XDO_GROUP_?LINE_S1_010?" localSheetId="12">#REF!</definedName>
    <definedName name="XDO_GROUP_?LINE_S1_010?">#REF!</definedName>
    <definedName name="XDO_GROUP_?LINE_S1_010_B?" localSheetId="0">#REF!</definedName>
    <definedName name="XDO_GROUP_?LINE_S1_010_B?" localSheetId="3">#REF!</definedName>
    <definedName name="XDO_GROUP_?LINE_S1_010_B?" localSheetId="13">#REF!</definedName>
    <definedName name="XDO_GROUP_?LINE_S1_010_B?" localSheetId="15">#REF!</definedName>
    <definedName name="XDO_GROUP_?LINE_S1_010_B?" localSheetId="14">#REF!</definedName>
    <definedName name="XDO_GROUP_?LINE_S1_010_B?" localSheetId="12">#REF!</definedName>
    <definedName name="XDO_GROUP_?LINE_S1_010_B?">#REF!</definedName>
    <definedName name="XDO_GROUP_?LINE_S1_B?" localSheetId="0">#REF!</definedName>
    <definedName name="XDO_GROUP_?LINE_S1_B?" localSheetId="3">#REF!</definedName>
    <definedName name="XDO_GROUP_?LINE_S1_B?">#REF!</definedName>
    <definedName name="XDO_GROUP_?LINE_S1_D?" localSheetId="0">#REF!</definedName>
    <definedName name="XDO_GROUP_?LINE_S1_D?" localSheetId="3">#REF!</definedName>
    <definedName name="XDO_GROUP_?LINE_S1_D?">#REF!</definedName>
    <definedName name="XDO_GROUP_?LINE_S1_D_1?" localSheetId="0">#REF!</definedName>
    <definedName name="XDO_GROUP_?LINE_S1_D_1?" localSheetId="3">#REF!</definedName>
    <definedName name="XDO_GROUP_?LINE_S1_D_1?">#REF!</definedName>
    <definedName name="XDO_GROUP_?LINE_S1_D_2?" localSheetId="0">#REF!</definedName>
    <definedName name="XDO_GROUP_?LINE_S1_D_2?" localSheetId="3">#REF!</definedName>
    <definedName name="XDO_GROUP_?LINE_S1_D_2?">#REF!</definedName>
    <definedName name="XDO_GROUP_?LINE_S2?" localSheetId="0">#REF!</definedName>
    <definedName name="XDO_GROUP_?LINE_S2?" localSheetId="3">#REF!</definedName>
    <definedName name="XDO_GROUP_?LINE_S2?">#REF!</definedName>
    <definedName name="XDO_GROUP_?LINE_S2_1?" localSheetId="0">#REF!</definedName>
    <definedName name="XDO_GROUP_?LINE_S2_1?" localSheetId="3">#REF!</definedName>
    <definedName name="XDO_GROUP_?LINE_S2_1?" localSheetId="13">#REF!</definedName>
    <definedName name="XDO_GROUP_?LINE_S2_1?" localSheetId="15">#REF!</definedName>
    <definedName name="XDO_GROUP_?LINE_S2_1?" localSheetId="14">#REF!</definedName>
    <definedName name="XDO_GROUP_?LINE_S2_1?" localSheetId="12">#REF!</definedName>
    <definedName name="XDO_GROUP_?LINE_S2_1?">#REF!</definedName>
    <definedName name="XDO_GROUP_?LINE_S2_2?" localSheetId="0">#REF!</definedName>
    <definedName name="XDO_GROUP_?LINE_S2_2?" localSheetId="3">#REF!</definedName>
    <definedName name="XDO_GROUP_?LINE_S2_2?" localSheetId="13">#REF!</definedName>
    <definedName name="XDO_GROUP_?LINE_S2_2?" localSheetId="15">#REF!</definedName>
    <definedName name="XDO_GROUP_?LINE_S2_2?" localSheetId="14">#REF!</definedName>
    <definedName name="XDO_GROUP_?LINE_S2_2?" localSheetId="12">#REF!</definedName>
    <definedName name="XDO_GROUP_?LINE_S2_2?">#REF!</definedName>
    <definedName name="XDO_GROUP_?LINE_S2_2_B?" localSheetId="0">#REF!</definedName>
    <definedName name="XDO_GROUP_?LINE_S2_2_B?" localSheetId="3">#REF!</definedName>
    <definedName name="XDO_GROUP_?LINE_S2_2_B?" localSheetId="13">#REF!</definedName>
    <definedName name="XDO_GROUP_?LINE_S2_2_B?" localSheetId="15">#REF!</definedName>
    <definedName name="XDO_GROUP_?LINE_S2_2_B?" localSheetId="14">#REF!</definedName>
    <definedName name="XDO_GROUP_?LINE_S2_2_B?" localSheetId="11">#REF!</definedName>
    <definedName name="XDO_GROUP_?LINE_S2_2_B?" localSheetId="12">#REF!</definedName>
    <definedName name="XDO_GROUP_?LINE_S2_2_B?">'[2]Расходы вед. (откр.)'!#REF!</definedName>
    <definedName name="XDO_GROUP_?LINE_S2_200?" localSheetId="0">#REF!</definedName>
    <definedName name="XDO_GROUP_?LINE_S2_200?" localSheetId="3">#REF!</definedName>
    <definedName name="XDO_GROUP_?LINE_S2_200?" localSheetId="13">#REF!</definedName>
    <definedName name="XDO_GROUP_?LINE_S2_200?" localSheetId="15">#REF!</definedName>
    <definedName name="XDO_GROUP_?LINE_S2_200?" localSheetId="14">#REF!</definedName>
    <definedName name="XDO_GROUP_?LINE_S2_200?" localSheetId="12">#REF!</definedName>
    <definedName name="XDO_GROUP_?LINE_S2_200?">#REF!</definedName>
    <definedName name="XDO_GROUP_?LINE_S2_200B?" localSheetId="0">#REF!</definedName>
    <definedName name="XDO_GROUP_?LINE_S2_200B?" localSheetId="3">#REF!</definedName>
    <definedName name="XDO_GROUP_?LINE_S2_200B?" localSheetId="13">#REF!</definedName>
    <definedName name="XDO_GROUP_?LINE_S2_200B?" localSheetId="15">#REF!</definedName>
    <definedName name="XDO_GROUP_?LINE_S2_200B?" localSheetId="14">#REF!</definedName>
    <definedName name="XDO_GROUP_?LINE_S2_200B?" localSheetId="11">#REF!</definedName>
    <definedName name="XDO_GROUP_?LINE_S2_200B?" localSheetId="12">#REF!</definedName>
    <definedName name="XDO_GROUP_?LINE_S2_200B?">'[2]Расходы вед. (откр.)'!#REF!</definedName>
    <definedName name="XDO_GROUP_?LINE_S2_B?" localSheetId="0">#REF!</definedName>
    <definedName name="XDO_GROUP_?LINE_S2_B?" localSheetId="3">#REF!</definedName>
    <definedName name="XDO_GROUP_?LINE_S2_B?">#REF!</definedName>
    <definedName name="XDO_GROUP_?LINE_S2_D?" localSheetId="0">#REF!</definedName>
    <definedName name="XDO_GROUP_?LINE_S2_D?" localSheetId="3">#REF!</definedName>
    <definedName name="XDO_GROUP_?LINE_S2_D?">#REF!</definedName>
    <definedName name="XDO_GROUP_?LINE_S2_D_1?" localSheetId="0">#REF!</definedName>
    <definedName name="XDO_GROUP_?LINE_S2_D_1?" localSheetId="3">#REF!</definedName>
    <definedName name="XDO_GROUP_?LINE_S2_D_1?">#REF!</definedName>
    <definedName name="XDO_GROUP_?LINE_S2_D_2?" localSheetId="0">#REF!</definedName>
    <definedName name="XDO_GROUP_?LINE_S2_D_2?" localSheetId="3">#REF!</definedName>
    <definedName name="XDO_GROUP_?LINE_S2_D_2?">#REF!</definedName>
    <definedName name="XDO_GROUP_?LINE_S3?" localSheetId="0">#REF!</definedName>
    <definedName name="XDO_GROUP_?LINE_S3?" localSheetId="3">#REF!</definedName>
    <definedName name="XDO_GROUP_?LINE_S3?">#REF!</definedName>
    <definedName name="XDO_GROUP_?LINE_S3_0?" localSheetId="0">#REF!</definedName>
    <definedName name="XDO_GROUP_?LINE_S3_0?" localSheetId="3">#REF!</definedName>
    <definedName name="XDO_GROUP_?LINE_S3_0?" localSheetId="13">#REF!</definedName>
    <definedName name="XDO_GROUP_?LINE_S3_0?" localSheetId="15">#REF!</definedName>
    <definedName name="XDO_GROUP_?LINE_S3_0?" localSheetId="14">#REF!</definedName>
    <definedName name="XDO_GROUP_?LINE_S3_0?" localSheetId="12">#REF!</definedName>
    <definedName name="XDO_GROUP_?LINE_S3_0?">#REF!</definedName>
    <definedName name="XDO_GROUP_?LINE_S3_0_B?" localSheetId="0">#REF!</definedName>
    <definedName name="XDO_GROUP_?LINE_S3_0_B?" localSheetId="3">#REF!</definedName>
    <definedName name="XDO_GROUP_?LINE_S3_0_B?" localSheetId="13">#REF!</definedName>
    <definedName name="XDO_GROUP_?LINE_S3_0_B?" localSheetId="15">#REF!</definedName>
    <definedName name="XDO_GROUP_?LINE_S3_0_B?" localSheetId="14">#REF!</definedName>
    <definedName name="XDO_GROUP_?LINE_S3_0_B?" localSheetId="12">#REF!</definedName>
    <definedName name="XDO_GROUP_?LINE_S3_0_B?">#REF!</definedName>
    <definedName name="XDO_GROUP_?LINE_S3_1?" localSheetId="0">#REF!</definedName>
    <definedName name="XDO_GROUP_?LINE_S3_1?" localSheetId="3">#REF!</definedName>
    <definedName name="XDO_GROUP_?LINE_S3_1?" localSheetId="13">#REF!</definedName>
    <definedName name="XDO_GROUP_?LINE_S3_1?" localSheetId="15">#REF!</definedName>
    <definedName name="XDO_GROUP_?LINE_S3_1?" localSheetId="14">#REF!</definedName>
    <definedName name="XDO_GROUP_?LINE_S3_1?" localSheetId="12">#REF!</definedName>
    <definedName name="XDO_GROUP_?LINE_S3_1?">#REF!</definedName>
    <definedName name="XDO_GROUP_?LINE_S3_1_B?" localSheetId="0">#REF!</definedName>
    <definedName name="XDO_GROUP_?LINE_S3_1_B?" localSheetId="3">#REF!</definedName>
    <definedName name="XDO_GROUP_?LINE_S3_1_B?" localSheetId="13">#REF!</definedName>
    <definedName name="XDO_GROUP_?LINE_S3_1_B?" localSheetId="15">#REF!</definedName>
    <definedName name="XDO_GROUP_?LINE_S3_1_B?" localSheetId="14">#REF!</definedName>
    <definedName name="XDO_GROUP_?LINE_S3_1_B?" localSheetId="12">#REF!</definedName>
    <definedName name="XDO_GROUP_?LINE_S3_1_B?">#REF!</definedName>
    <definedName name="XDO_GROUP_?LINE_S3_1_F0?" localSheetId="0">#REF!</definedName>
    <definedName name="XDO_GROUP_?LINE_S3_1_F0?" localSheetId="3">#REF!</definedName>
    <definedName name="XDO_GROUP_?LINE_S3_1_F0?" localSheetId="13">#REF!</definedName>
    <definedName name="XDO_GROUP_?LINE_S3_1_F0?" localSheetId="15">#REF!</definedName>
    <definedName name="XDO_GROUP_?LINE_S3_1_F0?" localSheetId="14">#REF!</definedName>
    <definedName name="XDO_GROUP_?LINE_S3_1_F0?" localSheetId="12">#REF!</definedName>
    <definedName name="XDO_GROUP_?LINE_S3_1_F0?">#REF!</definedName>
    <definedName name="XDO_GROUP_?LINE_S3_2?" localSheetId="0">#REF!</definedName>
    <definedName name="XDO_GROUP_?LINE_S3_2?" localSheetId="3">#REF!</definedName>
    <definedName name="XDO_GROUP_?LINE_S3_2?" localSheetId="13">#REF!</definedName>
    <definedName name="XDO_GROUP_?LINE_S3_2?" localSheetId="15">#REF!</definedName>
    <definedName name="XDO_GROUP_?LINE_S3_2?" localSheetId="14">#REF!</definedName>
    <definedName name="XDO_GROUP_?LINE_S3_2?" localSheetId="12">#REF!</definedName>
    <definedName name="XDO_GROUP_?LINE_S3_2?">#REF!</definedName>
    <definedName name="XDO_GROUP_?LINE_S3_2_B?" localSheetId="0">#REF!</definedName>
    <definedName name="XDO_GROUP_?LINE_S3_2_B?" localSheetId="3">#REF!</definedName>
    <definedName name="XDO_GROUP_?LINE_S3_2_B?" localSheetId="13">#REF!</definedName>
    <definedName name="XDO_GROUP_?LINE_S3_2_B?" localSheetId="15">#REF!</definedName>
    <definedName name="XDO_GROUP_?LINE_S3_2_B?" localSheetId="14">#REF!</definedName>
    <definedName name="XDO_GROUP_?LINE_S3_2_B?" localSheetId="12">#REF!</definedName>
    <definedName name="XDO_GROUP_?LINE_S3_2_B?">#REF!</definedName>
    <definedName name="XDO_GROUP_?LINE_S3_2_F0?" localSheetId="0">#REF!</definedName>
    <definedName name="XDO_GROUP_?LINE_S3_2_F0?" localSheetId="3">#REF!</definedName>
    <definedName name="XDO_GROUP_?LINE_S3_2_F0?" localSheetId="13">#REF!</definedName>
    <definedName name="XDO_GROUP_?LINE_S3_2_F0?" localSheetId="15">#REF!</definedName>
    <definedName name="XDO_GROUP_?LINE_S3_2_F0?" localSheetId="14">#REF!</definedName>
    <definedName name="XDO_GROUP_?LINE_S3_2_F0?" localSheetId="12">#REF!</definedName>
    <definedName name="XDO_GROUP_?LINE_S3_2_F0?">#REF!</definedName>
    <definedName name="XDO_GROUP_?LINE_S3_3_F0?" localSheetId="0">#REF!</definedName>
    <definedName name="XDO_GROUP_?LINE_S3_3_F0?" localSheetId="3">#REF!</definedName>
    <definedName name="XDO_GROUP_?LINE_S3_3_F0?" localSheetId="13">#REF!</definedName>
    <definedName name="XDO_GROUP_?LINE_S3_3_F0?" localSheetId="15">#REF!</definedName>
    <definedName name="XDO_GROUP_?LINE_S3_3_F0?" localSheetId="14">#REF!</definedName>
    <definedName name="XDO_GROUP_?LINE_S3_3_F0?" localSheetId="12">#REF!</definedName>
    <definedName name="XDO_GROUP_?LINE_S3_3_F0?">#REF!</definedName>
    <definedName name="XDO_GROUP_?LINE_S3_3_FO_B?" localSheetId="0">#REF!</definedName>
    <definedName name="XDO_GROUP_?LINE_S3_3_FO_B?" localSheetId="3">#REF!</definedName>
    <definedName name="XDO_GROUP_?LINE_S3_3_FO_B?" localSheetId="13">#REF!</definedName>
    <definedName name="XDO_GROUP_?LINE_S3_3_FO_B?" localSheetId="15">#REF!</definedName>
    <definedName name="XDO_GROUP_?LINE_S3_3_FO_B?" localSheetId="14">#REF!</definedName>
    <definedName name="XDO_GROUP_?LINE_S3_3_FO_B?" localSheetId="12">#REF!</definedName>
    <definedName name="XDO_GROUP_?LINE_S3_3_FO_B?">#REF!</definedName>
    <definedName name="XDO_GROUP_?LINE_S3_4_1_D?" localSheetId="0">#REF!</definedName>
    <definedName name="XDO_GROUP_?LINE_S3_4_1_D?" localSheetId="3">#REF!</definedName>
    <definedName name="XDO_GROUP_?LINE_S3_4_1_D?" localSheetId="13">#REF!</definedName>
    <definedName name="XDO_GROUP_?LINE_S3_4_1_D?" localSheetId="15">#REF!</definedName>
    <definedName name="XDO_GROUP_?LINE_S3_4_1_D?" localSheetId="14">#REF!</definedName>
    <definedName name="XDO_GROUP_?LINE_S3_4_1_D?" localSheetId="12">#REF!</definedName>
    <definedName name="XDO_GROUP_?LINE_S3_4_1_D?">#REF!</definedName>
    <definedName name="XDO_GROUP_?LINE_S3_4_1_I?" localSheetId="0">#REF!</definedName>
    <definedName name="XDO_GROUP_?LINE_S3_4_1_I?" localSheetId="3">#REF!</definedName>
    <definedName name="XDO_GROUP_?LINE_S3_4_1_I?" localSheetId="13">#REF!</definedName>
    <definedName name="XDO_GROUP_?LINE_S3_4_1_I?" localSheetId="15">#REF!</definedName>
    <definedName name="XDO_GROUP_?LINE_S3_4_1_I?" localSheetId="14">#REF!</definedName>
    <definedName name="XDO_GROUP_?LINE_S3_4_1_I?" localSheetId="12">#REF!</definedName>
    <definedName name="XDO_GROUP_?LINE_S3_4_1_I?">#REF!</definedName>
    <definedName name="XDO_GROUP_?LINE_S3_4_2_I?" localSheetId="0">#REF!</definedName>
    <definedName name="XDO_GROUP_?LINE_S3_4_2_I?" localSheetId="3">#REF!</definedName>
    <definedName name="XDO_GROUP_?LINE_S3_4_2_I?" localSheetId="13">#REF!</definedName>
    <definedName name="XDO_GROUP_?LINE_S3_4_2_I?" localSheetId="15">#REF!</definedName>
    <definedName name="XDO_GROUP_?LINE_S3_4_2_I?" localSheetId="14">#REF!</definedName>
    <definedName name="XDO_GROUP_?LINE_S3_4_2_I?" localSheetId="12">#REF!</definedName>
    <definedName name="XDO_GROUP_?LINE_S3_4_2_I?">#REF!</definedName>
    <definedName name="XDO_GROUP_?LINE_S3_4_F0?" localSheetId="0">#REF!</definedName>
    <definedName name="XDO_GROUP_?LINE_S3_4_F0?" localSheetId="3">#REF!</definedName>
    <definedName name="XDO_GROUP_?LINE_S3_4_F0?" localSheetId="13">#REF!</definedName>
    <definedName name="XDO_GROUP_?LINE_S3_4_F0?" localSheetId="15">#REF!</definedName>
    <definedName name="XDO_GROUP_?LINE_S3_4_F0?" localSheetId="14">#REF!</definedName>
    <definedName name="XDO_GROUP_?LINE_S3_4_F0?" localSheetId="12">#REF!</definedName>
    <definedName name="XDO_GROUP_?LINE_S3_4_F0?">#REF!</definedName>
    <definedName name="XDO_GROUP_?LINE_S3_4_FO_B?" localSheetId="0">#REF!</definedName>
    <definedName name="XDO_GROUP_?LINE_S3_4_FO_B?" localSheetId="3">#REF!</definedName>
    <definedName name="XDO_GROUP_?LINE_S3_4_FO_B?" localSheetId="13">#REF!</definedName>
    <definedName name="XDO_GROUP_?LINE_S3_4_FO_B?" localSheetId="15">#REF!</definedName>
    <definedName name="XDO_GROUP_?LINE_S3_4_FO_B?" localSheetId="14">#REF!</definedName>
    <definedName name="XDO_GROUP_?LINE_S3_4_FO_B?" localSheetId="12">#REF!</definedName>
    <definedName name="XDO_GROUP_?LINE_S3_4_FO_B?">#REF!</definedName>
    <definedName name="XDO_GROUP_?LINE_S3_4_I_F0?" localSheetId="0">#REF!</definedName>
    <definedName name="XDO_GROUP_?LINE_S3_4_I_F0?" localSheetId="3">#REF!</definedName>
    <definedName name="XDO_GROUP_?LINE_S3_4_I_F0?" localSheetId="13">#REF!</definedName>
    <definedName name="XDO_GROUP_?LINE_S3_4_I_F0?" localSheetId="15">#REF!</definedName>
    <definedName name="XDO_GROUP_?LINE_S3_4_I_F0?" localSheetId="14">#REF!</definedName>
    <definedName name="XDO_GROUP_?LINE_S3_4_I_F0?" localSheetId="12">#REF!</definedName>
    <definedName name="XDO_GROUP_?LINE_S3_4_I_F0?">#REF!</definedName>
    <definedName name="XDO_GROUP_?LINE_S3_5_F0?" localSheetId="0">#REF!</definedName>
    <definedName name="XDO_GROUP_?LINE_S3_5_F0?" localSheetId="3">#REF!</definedName>
    <definedName name="XDO_GROUP_?LINE_S3_5_F0?" localSheetId="13">#REF!</definedName>
    <definedName name="XDO_GROUP_?LINE_S3_5_F0?" localSheetId="15">#REF!</definedName>
    <definedName name="XDO_GROUP_?LINE_S3_5_F0?" localSheetId="14">#REF!</definedName>
    <definedName name="XDO_GROUP_?LINE_S3_5_F0?" localSheetId="12">#REF!</definedName>
    <definedName name="XDO_GROUP_?LINE_S3_5_F0?">#REF!</definedName>
    <definedName name="XDO_GROUP_?LINE_S3_5_FO_B?" localSheetId="0">#REF!</definedName>
    <definedName name="XDO_GROUP_?LINE_S3_5_FO_B?" localSheetId="3">#REF!</definedName>
    <definedName name="XDO_GROUP_?LINE_S3_5_FO_B?" localSheetId="13">#REF!</definedName>
    <definedName name="XDO_GROUP_?LINE_S3_5_FO_B?" localSheetId="15">#REF!</definedName>
    <definedName name="XDO_GROUP_?LINE_S3_5_FO_B?" localSheetId="14">#REF!</definedName>
    <definedName name="XDO_GROUP_?LINE_S3_5_FO_B?" localSheetId="12">#REF!</definedName>
    <definedName name="XDO_GROUP_?LINE_S3_5_FO_B?">#REF!</definedName>
    <definedName name="XDO_GROUP_?LINE_S3_5_I_F0?" localSheetId="0">#REF!</definedName>
    <definedName name="XDO_GROUP_?LINE_S3_5_I_F0?" localSheetId="3">#REF!</definedName>
    <definedName name="XDO_GROUP_?LINE_S3_5_I_F0?" localSheetId="13">#REF!</definedName>
    <definedName name="XDO_GROUP_?LINE_S3_5_I_F0?" localSheetId="15">#REF!</definedName>
    <definedName name="XDO_GROUP_?LINE_S3_5_I_F0?" localSheetId="14">#REF!</definedName>
    <definedName name="XDO_GROUP_?LINE_S3_5_I_F0?" localSheetId="12">#REF!</definedName>
    <definedName name="XDO_GROUP_?LINE_S3_5_I_F0?">#REF!</definedName>
    <definedName name="XDO_GROUP_?LINE_S3_B?" localSheetId="0">#REF!</definedName>
    <definedName name="XDO_GROUP_?LINE_S3_B?" localSheetId="3">#REF!</definedName>
    <definedName name="XDO_GROUP_?LINE_S3_B?">#REF!</definedName>
    <definedName name="XDO_GROUP_?LINE_S3_D?" localSheetId="0">#REF!</definedName>
    <definedName name="XDO_GROUP_?LINE_S3_D?" localSheetId="3">#REF!</definedName>
    <definedName name="XDO_GROUP_?LINE_S3_D?">#REF!</definedName>
    <definedName name="XDO_GROUP_?LINE_S3_D_1?" localSheetId="0">#REF!</definedName>
    <definedName name="XDO_GROUP_?LINE_S3_D_1?" localSheetId="3">#REF!</definedName>
    <definedName name="XDO_GROUP_?LINE_S3_D_1?">#REF!</definedName>
    <definedName name="XDO_GROUP_?LINE_S3_D_2?" localSheetId="0">#REF!</definedName>
    <definedName name="XDO_GROUP_?LINE_S3_D_2?" localSheetId="3">#REF!</definedName>
    <definedName name="XDO_GROUP_?LINE_S3_D_2?">#REF!</definedName>
    <definedName name="XDO_GROUP_?LINE_S4_1_B?" localSheetId="0">#REF!</definedName>
    <definedName name="XDO_GROUP_?LINE_S4_1_B?" localSheetId="3">#REF!</definedName>
    <definedName name="XDO_GROUP_?LINE_S4_1_B?" localSheetId="13">#REF!</definedName>
    <definedName name="XDO_GROUP_?LINE_S4_1_B?" localSheetId="15">#REF!</definedName>
    <definedName name="XDO_GROUP_?LINE_S4_1_B?" localSheetId="14">#REF!</definedName>
    <definedName name="XDO_GROUP_?LINE_S4_1_B?" localSheetId="11">#REF!</definedName>
    <definedName name="XDO_GROUP_?LINE_S4_1_B?" localSheetId="12">#REF!</definedName>
    <definedName name="XDO_GROUP_?LINE_S4_1_B?">'[1]2.2'!#REF!</definedName>
    <definedName name="XDO_GROUP_?LINE_S4_2_B?" localSheetId="0">#REF!</definedName>
    <definedName name="XDO_GROUP_?LINE_S4_2_B?" localSheetId="3">#REF!</definedName>
    <definedName name="XDO_GROUP_?LINE_S4_2_B?" localSheetId="13">#REF!</definedName>
    <definedName name="XDO_GROUP_?LINE_S4_2_B?" localSheetId="15">#REF!</definedName>
    <definedName name="XDO_GROUP_?LINE_S4_2_B?" localSheetId="14">#REF!</definedName>
    <definedName name="XDO_GROUP_?LINE_S4_2_B?" localSheetId="12">#REF!</definedName>
    <definedName name="XDO_GROUP_?LINE_S4_2_B?">#REF!</definedName>
    <definedName name="XDO_GROUP_?LINE_S4_B?" localSheetId="3">'[1]2.2'!#REF!</definedName>
    <definedName name="XDO_GROUP_?LINE_S4_B?">'[1]2.2'!#REF!</definedName>
    <definedName name="XDO_GROUP_?LINE_S4_D?" localSheetId="3">'[1]2.2'!#REF!</definedName>
    <definedName name="XDO_GROUP_?LINE_S4_D?">'[1]2.2'!#REF!</definedName>
    <definedName name="XDO_GROUP_?LINE_S4_D_1?" localSheetId="3">'[1]2.2'!#REF!</definedName>
    <definedName name="XDO_GROUP_?LINE_S4_D_1?">'[1]2.2'!#REF!</definedName>
    <definedName name="XDO_GROUP_?LINE_S5_1?" localSheetId="0">#REF!</definedName>
    <definedName name="XDO_GROUP_?LINE_S5_1?" localSheetId="3">#REF!</definedName>
    <definedName name="XDO_GROUP_?LINE_S5_1?">#REF!</definedName>
    <definedName name="XDO_GROUP_?LINE_S5_1_B?" localSheetId="0">#REF!</definedName>
    <definedName name="XDO_GROUP_?LINE_S5_1_B?" localSheetId="3">#REF!</definedName>
    <definedName name="XDO_GROUP_?LINE_S5_1_B?">#REF!</definedName>
    <definedName name="XDO_GROUP_?LINE_S5_2?" localSheetId="0">#REF!</definedName>
    <definedName name="XDO_GROUP_?LINE_S5_2?" localSheetId="3">#REF!</definedName>
    <definedName name="XDO_GROUP_?LINE_S5_2?">#REF!</definedName>
    <definedName name="XDO_GROUP_?LINE_S5_2_B?" localSheetId="0">#REF!</definedName>
    <definedName name="XDO_GROUP_?LINE_S5_2_B?" localSheetId="3">#REF!</definedName>
    <definedName name="XDO_GROUP_?LINE_S5_2_B?">#REF!</definedName>
    <definedName name="XDO_GROUP_?LINE_S5_2_D?" localSheetId="0">#REF!</definedName>
    <definedName name="XDO_GROUP_?LINE_S5_2_D?" localSheetId="3">#REF!</definedName>
    <definedName name="XDO_GROUP_?LINE_S5_2_D?">#REF!</definedName>
    <definedName name="XDO_GROUP_?LINE_S5_3?" localSheetId="0">#REF!</definedName>
    <definedName name="XDO_GROUP_?LINE_S5_3?" localSheetId="3">#REF!</definedName>
    <definedName name="XDO_GROUP_?LINE_S5_3?">#REF!</definedName>
    <definedName name="XDO_GROUP_?LINE_S5_3_B?" localSheetId="0">#REF!</definedName>
    <definedName name="XDO_GROUP_?LINE_S5_3_B?" localSheetId="3">#REF!</definedName>
    <definedName name="XDO_GROUP_?LINE_S5_3_B?">#REF!</definedName>
    <definedName name="XDO_GROUP_?LINE_S5_3_D?" localSheetId="0">#REF!</definedName>
    <definedName name="XDO_GROUP_?LINE_S5_3_D?" localSheetId="3">#REF!</definedName>
    <definedName name="XDO_GROUP_?LINE_S5_3_D?">#REF!</definedName>
    <definedName name="XDO_GROUP_?LINE_S5_4?" localSheetId="0">#REF!</definedName>
    <definedName name="XDO_GROUP_?LINE_S5_4?" localSheetId="3">#REF!</definedName>
    <definedName name="XDO_GROUP_?LINE_S5_4?">#REF!</definedName>
    <definedName name="XDO_GROUP_?LINE_S5_4_B?" localSheetId="0">#REF!</definedName>
    <definedName name="XDO_GROUP_?LINE_S5_4_B?" localSheetId="3">#REF!</definedName>
    <definedName name="XDO_GROUP_?LINE_S5_4_B?">#REF!</definedName>
    <definedName name="XDO_GROUP_?LINE_S5_5?" localSheetId="0">#REF!</definedName>
    <definedName name="XDO_GROUP_?LINE_S5_5?" localSheetId="3">#REF!</definedName>
    <definedName name="XDO_GROUP_?LINE_S5_5?">#REF!</definedName>
    <definedName name="XDO_GROUP_?LINE_S5_5_B?" localSheetId="0">#REF!</definedName>
    <definedName name="XDO_GROUP_?LINE_S5_5_B?" localSheetId="3">#REF!</definedName>
    <definedName name="XDO_GROUP_?LINE_S5_5_B?">#REF!</definedName>
    <definedName name="XDO_GROUP_?LINE_S5_5_D?" localSheetId="0">#REF!</definedName>
    <definedName name="XDO_GROUP_?LINE_S5_5_D?" localSheetId="3">#REF!</definedName>
    <definedName name="XDO_GROUP_?LINE_S5_5_D?">#REF!</definedName>
    <definedName name="XDO_GROUP_?LINE_S5_6?" localSheetId="0">#REF!</definedName>
    <definedName name="XDO_GROUP_?LINE_S5_6?" localSheetId="3">#REF!</definedName>
    <definedName name="XDO_GROUP_?LINE_S5_6?">#REF!</definedName>
    <definedName name="XDO_GROUP_?LINE_S5_6_B?" localSheetId="0">#REF!</definedName>
    <definedName name="XDO_GROUP_?LINE_S5_6_B?" localSheetId="3">#REF!</definedName>
    <definedName name="XDO_GROUP_?LINE_S5_6_B?">#REF!</definedName>
    <definedName name="XDO_GROUP_?LINE_S5_6_D?" localSheetId="0">#REF!</definedName>
    <definedName name="XDO_GROUP_?LINE_S5_6_D?" localSheetId="3">#REF!</definedName>
    <definedName name="XDO_GROUP_?LINE_S5_6_D?">#REF!</definedName>
    <definedName name="XDO_GROUP_?LINE_S5_B?" localSheetId="0">#REF!</definedName>
    <definedName name="XDO_GROUP_?LINE_S5_B?" localSheetId="3">#REF!</definedName>
    <definedName name="XDO_GROUP_?LINE_S5_B?">#REF!</definedName>
    <definedName name="XDO_GROUP_?LINE_S5_D?" localSheetId="0">#REF!</definedName>
    <definedName name="XDO_GROUP_?LINE_S5_D?" localSheetId="3">#REF!</definedName>
    <definedName name="XDO_GROUP_?LINE_S5_D?">#REF!</definedName>
    <definedName name="XDO_GROUP_?LINE_S5_I?" localSheetId="0">#REF!</definedName>
    <definedName name="XDO_GROUP_?LINE_S5_I?" localSheetId="3">#REF!</definedName>
    <definedName name="XDO_GROUP_?LINE_S5_I?">#REF!</definedName>
    <definedName name="XDO_GROUP_?LINE_S6_1?" localSheetId="0">#REF!</definedName>
    <definedName name="XDO_GROUP_?LINE_S6_1?" localSheetId="3">#REF!</definedName>
    <definedName name="XDO_GROUP_?LINE_S6_1?">#REF!</definedName>
    <definedName name="XDO_GROUP_?LINE_S6_1_B?" localSheetId="0">#REF!</definedName>
    <definedName name="XDO_GROUP_?LINE_S6_1_B?" localSheetId="3">#REF!</definedName>
    <definedName name="XDO_GROUP_?LINE_S6_1_B?">#REF!</definedName>
    <definedName name="XDO_GROUP_?LINE_S6_2?" localSheetId="0">#REF!</definedName>
    <definedName name="XDO_GROUP_?LINE_S6_2?" localSheetId="3">#REF!</definedName>
    <definedName name="XDO_GROUP_?LINE_S6_2?">#REF!</definedName>
    <definedName name="XDO_GROUP_?LINE_S6_2_B?" localSheetId="0">#REF!</definedName>
    <definedName name="XDO_GROUP_?LINE_S6_2_B?" localSheetId="3">#REF!</definedName>
    <definedName name="XDO_GROUP_?LINE_S6_2_B?">#REF!</definedName>
    <definedName name="XDO_GROUP_?LINE_S6_2_D?" localSheetId="0">#REF!</definedName>
    <definedName name="XDO_GROUP_?LINE_S6_2_D?" localSheetId="3">#REF!</definedName>
    <definedName name="XDO_GROUP_?LINE_S6_2_D?">#REF!</definedName>
    <definedName name="XDO_GROUP_?LINE_S6_2_D_1?" localSheetId="0">#REF!</definedName>
    <definedName name="XDO_GROUP_?LINE_S6_2_D_1?" localSheetId="3">#REF!</definedName>
    <definedName name="XDO_GROUP_?LINE_S6_2_D_1?">#REF!</definedName>
    <definedName name="XDO_GROUP_?LINE_S6_2_D_2?" localSheetId="0">#REF!</definedName>
    <definedName name="XDO_GROUP_?LINE_S6_2_D_2?" localSheetId="3">#REF!</definedName>
    <definedName name="XDO_GROUP_?LINE_S6_2_D_2?">#REF!</definedName>
    <definedName name="XDO_GROUP_?LINE_S6_3?" localSheetId="0">#REF!</definedName>
    <definedName name="XDO_GROUP_?LINE_S6_3?" localSheetId="3">#REF!</definedName>
    <definedName name="XDO_GROUP_?LINE_S6_3?">#REF!</definedName>
    <definedName name="XDO_GROUP_?LINE_S6_3_B?" localSheetId="0">#REF!</definedName>
    <definedName name="XDO_GROUP_?LINE_S6_3_B?" localSheetId="3">#REF!</definedName>
    <definedName name="XDO_GROUP_?LINE_S6_3_B?">#REF!</definedName>
    <definedName name="XDO_GROUP_?LINE_S6_3_D?" localSheetId="0">#REF!</definedName>
    <definedName name="XDO_GROUP_?LINE_S6_3_D?" localSheetId="3">#REF!</definedName>
    <definedName name="XDO_GROUP_?LINE_S6_3_D?">#REF!</definedName>
    <definedName name="XDO_GROUP_?LINE_S6_3_D_1?" localSheetId="0">#REF!</definedName>
    <definedName name="XDO_GROUP_?LINE_S6_3_D_1?" localSheetId="3">#REF!</definedName>
    <definedName name="XDO_GROUP_?LINE_S6_3_D_1?">#REF!</definedName>
    <definedName name="XDO_GROUP_?LINE_S6_3_D_2?" localSheetId="0">#REF!</definedName>
    <definedName name="XDO_GROUP_?LINE_S6_3_D_2?" localSheetId="3">#REF!</definedName>
    <definedName name="XDO_GROUP_?LINE_S6_3_D_2?">#REF!</definedName>
    <definedName name="XDO_GROUP_?LINE_S6_500_D?" localSheetId="3">[3]КОСГУ!#REF!</definedName>
    <definedName name="XDO_GROUP_?LINE_S6_500_D?" localSheetId="12">[3]КОСГУ!#REF!</definedName>
    <definedName name="XDO_GROUP_?LINE_S6_500_D?">[3]КОСГУ!#REF!</definedName>
    <definedName name="XDO_GROUP_?LINE_S7_500_D?" localSheetId="3">'[3]Отчет о движении ден. ср-в'!#REF!</definedName>
    <definedName name="XDO_GROUP_?LINE_S7_500_D?" localSheetId="12">'[3]Отчет о движении ден. ср-в'!#REF!</definedName>
    <definedName name="XDO_GROUP_?LINE_S7_500_D?">'[3]Отчет о движении ден. ср-в'!#REF!</definedName>
    <definedName name="XDO_GROUP_?LINE_S8_0?" localSheetId="0">#REF!</definedName>
    <definedName name="XDO_GROUP_?LINE_S8_0?" localSheetId="3">#REF!</definedName>
    <definedName name="XDO_GROUP_?LINE_S8_0?">#REF!</definedName>
    <definedName name="XDO_GROUP_?LINE_S8_1?" localSheetId="0">#REF!</definedName>
    <definedName name="XDO_GROUP_?LINE_S8_1?" localSheetId="3">#REF!</definedName>
    <definedName name="XDO_GROUP_?LINE_S8_1?">#REF!</definedName>
    <definedName name="XDO_GROUP_?LINE_S8_2?" localSheetId="0">#REF!</definedName>
    <definedName name="XDO_GROUP_?LINE_S8_2?" localSheetId="3">#REF!</definedName>
    <definedName name="XDO_GROUP_?LINE_S8_2?">#REF!</definedName>
    <definedName name="XDO_GROUP_?LINE_S8_3?" localSheetId="0">#REF!</definedName>
    <definedName name="XDO_GROUP_?LINE_S8_3?" localSheetId="3">#REF!</definedName>
    <definedName name="XDO_GROUP_?LINE_S8_3?">#REF!</definedName>
    <definedName name="XDO_GROUP_?LIST_DS_BASE_1?" localSheetId="0">#REF!</definedName>
    <definedName name="XDO_GROUP_?LIST_DS_BASE_1?" localSheetId="3">#REF!</definedName>
    <definedName name="XDO_GROUP_?LIST_DS_BASE_1?">#REF!</definedName>
    <definedName name="XDO_GROUP_?null1?" localSheetId="0">#REF!</definedName>
    <definedName name="XDO_GROUP_?null1?" localSheetId="3">#REF!</definedName>
    <definedName name="XDO_GROUP_?null1?">#REF!</definedName>
    <definedName name="XDO_GROUP_?null11?" localSheetId="0">#REF!</definedName>
    <definedName name="XDO_GROUP_?null11?" localSheetId="3">#REF!</definedName>
    <definedName name="XDO_GROUP_?null11?">#REF!</definedName>
    <definedName name="XDO_GROUP_?null12?" localSheetId="0">#REF!</definedName>
    <definedName name="XDO_GROUP_?null12?" localSheetId="3">#REF!</definedName>
    <definedName name="XDO_GROUP_?null12?">#REF!</definedName>
    <definedName name="XDO_GROUP_?null13?" localSheetId="0">#REF!</definedName>
    <definedName name="XDO_GROUP_?null13?" localSheetId="3">#REF!</definedName>
    <definedName name="XDO_GROUP_?null13?">#REF!</definedName>
    <definedName name="XDO_GROUP_?null2?" localSheetId="0">#REF!</definedName>
    <definedName name="XDO_GROUP_?null2?" localSheetId="3">#REF!</definedName>
    <definedName name="XDO_GROUP_?null2?">#REF!</definedName>
    <definedName name="XDO_GROUP_?null3?" localSheetId="0">#REF!</definedName>
    <definedName name="XDO_GROUP_?null3?" localSheetId="3">#REF!</definedName>
    <definedName name="XDO_GROUP_?null3?">#REF!</definedName>
    <definedName name="XDO_GROUP_?null4?" localSheetId="3">'[1]2.2'!#REF!</definedName>
    <definedName name="XDO_GROUP_?null4?">'[1]2.2'!#REF!</definedName>
    <definedName name="XDO_GROUP_?null5?" localSheetId="0">#REF!</definedName>
    <definedName name="XDO_GROUP_?null5?" localSheetId="3">#REF!</definedName>
    <definedName name="XDO_GROUP_?null5?">#REF!</definedName>
    <definedName name="XDO_GROUP_?null6?" localSheetId="0">#REF!</definedName>
    <definedName name="XDO_GROUP_?null6?" localSheetId="3">#REF!</definedName>
    <definedName name="XDO_GROUP_?null6?">#REF!</definedName>
    <definedName name="XDO_GROUP_?null7?" localSheetId="0">#REF!</definedName>
    <definedName name="XDO_GROUP_?null7?" localSheetId="3">#REF!</definedName>
    <definedName name="XDO_GROUP_?null7?">#REF!</definedName>
    <definedName name="XDO_GROUP_?null8?" localSheetId="0">#REF!</definedName>
    <definedName name="XDO_GROUP_?null8?" localSheetId="3">#REF!</definedName>
    <definedName name="XDO_GROUP_?null8?">#REF!</definedName>
    <definedName name="XDO_GROUP_?null9?" localSheetId="0">#REF!</definedName>
    <definedName name="XDO_GROUP_?null9?" localSheetId="3">#REF!</definedName>
    <definedName name="XDO_GROUP_?null9?" localSheetId="13">#REF!</definedName>
    <definedName name="XDO_GROUP_?null9?">#REF!</definedName>
    <definedName name="_xlnm.Print_Titles" localSheetId="0">ДОХОДЫ!$8:$10</definedName>
    <definedName name="_xlnm.Print_Titles" localSheetId="3">ИСТОЧНИКИ!$3:$6</definedName>
    <definedName name="_xlnm.Print_Titles" localSheetId="13">'Приложение 8  Доходы'!$8:$11</definedName>
    <definedName name="_xlnm.Print_Titles" localSheetId="15">'Приложение 8  Источники'!$3:$5</definedName>
    <definedName name="_xlnm.Print_Titles" localSheetId="14">'Приложение 8 Расходы'!$3:$7</definedName>
    <definedName name="_xlnm.Print_Titles" localSheetId="5">'Приложение № 1 ГП'!$7:$10</definedName>
    <definedName name="_xlnm.Print_Titles" localSheetId="6">'Приложение № 2 ГРБС'!$9:$12</definedName>
    <definedName name="_xlnm.Print_Titles" localSheetId="2">'Приложение № 3 ГП'!$8:$11</definedName>
    <definedName name="_xlnm.Print_Titles" localSheetId="9">'Приложение № 5 ГК'!$7:$9</definedName>
    <definedName name="_xlnm.Print_Titles" localSheetId="7">Приложение_3_ГП_по_ГРБС!$7:$10</definedName>
    <definedName name="_xlnm.Print_Titles" localSheetId="1">РАСХОДЫ!$3:$6</definedName>
    <definedName name="_xlnm.Print_Area" localSheetId="4">'ВНЕБЮДЖЕТНЫЕ ФОНДЫ'!$A$1:$D$24</definedName>
    <definedName name="_xlnm.Print_Area" localSheetId="0">ДОХОДЫ!$A$1:$H$234</definedName>
    <definedName name="_xlnm.Print_Area" localSheetId="3">ИСТОЧНИКИ!$A$1:$K$132</definedName>
    <definedName name="_xlnm.Print_Area" localSheetId="8">'Прил № 4 Инвестфонд'!$A$1:$I$27</definedName>
    <definedName name="_xlnm.Print_Area" localSheetId="13">'Приложение 8  Доходы'!$A$1:$O$45</definedName>
    <definedName name="_xlnm.Print_Area" localSheetId="14">'Приложение 8 Расходы'!$A$1:$T$118</definedName>
    <definedName name="_xlnm.Print_Area" localSheetId="6">'Приложение № 2 ГРБС'!$A$1:$H$122</definedName>
    <definedName name="_xlnm.Print_Area" localSheetId="2">'Приложение № 3 ГП'!$A$1:$J$480</definedName>
    <definedName name="_xlnm.Print_Area" localSheetId="9">'Приложение № 5 ГК'!$A$1:$L$225</definedName>
    <definedName name="_xlnm.Print_Area" localSheetId="11">'Приложение №7 РФ'!$A$1:$S$21</definedName>
    <definedName name="_xlnm.Print_Area" localSheetId="12">'Приложение №7 ФНБ'!$A$1:$W$31</definedName>
    <definedName name="_xlnm.Print_Area" localSheetId="1">РАСХОДЫ!$A$1:$O$118</definedName>
    <definedName name="олдо" localSheetId="0">#REF!</definedName>
    <definedName name="олдо" localSheetId="3">#REF!</definedName>
    <definedName name="олдо" localSheetId="13">#REF!</definedName>
    <definedName name="олдо" localSheetId="15">#REF!</definedName>
    <definedName name="олдо" localSheetId="14">#REF!</definedName>
    <definedName name="олдо" localSheetId="12">#REF!</definedName>
    <definedName name="олдо">#REF!</definedName>
    <definedName name="паправки" localSheetId="0">#REF!</definedName>
    <definedName name="паправки" localSheetId="3">#REF!</definedName>
    <definedName name="паправки" localSheetId="13">#REF!</definedName>
    <definedName name="паправки" localSheetId="15">#REF!</definedName>
    <definedName name="паправки" localSheetId="14">#REF!</definedName>
    <definedName name="паправки" localSheetId="12">#REF!</definedName>
    <definedName name="паправки">#REF!</definedName>
    <definedName name="роварпопа" localSheetId="0">#REF!</definedName>
    <definedName name="роварпопа" localSheetId="3">#REF!</definedName>
    <definedName name="роварпопа" localSheetId="13">#REF!</definedName>
    <definedName name="роварпопа" localSheetId="15">#REF!</definedName>
    <definedName name="роварпопа" localSheetId="14">#REF!</definedName>
    <definedName name="роварпопа" localSheetId="12">#REF!</definedName>
    <definedName name="роварпопа">#REF!</definedName>
    <definedName name="Утверждено_Федеральным_законом__О_федеральном_бюджете_на_2007_год" localSheetId="4">#REF!</definedName>
    <definedName name="Утверждено_Федеральным_законом__О_федеральном_бюджете_на_2007_год" localSheetId="0">#REF!</definedName>
    <definedName name="Утверждено_Федеральным_законом__О_федеральном_бюджете_на_2007_год" localSheetId="3">#REF!</definedName>
    <definedName name="Утверждено_Федеральным_законом__О_федеральном_бюджете_на_2007_год" localSheetId="13">#REF!</definedName>
    <definedName name="Утверждено_Федеральным_законом__О_федеральном_бюджете_на_2007_год" localSheetId="15">#REF!</definedName>
    <definedName name="Утверждено_Федеральным_законом__О_федеральном_бюджете_на_2007_год" localSheetId="14">#REF!</definedName>
    <definedName name="Утверждено_Федеральным_законом__О_федеральном_бюджете_на_2007_год">#REF!</definedName>
    <definedName name="щ" localSheetId="0">#REF!</definedName>
    <definedName name="щ" localSheetId="3">#REF!</definedName>
    <definedName name="щ" localSheetId="13">#REF!</definedName>
    <definedName name="щ" localSheetId="15">#REF!</definedName>
    <definedName name="щ" localSheetId="14">#REF!</definedName>
    <definedName name="щ" localSheetId="12">#REF!</definedName>
    <definedName name="щ">#REF!</definedName>
  </definedNames>
  <calcPr calcId="144525"/>
</workbook>
</file>

<file path=xl/calcChain.xml><?xml version="1.0" encoding="utf-8"?>
<calcChain xmlns="http://schemas.openxmlformats.org/spreadsheetml/2006/main">
  <c r="N440" i="504" l="1"/>
  <c r="N439" i="504"/>
  <c r="O439" i="504" s="1"/>
  <c r="P438" i="504"/>
  <c r="N438" i="504"/>
  <c r="O438" i="504" s="1"/>
  <c r="O437" i="504"/>
  <c r="N437" i="504"/>
  <c r="P437" i="504" s="1"/>
  <c r="N436" i="504"/>
  <c r="P435" i="504"/>
  <c r="N435" i="504"/>
  <c r="O435" i="504" s="1"/>
  <c r="P434" i="504"/>
  <c r="O434" i="504"/>
  <c r="N434" i="504"/>
  <c r="N433" i="504"/>
  <c r="P433" i="504" s="1"/>
  <c r="N432" i="504"/>
  <c r="P431" i="504"/>
  <c r="N431" i="504"/>
  <c r="O431" i="504" s="1"/>
  <c r="P430" i="504"/>
  <c r="O430" i="504"/>
  <c r="N430" i="504"/>
  <c r="N429" i="504"/>
  <c r="P429" i="504" s="1"/>
  <c r="N428" i="504"/>
  <c r="P427" i="504"/>
  <c r="N427" i="504"/>
  <c r="O427" i="504" s="1"/>
  <c r="P426" i="504"/>
  <c r="O426" i="504"/>
  <c r="N426" i="504"/>
  <c r="N425" i="504"/>
  <c r="P425" i="504" s="1"/>
  <c r="N424" i="504"/>
  <c r="P423" i="504"/>
  <c r="N423" i="504"/>
  <c r="O423" i="504" s="1"/>
  <c r="P422" i="504"/>
  <c r="O422" i="504"/>
  <c r="N422" i="504"/>
  <c r="N421" i="504"/>
  <c r="P421" i="504" s="1"/>
  <c r="N420" i="504"/>
  <c r="P419" i="504"/>
  <c r="N419" i="504"/>
  <c r="O419" i="504" s="1"/>
  <c r="P418" i="504"/>
  <c r="O418" i="504"/>
  <c r="N418" i="504"/>
  <c r="N417" i="504"/>
  <c r="P417" i="504" s="1"/>
  <c r="N416" i="504"/>
  <c r="P415" i="504"/>
  <c r="N415" i="504"/>
  <c r="O415" i="504" s="1"/>
  <c r="P414" i="504"/>
  <c r="O414" i="504"/>
  <c r="N414" i="504"/>
  <c r="N413" i="504"/>
  <c r="P413" i="504" s="1"/>
  <c r="N412" i="504"/>
  <c r="P411" i="504"/>
  <c r="N411" i="504"/>
  <c r="O411" i="504" s="1"/>
  <c r="P410" i="504"/>
  <c r="O410" i="504"/>
  <c r="N410" i="504"/>
  <c r="N409" i="504"/>
  <c r="P409" i="504" s="1"/>
  <c r="N408" i="504"/>
  <c r="P407" i="504"/>
  <c r="N407" i="504"/>
  <c r="O407" i="504" s="1"/>
  <c r="P406" i="504"/>
  <c r="O406" i="504"/>
  <c r="N406" i="504"/>
  <c r="N405" i="504"/>
  <c r="P405" i="504" s="1"/>
  <c r="N404" i="504"/>
  <c r="P403" i="504"/>
  <c r="N403" i="504"/>
  <c r="O403" i="504" s="1"/>
  <c r="P402" i="504"/>
  <c r="O402" i="504"/>
  <c r="N402" i="504"/>
  <c r="N401" i="504"/>
  <c r="P401" i="504" s="1"/>
  <c r="N400" i="504"/>
  <c r="P399" i="504"/>
  <c r="N399" i="504"/>
  <c r="O399" i="504" s="1"/>
  <c r="P398" i="504"/>
  <c r="O398" i="504"/>
  <c r="N398" i="504"/>
  <c r="N397" i="504"/>
  <c r="P397" i="504" s="1"/>
  <c r="N396" i="504"/>
  <c r="P395" i="504"/>
  <c r="N395" i="504"/>
  <c r="O395" i="504" s="1"/>
  <c r="P394" i="504"/>
  <c r="O394" i="504"/>
  <c r="N394" i="504"/>
  <c r="N393" i="504"/>
  <c r="P393" i="504" s="1"/>
  <c r="N392" i="504"/>
  <c r="P391" i="504"/>
  <c r="N391" i="504"/>
  <c r="O391" i="504" s="1"/>
  <c r="P390" i="504"/>
  <c r="O390" i="504"/>
  <c r="N390" i="504"/>
  <c r="N389" i="504"/>
  <c r="P389" i="504" s="1"/>
  <c r="N388" i="504"/>
  <c r="P387" i="504"/>
  <c r="N387" i="504"/>
  <c r="O387" i="504" s="1"/>
  <c r="P386" i="504"/>
  <c r="O386" i="504"/>
  <c r="N386" i="504"/>
  <c r="N385" i="504"/>
  <c r="P385" i="504" s="1"/>
  <c r="N384" i="504"/>
  <c r="P383" i="504"/>
  <c r="N383" i="504"/>
  <c r="O383" i="504" s="1"/>
  <c r="P382" i="504"/>
  <c r="O382" i="504"/>
  <c r="N382" i="504"/>
  <c r="N381" i="504"/>
  <c r="P381" i="504" s="1"/>
  <c r="N380" i="504"/>
  <c r="P379" i="504"/>
  <c r="N379" i="504"/>
  <c r="O379" i="504" s="1"/>
  <c r="P378" i="504"/>
  <c r="O378" i="504"/>
  <c r="N378" i="504"/>
  <c r="N377" i="504"/>
  <c r="P377" i="504" s="1"/>
  <c r="N376" i="504"/>
  <c r="P375" i="504"/>
  <c r="N375" i="504"/>
  <c r="O375" i="504" s="1"/>
  <c r="P374" i="504"/>
  <c r="O374" i="504"/>
  <c r="N374" i="504"/>
  <c r="N373" i="504"/>
  <c r="P373" i="504" s="1"/>
  <c r="N372" i="504"/>
  <c r="P371" i="504"/>
  <c r="N371" i="504"/>
  <c r="O371" i="504" s="1"/>
  <c r="P370" i="504"/>
  <c r="O370" i="504"/>
  <c r="N370" i="504"/>
  <c r="N369" i="504"/>
  <c r="P369" i="504" s="1"/>
  <c r="N368" i="504"/>
  <c r="P367" i="504"/>
  <c r="N367" i="504"/>
  <c r="O367" i="504" s="1"/>
  <c r="P366" i="504"/>
  <c r="O366" i="504"/>
  <c r="N366" i="504"/>
  <c r="N365" i="504"/>
  <c r="P365" i="504" s="1"/>
  <c r="N364" i="504"/>
  <c r="P363" i="504"/>
  <c r="N363" i="504"/>
  <c r="O363" i="504" s="1"/>
  <c r="P362" i="504"/>
  <c r="O362" i="504"/>
  <c r="N362" i="504"/>
  <c r="N361" i="504"/>
  <c r="P361" i="504" s="1"/>
  <c r="N360" i="504"/>
  <c r="P359" i="504"/>
  <c r="N359" i="504"/>
  <c r="O359" i="504" s="1"/>
  <c r="P358" i="504"/>
  <c r="O358" i="504"/>
  <c r="N358" i="504"/>
  <c r="N357" i="504"/>
  <c r="P357" i="504" s="1"/>
  <c r="N356" i="504"/>
  <c r="P355" i="504"/>
  <c r="N355" i="504"/>
  <c r="O355" i="504" s="1"/>
  <c r="P354" i="504"/>
  <c r="O354" i="504"/>
  <c r="N354" i="504"/>
  <c r="N353" i="504"/>
  <c r="P353" i="504" s="1"/>
  <c r="N352" i="504"/>
  <c r="P351" i="504"/>
  <c r="N351" i="504"/>
  <c r="O351" i="504" s="1"/>
  <c r="P350" i="504"/>
  <c r="O350" i="504"/>
  <c r="N350" i="504"/>
  <c r="N349" i="504"/>
  <c r="P349" i="504" s="1"/>
  <c r="N348" i="504"/>
  <c r="P347" i="504"/>
  <c r="N347" i="504"/>
  <c r="O347" i="504" s="1"/>
  <c r="P346" i="504"/>
  <c r="O346" i="504"/>
  <c r="N346" i="504"/>
  <c r="N345" i="504"/>
  <c r="P345" i="504" s="1"/>
  <c r="N344" i="504"/>
  <c r="P343" i="504"/>
  <c r="N343" i="504"/>
  <c r="O343" i="504" s="1"/>
  <c r="P342" i="504"/>
  <c r="O342" i="504"/>
  <c r="N342" i="504"/>
  <c r="N341" i="504"/>
  <c r="P341" i="504" s="1"/>
  <c r="N340" i="504"/>
  <c r="P339" i="504"/>
  <c r="N339" i="504"/>
  <c r="O339" i="504" s="1"/>
  <c r="P338" i="504"/>
  <c r="O338" i="504"/>
  <c r="N338" i="504"/>
  <c r="N337" i="504"/>
  <c r="P337" i="504" s="1"/>
  <c r="N336" i="504"/>
  <c r="P335" i="504"/>
  <c r="N335" i="504"/>
  <c r="O335" i="504" s="1"/>
  <c r="P334" i="504"/>
  <c r="O334" i="504"/>
  <c r="N334" i="504"/>
  <c r="N333" i="504"/>
  <c r="P333" i="504" s="1"/>
  <c r="N332" i="504"/>
  <c r="P331" i="504"/>
  <c r="N331" i="504"/>
  <c r="O331" i="504" s="1"/>
  <c r="P330" i="504"/>
  <c r="O330" i="504"/>
  <c r="N330" i="504"/>
  <c r="N329" i="504"/>
  <c r="P329" i="504" s="1"/>
  <c r="N328" i="504"/>
  <c r="P327" i="504"/>
  <c r="N327" i="504"/>
  <c r="O327" i="504" s="1"/>
  <c r="P326" i="504"/>
  <c r="O326" i="504"/>
  <c r="N326" i="504"/>
  <c r="N325" i="504"/>
  <c r="P325" i="504" s="1"/>
  <c r="N324" i="504"/>
  <c r="P323" i="504"/>
  <c r="N323" i="504"/>
  <c r="O323" i="504" s="1"/>
  <c r="P322" i="504"/>
  <c r="O322" i="504"/>
  <c r="N322" i="504"/>
  <c r="N321" i="504"/>
  <c r="P321" i="504" s="1"/>
  <c r="N320" i="504"/>
  <c r="P319" i="504"/>
  <c r="N319" i="504"/>
  <c r="O319" i="504" s="1"/>
  <c r="P318" i="504"/>
  <c r="O318" i="504"/>
  <c r="N318" i="504"/>
  <c r="N317" i="504"/>
  <c r="P317" i="504" s="1"/>
  <c r="N316" i="504"/>
  <c r="P315" i="504"/>
  <c r="N315" i="504"/>
  <c r="O315" i="504" s="1"/>
  <c r="P314" i="504"/>
  <c r="O314" i="504"/>
  <c r="N314" i="504"/>
  <c r="N313" i="504"/>
  <c r="P313" i="504" s="1"/>
  <c r="N312" i="504"/>
  <c r="P311" i="504"/>
  <c r="N311" i="504"/>
  <c r="O311" i="504" s="1"/>
  <c r="P310" i="504"/>
  <c r="O310" i="504"/>
  <c r="N310" i="504"/>
  <c r="N309" i="504"/>
  <c r="P309" i="504" s="1"/>
  <c r="N308" i="504"/>
  <c r="P307" i="504"/>
  <c r="N307" i="504"/>
  <c r="O307" i="504" s="1"/>
  <c r="P306" i="504"/>
  <c r="O306" i="504"/>
  <c r="N306" i="504"/>
  <c r="N305" i="504"/>
  <c r="P305" i="504" s="1"/>
  <c r="N304" i="504"/>
  <c r="P303" i="504"/>
  <c r="N303" i="504"/>
  <c r="O303" i="504" s="1"/>
  <c r="P302" i="504"/>
  <c r="O302" i="504"/>
  <c r="N302" i="504"/>
  <c r="N301" i="504"/>
  <c r="P301" i="504" s="1"/>
  <c r="N300" i="504"/>
  <c r="P299" i="504"/>
  <c r="N299" i="504"/>
  <c r="O299" i="504" s="1"/>
  <c r="P298" i="504"/>
  <c r="O298" i="504"/>
  <c r="N298" i="504"/>
  <c r="N297" i="504"/>
  <c r="P297" i="504" s="1"/>
  <c r="N296" i="504"/>
  <c r="P295" i="504"/>
  <c r="N295" i="504"/>
  <c r="O295" i="504" s="1"/>
  <c r="P294" i="504"/>
  <c r="O294" i="504"/>
  <c r="N294" i="504"/>
  <c r="N293" i="504"/>
  <c r="P293" i="504" s="1"/>
  <c r="N292" i="504"/>
  <c r="P291" i="504"/>
  <c r="N291" i="504"/>
  <c r="O291" i="504" s="1"/>
  <c r="P290" i="504"/>
  <c r="O290" i="504"/>
  <c r="N290" i="504"/>
  <c r="N289" i="504"/>
  <c r="P289" i="504" s="1"/>
  <c r="N288" i="504"/>
  <c r="P287" i="504"/>
  <c r="N287" i="504"/>
  <c r="O287" i="504" s="1"/>
  <c r="P286" i="504"/>
  <c r="O286" i="504"/>
  <c r="N286" i="504"/>
  <c r="N285" i="504"/>
  <c r="P285" i="504" s="1"/>
  <c r="N284" i="504"/>
  <c r="P283" i="504"/>
  <c r="N283" i="504"/>
  <c r="O283" i="504" s="1"/>
  <c r="P282" i="504"/>
  <c r="O282" i="504"/>
  <c r="N282" i="504"/>
  <c r="N281" i="504"/>
  <c r="P281" i="504" s="1"/>
  <c r="N280" i="504"/>
  <c r="P279" i="504"/>
  <c r="N279" i="504"/>
  <c r="O279" i="504" s="1"/>
  <c r="P278" i="504"/>
  <c r="O278" i="504"/>
  <c r="N278" i="504"/>
  <c r="N277" i="504"/>
  <c r="N276" i="504"/>
  <c r="P275" i="504"/>
  <c r="N275" i="504"/>
  <c r="O275" i="504" s="1"/>
  <c r="P274" i="504"/>
  <c r="O274" i="504"/>
  <c r="N274" i="504"/>
  <c r="N273" i="504"/>
  <c r="N272" i="504"/>
  <c r="N271" i="504"/>
  <c r="P270" i="504"/>
  <c r="N270" i="504"/>
  <c r="O270" i="504" s="1"/>
  <c r="P269" i="504"/>
  <c r="O269" i="504"/>
  <c r="N269" i="504"/>
  <c r="N268" i="504"/>
  <c r="P268" i="504" s="1"/>
  <c r="N267" i="504"/>
  <c r="P266" i="504"/>
  <c r="N266" i="504"/>
  <c r="O266" i="504" s="1"/>
  <c r="P265" i="504"/>
  <c r="O265" i="504"/>
  <c r="N265" i="504"/>
  <c r="N264" i="504"/>
  <c r="P264" i="504" s="1"/>
  <c r="N263" i="504"/>
  <c r="P262" i="504"/>
  <c r="N262" i="504"/>
  <c r="O262" i="504" s="1"/>
  <c r="P261" i="504"/>
  <c r="O261" i="504"/>
  <c r="N261" i="504"/>
  <c r="N260" i="504"/>
  <c r="P260" i="504" s="1"/>
  <c r="N259" i="504"/>
  <c r="P258" i="504"/>
  <c r="N258" i="504"/>
  <c r="O258" i="504" s="1"/>
  <c r="P257" i="504"/>
  <c r="O257" i="504"/>
  <c r="N257" i="504"/>
  <c r="N256" i="504"/>
  <c r="P256" i="504" s="1"/>
  <c r="N255" i="504"/>
  <c r="P254" i="504"/>
  <c r="N254" i="504"/>
  <c r="O254" i="504" s="1"/>
  <c r="P253" i="504"/>
  <c r="O253" i="504"/>
  <c r="N253" i="504"/>
  <c r="N252" i="504"/>
  <c r="P252" i="504" s="1"/>
  <c r="N251" i="504"/>
  <c r="P250" i="504"/>
  <c r="N250" i="504"/>
  <c r="O250" i="504" s="1"/>
  <c r="P249" i="504"/>
  <c r="O249" i="504"/>
  <c r="N249" i="504"/>
  <c r="N248" i="504"/>
  <c r="P248" i="504" s="1"/>
  <c r="N247" i="504"/>
  <c r="P246" i="504"/>
  <c r="N246" i="504"/>
  <c r="O246" i="504" s="1"/>
  <c r="P245" i="504"/>
  <c r="O245" i="504"/>
  <c r="N245" i="504"/>
  <c r="N244" i="504"/>
  <c r="P244" i="504" s="1"/>
  <c r="N243" i="504"/>
  <c r="P242" i="504"/>
  <c r="N242" i="504"/>
  <c r="O242" i="504" s="1"/>
  <c r="P241" i="504"/>
  <c r="O241" i="504"/>
  <c r="N241" i="504"/>
  <c r="N240" i="504"/>
  <c r="P240" i="504" s="1"/>
  <c r="N239" i="504"/>
  <c r="P238" i="504"/>
  <c r="N238" i="504"/>
  <c r="O238" i="504" s="1"/>
  <c r="P237" i="504"/>
  <c r="O237" i="504"/>
  <c r="N237" i="504"/>
  <c r="N236" i="504"/>
  <c r="P236" i="504" s="1"/>
  <c r="N235" i="504"/>
  <c r="P234" i="504"/>
  <c r="N234" i="504"/>
  <c r="O234" i="504" s="1"/>
  <c r="P233" i="504"/>
  <c r="O233" i="504"/>
  <c r="N233" i="504"/>
  <c r="N232" i="504"/>
  <c r="P232" i="504" s="1"/>
  <c r="N231" i="504"/>
  <c r="P230" i="504"/>
  <c r="N230" i="504"/>
  <c r="O230" i="504" s="1"/>
  <c r="P229" i="504"/>
  <c r="O229" i="504"/>
  <c r="N229" i="504"/>
  <c r="N228" i="504"/>
  <c r="P228" i="504" s="1"/>
  <c r="N227" i="504"/>
  <c r="P226" i="504"/>
  <c r="N226" i="504"/>
  <c r="O226" i="504" s="1"/>
  <c r="P225" i="504"/>
  <c r="O225" i="504"/>
  <c r="N225" i="504"/>
  <c r="N224" i="504"/>
  <c r="P224" i="504" s="1"/>
  <c r="N223" i="504"/>
  <c r="P222" i="504"/>
  <c r="N222" i="504"/>
  <c r="O222" i="504" s="1"/>
  <c r="P221" i="504"/>
  <c r="O221" i="504"/>
  <c r="N221" i="504"/>
  <c r="N220" i="504"/>
  <c r="P220" i="504" s="1"/>
  <c r="N219" i="504"/>
  <c r="P218" i="504"/>
  <c r="N218" i="504"/>
  <c r="O218" i="504" s="1"/>
  <c r="P217" i="504"/>
  <c r="O217" i="504"/>
  <c r="N217" i="504"/>
  <c r="N216" i="504"/>
  <c r="P216" i="504" s="1"/>
  <c r="N215" i="504"/>
  <c r="P214" i="504"/>
  <c r="N214" i="504"/>
  <c r="O214" i="504" s="1"/>
  <c r="P213" i="504"/>
  <c r="O213" i="504"/>
  <c r="N213" i="504"/>
  <c r="N212" i="504"/>
  <c r="P212" i="504" s="1"/>
  <c r="N211" i="504"/>
  <c r="P210" i="504"/>
  <c r="N210" i="504"/>
  <c r="O210" i="504" s="1"/>
  <c r="P209" i="504"/>
  <c r="O209" i="504"/>
  <c r="N209" i="504"/>
  <c r="N208" i="504"/>
  <c r="P208" i="504" s="1"/>
  <c r="N207" i="504"/>
  <c r="P206" i="504"/>
  <c r="N206" i="504"/>
  <c r="O206" i="504" s="1"/>
  <c r="P205" i="504"/>
  <c r="O205" i="504"/>
  <c r="N205" i="504"/>
  <c r="N204" i="504"/>
  <c r="P204" i="504" s="1"/>
  <c r="N203" i="504"/>
  <c r="P202" i="504"/>
  <c r="N202" i="504"/>
  <c r="O202" i="504" s="1"/>
  <c r="P201" i="504"/>
  <c r="O201" i="504"/>
  <c r="N201" i="504"/>
  <c r="N200" i="504"/>
  <c r="P200" i="504" s="1"/>
  <c r="N199" i="504"/>
  <c r="P198" i="504"/>
  <c r="N198" i="504"/>
  <c r="O198" i="504" s="1"/>
  <c r="P197" i="504"/>
  <c r="O197" i="504"/>
  <c r="N197" i="504"/>
  <c r="N196" i="504"/>
  <c r="P196" i="504" s="1"/>
  <c r="N195" i="504"/>
  <c r="P194" i="504"/>
  <c r="N194" i="504"/>
  <c r="O194" i="504" s="1"/>
  <c r="P193" i="504"/>
  <c r="O193" i="504"/>
  <c r="N193" i="504"/>
  <c r="N192" i="504"/>
  <c r="P192" i="504" s="1"/>
  <c r="N191" i="504"/>
  <c r="P190" i="504"/>
  <c r="N190" i="504"/>
  <c r="O190" i="504" s="1"/>
  <c r="P189" i="504"/>
  <c r="O189" i="504"/>
  <c r="N189" i="504"/>
  <c r="N188" i="504"/>
  <c r="P188" i="504" s="1"/>
  <c r="N187" i="504"/>
  <c r="P186" i="504"/>
  <c r="N186" i="504"/>
  <c r="O186" i="504" s="1"/>
  <c r="P185" i="504"/>
  <c r="O185" i="504"/>
  <c r="N185" i="504"/>
  <c r="N184" i="504"/>
  <c r="P184" i="504" s="1"/>
  <c r="P183" i="504"/>
  <c r="N183" i="504"/>
  <c r="O183" i="504" s="1"/>
  <c r="P182" i="504"/>
  <c r="O182" i="504"/>
  <c r="N182" i="504"/>
  <c r="O181" i="504"/>
  <c r="N181" i="504"/>
  <c r="P181" i="504" s="1"/>
  <c r="N180" i="504"/>
  <c r="O180" i="504" s="1"/>
  <c r="P179" i="504"/>
  <c r="N179" i="504"/>
  <c r="O179" i="504" s="1"/>
  <c r="P178" i="504"/>
  <c r="O178" i="504"/>
  <c r="N178" i="504"/>
  <c r="O177" i="504"/>
  <c r="N177" i="504"/>
  <c r="P177" i="504" s="1"/>
  <c r="N176" i="504"/>
  <c r="O176" i="504" s="1"/>
  <c r="P175" i="504"/>
  <c r="N175" i="504"/>
  <c r="O175" i="504" s="1"/>
  <c r="P174" i="504"/>
  <c r="O174" i="504"/>
  <c r="N174" i="504"/>
  <c r="O173" i="504"/>
  <c r="N173" i="504"/>
  <c r="P173" i="504" s="1"/>
  <c r="N172" i="504"/>
  <c r="O172" i="504" s="1"/>
  <c r="P171" i="504"/>
  <c r="N171" i="504"/>
  <c r="O171" i="504" s="1"/>
  <c r="P170" i="504"/>
  <c r="O170" i="504"/>
  <c r="N170" i="504"/>
  <c r="O169" i="504"/>
  <c r="N169" i="504"/>
  <c r="P169" i="504" s="1"/>
  <c r="N168" i="504"/>
  <c r="O168" i="504" s="1"/>
  <c r="P167" i="504"/>
  <c r="N167" i="504"/>
  <c r="O167" i="504" s="1"/>
  <c r="P166" i="504"/>
  <c r="O166" i="504"/>
  <c r="N166" i="504"/>
  <c r="O165" i="504"/>
  <c r="N165" i="504"/>
  <c r="P165" i="504" s="1"/>
  <c r="N164" i="504"/>
  <c r="O164" i="504" s="1"/>
  <c r="P163" i="504"/>
  <c r="N163" i="504"/>
  <c r="O163" i="504" s="1"/>
  <c r="P162" i="504"/>
  <c r="O162" i="504"/>
  <c r="N162" i="504"/>
  <c r="O161" i="504"/>
  <c r="N161" i="504"/>
  <c r="P161" i="504" s="1"/>
  <c r="N160" i="504"/>
  <c r="O160" i="504" s="1"/>
  <c r="P159" i="504"/>
  <c r="N159" i="504"/>
  <c r="O159" i="504" s="1"/>
  <c r="P158" i="504"/>
  <c r="O158" i="504"/>
  <c r="N158" i="504"/>
  <c r="O157" i="504"/>
  <c r="N157" i="504"/>
  <c r="P157" i="504" s="1"/>
  <c r="N156" i="504"/>
  <c r="O156" i="504" s="1"/>
  <c r="P155" i="504"/>
  <c r="N155" i="504"/>
  <c r="O155" i="504" s="1"/>
  <c r="P154" i="504"/>
  <c r="O154" i="504"/>
  <c r="N154" i="504"/>
  <c r="O153" i="504"/>
  <c r="N153" i="504"/>
  <c r="P153" i="504" s="1"/>
  <c r="N152" i="504"/>
  <c r="O152" i="504" s="1"/>
  <c r="P151" i="504"/>
  <c r="N151" i="504"/>
  <c r="O151" i="504" s="1"/>
  <c r="P150" i="504"/>
  <c r="O150" i="504"/>
  <c r="N150" i="504"/>
  <c r="O149" i="504"/>
  <c r="N149" i="504"/>
  <c r="P149" i="504" s="1"/>
  <c r="N148" i="504"/>
  <c r="O148" i="504" s="1"/>
  <c r="P147" i="504"/>
  <c r="N147" i="504"/>
  <c r="O147" i="504" s="1"/>
  <c r="P146" i="504"/>
  <c r="O146" i="504"/>
  <c r="N146" i="504"/>
  <c r="O145" i="504"/>
  <c r="N145" i="504"/>
  <c r="P145" i="504" s="1"/>
  <c r="N144" i="504"/>
  <c r="O144" i="504" s="1"/>
  <c r="P143" i="504"/>
  <c r="N143" i="504"/>
  <c r="O143" i="504" s="1"/>
  <c r="P142" i="504"/>
  <c r="O142" i="504"/>
  <c r="N142" i="504"/>
  <c r="O141" i="504"/>
  <c r="N141" i="504"/>
  <c r="P141" i="504" s="1"/>
  <c r="N140" i="504"/>
  <c r="O140" i="504" s="1"/>
  <c r="P139" i="504"/>
  <c r="N139" i="504"/>
  <c r="O139" i="504" s="1"/>
  <c r="P138" i="504"/>
  <c r="O138" i="504"/>
  <c r="N138" i="504"/>
  <c r="O137" i="504"/>
  <c r="N137" i="504"/>
  <c r="P137" i="504" s="1"/>
  <c r="N136" i="504"/>
  <c r="O136" i="504" s="1"/>
  <c r="P135" i="504"/>
  <c r="N135" i="504"/>
  <c r="O135" i="504" s="1"/>
  <c r="P134" i="504"/>
  <c r="O134" i="504"/>
  <c r="N134" i="504"/>
  <c r="O133" i="504"/>
  <c r="N133" i="504"/>
  <c r="P133" i="504" s="1"/>
  <c r="N132" i="504"/>
  <c r="O132" i="504" s="1"/>
  <c r="P131" i="504"/>
  <c r="N131" i="504"/>
  <c r="O131" i="504" s="1"/>
  <c r="P130" i="504"/>
  <c r="O130" i="504"/>
  <c r="N130" i="504"/>
  <c r="O129" i="504"/>
  <c r="N129" i="504"/>
  <c r="P129" i="504" s="1"/>
  <c r="N128" i="504"/>
  <c r="O128" i="504" s="1"/>
  <c r="P127" i="504"/>
  <c r="N127" i="504"/>
  <c r="O127" i="504" s="1"/>
  <c r="P126" i="504"/>
  <c r="O126" i="504"/>
  <c r="N126" i="504"/>
  <c r="O125" i="504"/>
  <c r="N125" i="504"/>
  <c r="P125" i="504" s="1"/>
  <c r="N124" i="504"/>
  <c r="O124" i="504" s="1"/>
  <c r="P123" i="504"/>
  <c r="N123" i="504"/>
  <c r="O123" i="504" s="1"/>
  <c r="P122" i="504"/>
  <c r="O122" i="504"/>
  <c r="N122" i="504"/>
  <c r="O121" i="504"/>
  <c r="N121" i="504"/>
  <c r="P121" i="504" s="1"/>
  <c r="N120" i="504"/>
  <c r="O120" i="504" s="1"/>
  <c r="P119" i="504"/>
  <c r="N119" i="504"/>
  <c r="O119" i="504" s="1"/>
  <c r="P118" i="504"/>
  <c r="O118" i="504"/>
  <c r="N118" i="504"/>
  <c r="O117" i="504"/>
  <c r="N117" i="504"/>
  <c r="P117" i="504" s="1"/>
  <c r="N116" i="504"/>
  <c r="O116" i="504" s="1"/>
  <c r="P115" i="504"/>
  <c r="N115" i="504"/>
  <c r="O115" i="504" s="1"/>
  <c r="P114" i="504"/>
  <c r="O114" i="504"/>
  <c r="N114" i="504"/>
  <c r="O113" i="504"/>
  <c r="N113" i="504"/>
  <c r="P113" i="504" s="1"/>
  <c r="N112" i="504"/>
  <c r="O112" i="504" s="1"/>
  <c r="P111" i="504"/>
  <c r="N111" i="504"/>
  <c r="O111" i="504" s="1"/>
  <c r="P110" i="504"/>
  <c r="O110" i="504"/>
  <c r="N110" i="504"/>
  <c r="O109" i="504"/>
  <c r="N109" i="504"/>
  <c r="P109" i="504" s="1"/>
  <c r="N108" i="504"/>
  <c r="O108" i="504" s="1"/>
  <c r="P107" i="504"/>
  <c r="N107" i="504"/>
  <c r="O107" i="504" s="1"/>
  <c r="P106" i="504"/>
  <c r="O106" i="504"/>
  <c r="N106" i="504"/>
  <c r="O105" i="504"/>
  <c r="N105" i="504"/>
  <c r="P105" i="504" s="1"/>
  <c r="N104" i="504"/>
  <c r="O104" i="504" s="1"/>
  <c r="P103" i="504"/>
  <c r="N103" i="504"/>
  <c r="O103" i="504" s="1"/>
  <c r="P102" i="504"/>
  <c r="O102" i="504"/>
  <c r="N102" i="504"/>
  <c r="O101" i="504"/>
  <c r="N101" i="504"/>
  <c r="P101" i="504" s="1"/>
  <c r="N100" i="504"/>
  <c r="O100" i="504" s="1"/>
  <c r="P99" i="504"/>
  <c r="N99" i="504"/>
  <c r="O99" i="504" s="1"/>
  <c r="P98" i="504"/>
  <c r="O98" i="504"/>
  <c r="N98" i="504"/>
  <c r="O97" i="504"/>
  <c r="N97" i="504"/>
  <c r="P97" i="504" s="1"/>
  <c r="N96" i="504"/>
  <c r="O96" i="504" s="1"/>
  <c r="P95" i="504"/>
  <c r="N95" i="504"/>
  <c r="O95" i="504" s="1"/>
  <c r="P94" i="504"/>
  <c r="O94" i="504"/>
  <c r="N94" i="504"/>
  <c r="O93" i="504"/>
  <c r="N93" i="504"/>
  <c r="P93" i="504" s="1"/>
  <c r="N92" i="504"/>
  <c r="O92" i="504" s="1"/>
  <c r="P91" i="504"/>
  <c r="N91" i="504"/>
  <c r="O91" i="504" s="1"/>
  <c r="P90" i="504"/>
  <c r="O90" i="504"/>
  <c r="N90" i="504"/>
  <c r="O89" i="504"/>
  <c r="N89" i="504"/>
  <c r="P89" i="504" s="1"/>
  <c r="N88" i="504"/>
  <c r="O88" i="504" s="1"/>
  <c r="P87" i="504"/>
  <c r="N87" i="504"/>
  <c r="O87" i="504" s="1"/>
  <c r="P86" i="504"/>
  <c r="O86" i="504"/>
  <c r="N86" i="504"/>
  <c r="O85" i="504"/>
  <c r="N85" i="504"/>
  <c r="P85" i="504" s="1"/>
  <c r="N84" i="504"/>
  <c r="O84" i="504" s="1"/>
  <c r="P83" i="504"/>
  <c r="N83" i="504"/>
  <c r="O83" i="504" s="1"/>
  <c r="P82" i="504"/>
  <c r="O82" i="504"/>
  <c r="N82" i="504"/>
  <c r="O81" i="504"/>
  <c r="N81" i="504"/>
  <c r="P81" i="504" s="1"/>
  <c r="N80" i="504"/>
  <c r="O80" i="504" s="1"/>
  <c r="P79" i="504"/>
  <c r="N79" i="504"/>
  <c r="O79" i="504" s="1"/>
  <c r="P78" i="504"/>
  <c r="O78" i="504"/>
  <c r="N78" i="504"/>
  <c r="O77" i="504"/>
  <c r="N77" i="504"/>
  <c r="P77" i="504" s="1"/>
  <c r="N76" i="504"/>
  <c r="O76" i="504" s="1"/>
  <c r="P75" i="504"/>
  <c r="N75" i="504"/>
  <c r="O75" i="504" s="1"/>
  <c r="P74" i="504"/>
  <c r="O74" i="504"/>
  <c r="N74" i="504"/>
  <c r="O73" i="504"/>
  <c r="N73" i="504"/>
  <c r="P73" i="504" s="1"/>
  <c r="N72" i="504"/>
  <c r="O72" i="504" s="1"/>
  <c r="P71" i="504"/>
  <c r="N71" i="504"/>
  <c r="O71" i="504" s="1"/>
  <c r="P70" i="504"/>
  <c r="O70" i="504"/>
  <c r="N70" i="504"/>
  <c r="O69" i="504"/>
  <c r="N69" i="504"/>
  <c r="P69" i="504" s="1"/>
  <c r="N68" i="504"/>
  <c r="O68" i="504" s="1"/>
  <c r="P67" i="504"/>
  <c r="N67" i="504"/>
  <c r="O67" i="504" s="1"/>
  <c r="P66" i="504"/>
  <c r="O66" i="504"/>
  <c r="N66" i="504"/>
  <c r="O65" i="504"/>
  <c r="N65" i="504"/>
  <c r="P65" i="504" s="1"/>
  <c r="N64" i="504"/>
  <c r="O64" i="504" s="1"/>
  <c r="P63" i="504"/>
  <c r="N63" i="504"/>
  <c r="O63" i="504" s="1"/>
  <c r="P62" i="504"/>
  <c r="O62" i="504"/>
  <c r="N62" i="504"/>
  <c r="O61" i="504"/>
  <c r="N61" i="504"/>
  <c r="P61" i="504" s="1"/>
  <c r="N60" i="504"/>
  <c r="O60" i="504" s="1"/>
  <c r="P59" i="504"/>
  <c r="N59" i="504"/>
  <c r="O59" i="504" s="1"/>
  <c r="P58" i="504"/>
  <c r="O58" i="504"/>
  <c r="N58" i="504"/>
  <c r="O57" i="504"/>
  <c r="N57" i="504"/>
  <c r="P57" i="504" s="1"/>
  <c r="N56" i="504"/>
  <c r="O56" i="504" s="1"/>
  <c r="P55" i="504"/>
  <c r="N55" i="504"/>
  <c r="O55" i="504" s="1"/>
  <c r="P54" i="504"/>
  <c r="O54" i="504"/>
  <c r="N54" i="504"/>
  <c r="O53" i="504"/>
  <c r="N53" i="504"/>
  <c r="P53" i="504" s="1"/>
  <c r="N52" i="504"/>
  <c r="O52" i="504" s="1"/>
  <c r="P51" i="504"/>
  <c r="N51" i="504"/>
  <c r="O51" i="504" s="1"/>
  <c r="P50" i="504"/>
  <c r="O50" i="504"/>
  <c r="N50" i="504"/>
  <c r="O49" i="504"/>
  <c r="N49" i="504"/>
  <c r="P49" i="504" s="1"/>
  <c r="N48" i="504"/>
  <c r="O48" i="504" s="1"/>
  <c r="P47" i="504"/>
  <c r="N47" i="504"/>
  <c r="O47" i="504" s="1"/>
  <c r="P46" i="504"/>
  <c r="O46" i="504"/>
  <c r="N46" i="504"/>
  <c r="O45" i="504"/>
  <c r="N45" i="504"/>
  <c r="P45" i="504" s="1"/>
  <c r="N44" i="504"/>
  <c r="O44" i="504" s="1"/>
  <c r="P43" i="504"/>
  <c r="N43" i="504"/>
  <c r="O43" i="504" s="1"/>
  <c r="P42" i="504"/>
  <c r="O42" i="504"/>
  <c r="N42" i="504"/>
  <c r="O41" i="504"/>
  <c r="N41" i="504"/>
  <c r="P41" i="504" s="1"/>
  <c r="N40" i="504"/>
  <c r="P39" i="504"/>
  <c r="N39" i="504"/>
  <c r="O39" i="504" s="1"/>
  <c r="P38" i="504"/>
  <c r="O38" i="504"/>
  <c r="N38" i="504"/>
  <c r="O37" i="504"/>
  <c r="N37" i="504"/>
  <c r="P37" i="504" s="1"/>
  <c r="N36" i="504"/>
  <c r="P35" i="504"/>
  <c r="N35" i="504"/>
  <c r="O35" i="504" s="1"/>
  <c r="R34" i="504"/>
  <c r="Q34" i="504"/>
  <c r="N34" i="504"/>
  <c r="P33" i="504"/>
  <c r="N33" i="504"/>
  <c r="O33" i="504" s="1"/>
  <c r="P32" i="504"/>
  <c r="O32" i="504"/>
  <c r="N32" i="504"/>
  <c r="O31" i="504"/>
  <c r="N31" i="504"/>
  <c r="P31" i="504" s="1"/>
  <c r="N30" i="504"/>
  <c r="P29" i="504"/>
  <c r="N29" i="504"/>
  <c r="O29" i="504" s="1"/>
  <c r="P28" i="504"/>
  <c r="O28" i="504"/>
  <c r="N28" i="504"/>
  <c r="O27" i="504"/>
  <c r="N27" i="504"/>
  <c r="P27" i="504" s="1"/>
  <c r="N26" i="504"/>
  <c r="P25" i="504"/>
  <c r="N25" i="504"/>
  <c r="O25" i="504" s="1"/>
  <c r="P24" i="504"/>
  <c r="O24" i="504"/>
  <c r="N24" i="504"/>
  <c r="O23" i="504"/>
  <c r="N23" i="504"/>
  <c r="P23" i="504" s="1"/>
  <c r="N22" i="504"/>
  <c r="P21" i="504"/>
  <c r="O21" i="504"/>
  <c r="N21" i="504"/>
  <c r="P20" i="504"/>
  <c r="O20" i="504"/>
  <c r="N20" i="504"/>
  <c r="O19" i="504"/>
  <c r="N19" i="504"/>
  <c r="P19" i="504" s="1"/>
  <c r="N18" i="504"/>
  <c r="P17" i="504"/>
  <c r="O17" i="504"/>
  <c r="N17" i="504"/>
  <c r="P16" i="504"/>
  <c r="O16" i="504"/>
  <c r="N16" i="504"/>
  <c r="O15" i="504"/>
  <c r="N15" i="504"/>
  <c r="P15" i="504" s="1"/>
  <c r="N14" i="504"/>
  <c r="P13" i="504"/>
  <c r="O13" i="504"/>
  <c r="N13" i="504"/>
  <c r="R12" i="504"/>
  <c r="Q12" i="504"/>
  <c r="N12" i="504"/>
  <c r="O36" i="504" l="1"/>
  <c r="P36" i="504"/>
  <c r="O40" i="504"/>
  <c r="P40" i="504"/>
  <c r="O14" i="504"/>
  <c r="P14" i="504"/>
  <c r="O18" i="504"/>
  <c r="P18" i="504"/>
  <c r="O12" i="504"/>
  <c r="P12" i="504"/>
  <c r="O22" i="504"/>
  <c r="P22" i="504"/>
  <c r="O26" i="504"/>
  <c r="P26" i="504"/>
  <c r="O30" i="504"/>
  <c r="P30" i="504"/>
  <c r="O34" i="504"/>
  <c r="P34" i="504"/>
  <c r="P44" i="504"/>
  <c r="P48" i="504"/>
  <c r="P52" i="504"/>
  <c r="P56" i="504"/>
  <c r="P60" i="504"/>
  <c r="P64" i="504"/>
  <c r="P68" i="504"/>
  <c r="P72" i="504"/>
  <c r="P76" i="504"/>
  <c r="P80" i="504"/>
  <c r="P84" i="504"/>
  <c r="P88" i="504"/>
  <c r="P92" i="504"/>
  <c r="P96" i="504"/>
  <c r="P100" i="504"/>
  <c r="P104" i="504"/>
  <c r="P108" i="504"/>
  <c r="P112" i="504"/>
  <c r="P116" i="504"/>
  <c r="P120" i="504"/>
  <c r="P124" i="504"/>
  <c r="P128" i="504"/>
  <c r="P132" i="504"/>
  <c r="P136" i="504"/>
  <c r="P140" i="504"/>
  <c r="P144" i="504"/>
  <c r="P148" i="504"/>
  <c r="P152" i="504"/>
  <c r="P156" i="504"/>
  <c r="P160" i="504"/>
  <c r="P164" i="504"/>
  <c r="P168" i="504"/>
  <c r="P172" i="504"/>
  <c r="P176" i="504"/>
  <c r="P180" i="504"/>
  <c r="P280" i="504"/>
  <c r="O280" i="504"/>
  <c r="O187" i="504"/>
  <c r="P187" i="504"/>
  <c r="O191" i="504"/>
  <c r="P191" i="504"/>
  <c r="O195" i="504"/>
  <c r="P195" i="504"/>
  <c r="O199" i="504"/>
  <c r="P199" i="504"/>
  <c r="O203" i="504"/>
  <c r="P203" i="504"/>
  <c r="O207" i="504"/>
  <c r="P207" i="504"/>
  <c r="O211" i="504"/>
  <c r="P211" i="504"/>
  <c r="O215" i="504"/>
  <c r="P215" i="504"/>
  <c r="O219" i="504"/>
  <c r="P219" i="504"/>
  <c r="O223" i="504"/>
  <c r="P223" i="504"/>
  <c r="O227" i="504"/>
  <c r="P227" i="504"/>
  <c r="O231" i="504"/>
  <c r="P231" i="504"/>
  <c r="O235" i="504"/>
  <c r="P235" i="504"/>
  <c r="O239" i="504"/>
  <c r="P239" i="504"/>
  <c r="O243" i="504"/>
  <c r="P243" i="504"/>
  <c r="O247" i="504"/>
  <c r="P247" i="504"/>
  <c r="O251" i="504"/>
  <c r="P251" i="504"/>
  <c r="O255" i="504"/>
  <c r="P255" i="504"/>
  <c r="O259" i="504"/>
  <c r="P259" i="504"/>
  <c r="O263" i="504"/>
  <c r="P263" i="504"/>
  <c r="O267" i="504"/>
  <c r="P267" i="504"/>
  <c r="O271" i="504"/>
  <c r="P271" i="504"/>
  <c r="P276" i="504"/>
  <c r="O276" i="504"/>
  <c r="P292" i="504"/>
  <c r="O292" i="504"/>
  <c r="P272" i="504"/>
  <c r="O272" i="504"/>
  <c r="P277" i="504"/>
  <c r="O277" i="504"/>
  <c r="P288" i="504"/>
  <c r="O288" i="504"/>
  <c r="O184" i="504"/>
  <c r="O188" i="504"/>
  <c r="O192" i="504"/>
  <c r="O196" i="504"/>
  <c r="O200" i="504"/>
  <c r="O204" i="504"/>
  <c r="O208" i="504"/>
  <c r="O212" i="504"/>
  <c r="O216" i="504"/>
  <c r="O220" i="504"/>
  <c r="O224" i="504"/>
  <c r="O228" i="504"/>
  <c r="O232" i="504"/>
  <c r="O236" i="504"/>
  <c r="O240" i="504"/>
  <c r="O244" i="504"/>
  <c r="O248" i="504"/>
  <c r="O252" i="504"/>
  <c r="O256" i="504"/>
  <c r="O260" i="504"/>
  <c r="O264" i="504"/>
  <c r="O268" i="504"/>
  <c r="P273" i="504"/>
  <c r="O273" i="504"/>
  <c r="P284" i="504"/>
  <c r="O284" i="504"/>
  <c r="P296" i="504"/>
  <c r="O296" i="504"/>
  <c r="P300" i="504"/>
  <c r="O300" i="504"/>
  <c r="P304" i="504"/>
  <c r="O304" i="504"/>
  <c r="P308" i="504"/>
  <c r="O308" i="504"/>
  <c r="P312" i="504"/>
  <c r="O312" i="504"/>
  <c r="P316" i="504"/>
  <c r="O316" i="504"/>
  <c r="P320" i="504"/>
  <c r="O320" i="504"/>
  <c r="P324" i="504"/>
  <c r="O324" i="504"/>
  <c r="P328" i="504"/>
  <c r="O328" i="504"/>
  <c r="P332" i="504"/>
  <c r="O332" i="504"/>
  <c r="P336" i="504"/>
  <c r="O336" i="504"/>
  <c r="P340" i="504"/>
  <c r="O340" i="504"/>
  <c r="P344" i="504"/>
  <c r="O344" i="504"/>
  <c r="P348" i="504"/>
  <c r="O348" i="504"/>
  <c r="P352" i="504"/>
  <c r="O352" i="504"/>
  <c r="P356" i="504"/>
  <c r="O356" i="504"/>
  <c r="P360" i="504"/>
  <c r="O360" i="504"/>
  <c r="P364" i="504"/>
  <c r="O364" i="504"/>
  <c r="P368" i="504"/>
  <c r="O368" i="504"/>
  <c r="P372" i="504"/>
  <c r="O372" i="504"/>
  <c r="P376" i="504"/>
  <c r="O376" i="504"/>
  <c r="P380" i="504"/>
  <c r="O380" i="504"/>
  <c r="P384" i="504"/>
  <c r="O384" i="504"/>
  <c r="P388" i="504"/>
  <c r="O388" i="504"/>
  <c r="P392" i="504"/>
  <c r="O392" i="504"/>
  <c r="P396" i="504"/>
  <c r="O396" i="504"/>
  <c r="P400" i="504"/>
  <c r="O400" i="504"/>
  <c r="P404" i="504"/>
  <c r="O404" i="504"/>
  <c r="P408" i="504"/>
  <c r="O408" i="504"/>
  <c r="P412" i="504"/>
  <c r="O412" i="504"/>
  <c r="P416" i="504"/>
  <c r="O416" i="504"/>
  <c r="P420" i="504"/>
  <c r="O420" i="504"/>
  <c r="P424" i="504"/>
  <c r="O424" i="504"/>
  <c r="P428" i="504"/>
  <c r="O428" i="504"/>
  <c r="P432" i="504"/>
  <c r="O432" i="504"/>
  <c r="P436" i="504"/>
  <c r="O436" i="504"/>
  <c r="O281" i="504"/>
  <c r="O285" i="504"/>
  <c r="O289" i="504"/>
  <c r="O293" i="504"/>
  <c r="O297" i="504"/>
  <c r="O301" i="504"/>
  <c r="O305" i="504"/>
  <c r="O309" i="504"/>
  <c r="O313" i="504"/>
  <c r="O317" i="504"/>
  <c r="O321" i="504"/>
  <c r="O325" i="504"/>
  <c r="O329" i="504"/>
  <c r="O333" i="504"/>
  <c r="O337" i="504"/>
  <c r="O341" i="504"/>
  <c r="O345" i="504"/>
  <c r="O349" i="504"/>
  <c r="O353" i="504"/>
  <c r="O357" i="504"/>
  <c r="O361" i="504"/>
  <c r="O365" i="504"/>
  <c r="O369" i="504"/>
  <c r="O373" i="504"/>
  <c r="O377" i="504"/>
  <c r="O381" i="504"/>
  <c r="O385" i="504"/>
  <c r="O389" i="504"/>
  <c r="O393" i="504"/>
  <c r="O397" i="504"/>
  <c r="O401" i="504"/>
  <c r="O405" i="504"/>
  <c r="O409" i="504"/>
  <c r="O413" i="504"/>
  <c r="O417" i="504"/>
  <c r="O421" i="504"/>
  <c r="O425" i="504"/>
  <c r="O429" i="504"/>
  <c r="O433" i="504"/>
  <c r="P440" i="504"/>
  <c r="O440" i="504"/>
  <c r="P439" i="504"/>
  <c r="J115" i="11"/>
  <c r="K115" i="11"/>
  <c r="H115" i="11"/>
  <c r="H234" i="502"/>
  <c r="H233" i="502"/>
  <c r="H232" i="502"/>
  <c r="H231" i="502"/>
  <c r="H230" i="502"/>
  <c r="H228" i="502"/>
  <c r="H227" i="502"/>
  <c r="H226" i="502"/>
  <c r="H223" i="502"/>
  <c r="H222" i="502"/>
  <c r="H221" i="502"/>
  <c r="H220" i="502"/>
  <c r="H219" i="502"/>
  <c r="H218" i="502"/>
  <c r="H217" i="502"/>
  <c r="H216" i="502"/>
  <c r="H214" i="502"/>
  <c r="H213" i="502"/>
  <c r="H212" i="502"/>
  <c r="H211" i="502"/>
  <c r="H210" i="502"/>
  <c r="H209" i="502"/>
  <c r="H207" i="502"/>
  <c r="H206" i="502"/>
  <c r="H205" i="502"/>
  <c r="H204" i="502"/>
  <c r="H203" i="502"/>
  <c r="H202" i="502"/>
  <c r="H201" i="502"/>
  <c r="H200" i="502"/>
  <c r="H199" i="502"/>
  <c r="H198" i="502"/>
  <c r="H197" i="502"/>
  <c r="H196" i="502"/>
  <c r="H195" i="502"/>
  <c r="H194" i="502"/>
  <c r="H193" i="502"/>
  <c r="H192" i="502"/>
  <c r="H191" i="502"/>
  <c r="H190" i="502"/>
  <c r="H189" i="502"/>
  <c r="H188" i="502"/>
  <c r="H187" i="502"/>
  <c r="H186" i="502"/>
  <c r="H185" i="502"/>
  <c r="H184" i="502"/>
  <c r="H183" i="502"/>
  <c r="H182" i="502"/>
  <c r="H181" i="502"/>
  <c r="H180" i="502"/>
  <c r="H179" i="502"/>
  <c r="H178" i="502"/>
  <c r="H177" i="502"/>
  <c r="H176" i="502"/>
  <c r="H175" i="502"/>
  <c r="H174" i="502"/>
  <c r="H173" i="502"/>
  <c r="H172" i="502"/>
  <c r="H171" i="502"/>
  <c r="H170" i="502"/>
  <c r="H169" i="502"/>
  <c r="H168" i="502"/>
  <c r="H167" i="502"/>
  <c r="H166" i="502"/>
  <c r="H165" i="502"/>
  <c r="H164" i="502"/>
  <c r="H163" i="502"/>
  <c r="H162" i="502"/>
  <c r="H161" i="502"/>
  <c r="H160" i="502"/>
  <c r="H159" i="502"/>
  <c r="H158" i="502"/>
  <c r="H157" i="502"/>
  <c r="H156" i="502"/>
  <c r="H155" i="502"/>
  <c r="I154" i="502"/>
  <c r="H154" i="502"/>
  <c r="I153" i="502"/>
  <c r="H153" i="502"/>
  <c r="H152" i="502"/>
  <c r="H151" i="502"/>
  <c r="H150" i="502"/>
  <c r="H149" i="502"/>
  <c r="H148" i="502"/>
  <c r="H147" i="502"/>
  <c r="H146" i="502"/>
  <c r="H145" i="502"/>
  <c r="H144" i="502"/>
  <c r="H143" i="502"/>
  <c r="H142" i="502"/>
  <c r="H141" i="502"/>
  <c r="H140" i="502"/>
  <c r="H139" i="502"/>
  <c r="H138" i="502"/>
  <c r="H137" i="502"/>
  <c r="H136" i="502"/>
  <c r="H135" i="502"/>
  <c r="H134" i="502"/>
  <c r="H133" i="502"/>
  <c r="H132" i="502"/>
  <c r="H131" i="502"/>
  <c r="H130" i="502"/>
  <c r="H129" i="502"/>
  <c r="H128" i="502"/>
  <c r="H127" i="502"/>
  <c r="H126" i="502"/>
  <c r="H125" i="502"/>
  <c r="H124" i="502"/>
  <c r="H123" i="502"/>
  <c r="H122" i="502"/>
  <c r="H121" i="502"/>
  <c r="H120" i="502"/>
  <c r="H119" i="502"/>
  <c r="H118" i="502"/>
  <c r="H117" i="502"/>
  <c r="H116" i="502"/>
  <c r="H115" i="502"/>
  <c r="H114" i="502"/>
  <c r="H113" i="502"/>
  <c r="H112" i="502"/>
  <c r="H111" i="502"/>
  <c r="H110" i="502"/>
  <c r="H109" i="502"/>
  <c r="H108" i="502"/>
  <c r="H107" i="502"/>
  <c r="H106" i="502"/>
  <c r="H105" i="502"/>
  <c r="I104" i="502"/>
  <c r="H104" i="502"/>
  <c r="H103" i="502"/>
  <c r="H102" i="502"/>
  <c r="H101" i="502"/>
  <c r="H100" i="502"/>
  <c r="H99" i="502"/>
  <c r="H98" i="502"/>
  <c r="H97" i="502"/>
  <c r="H96" i="502"/>
  <c r="H95" i="502"/>
  <c r="H94" i="502"/>
  <c r="H93" i="502"/>
  <c r="H92" i="502"/>
  <c r="H91" i="502"/>
  <c r="H90" i="502"/>
  <c r="H89" i="502"/>
  <c r="H88" i="502"/>
  <c r="H87" i="502"/>
  <c r="H86" i="502"/>
  <c r="H85" i="502"/>
  <c r="H84" i="502"/>
  <c r="H83" i="502"/>
  <c r="H82" i="502"/>
  <c r="H81" i="502"/>
  <c r="H80" i="502"/>
  <c r="H79" i="502"/>
  <c r="H78" i="502"/>
  <c r="H77" i="502"/>
  <c r="H76" i="502"/>
  <c r="H75" i="502"/>
  <c r="H74" i="502"/>
  <c r="H73" i="502"/>
  <c r="H72" i="502"/>
  <c r="H71" i="502"/>
  <c r="H70" i="502"/>
  <c r="H69" i="502"/>
  <c r="H68" i="502"/>
  <c r="H67" i="502"/>
  <c r="H66" i="502"/>
  <c r="H65" i="502"/>
  <c r="H64" i="502"/>
  <c r="H63" i="502"/>
  <c r="H62" i="502"/>
  <c r="H61" i="502"/>
  <c r="H60" i="502"/>
  <c r="H59" i="502"/>
  <c r="H58" i="502"/>
  <c r="H57" i="502"/>
  <c r="H56" i="502"/>
  <c r="H55" i="502"/>
  <c r="H54" i="502"/>
  <c r="H53" i="502"/>
  <c r="H52" i="502"/>
  <c r="H51" i="502"/>
  <c r="H50" i="502"/>
  <c r="H49" i="502"/>
  <c r="H48" i="502"/>
  <c r="H47" i="502"/>
  <c r="H46" i="502"/>
  <c r="H45" i="502"/>
  <c r="H44" i="502"/>
  <c r="H43" i="502"/>
  <c r="H42" i="502"/>
  <c r="H41" i="502"/>
  <c r="H40" i="502"/>
  <c r="H39" i="502"/>
  <c r="H38" i="502"/>
  <c r="H37" i="502"/>
  <c r="H36" i="502"/>
  <c r="H35" i="502"/>
  <c r="H34" i="502"/>
  <c r="H33" i="502"/>
  <c r="H32" i="502"/>
  <c r="H31" i="502"/>
  <c r="H30" i="502"/>
  <c r="H29" i="502"/>
  <c r="H28" i="502"/>
  <c r="H27" i="502"/>
  <c r="H26" i="502"/>
  <c r="H25" i="502"/>
  <c r="H24" i="502"/>
  <c r="H23" i="502"/>
  <c r="H22" i="502"/>
  <c r="H21" i="502"/>
  <c r="H20" i="502"/>
  <c r="H19" i="502"/>
  <c r="H18" i="502"/>
  <c r="H17" i="502"/>
  <c r="H16" i="502"/>
  <c r="H15" i="502"/>
  <c r="H14" i="502"/>
  <c r="G13" i="502"/>
  <c r="H13" i="502"/>
  <c r="F11" i="502"/>
  <c r="G11" i="502"/>
  <c r="H11" i="502"/>
  <c r="K132" i="501"/>
  <c r="J132" i="501"/>
  <c r="K131" i="501"/>
  <c r="J131" i="501"/>
  <c r="I130" i="501"/>
  <c r="H130" i="501"/>
  <c r="K130" i="501"/>
  <c r="G130" i="501"/>
  <c r="J130" i="501"/>
  <c r="K129" i="501"/>
  <c r="J129" i="501"/>
  <c r="K128" i="501"/>
  <c r="J128" i="501"/>
  <c r="K127" i="501"/>
  <c r="J127" i="501"/>
  <c r="K126" i="501"/>
  <c r="J126" i="501"/>
  <c r="I125" i="501"/>
  <c r="I119" i="501"/>
  <c r="H125" i="501"/>
  <c r="K125" i="501"/>
  <c r="G125" i="501"/>
  <c r="J125" i="501"/>
  <c r="K124" i="501"/>
  <c r="J124" i="501"/>
  <c r="K123" i="501"/>
  <c r="J123" i="501"/>
  <c r="I122" i="501"/>
  <c r="H122" i="501"/>
  <c r="H119" i="501"/>
  <c r="H109" i="501"/>
  <c r="G122" i="501"/>
  <c r="K121" i="501"/>
  <c r="J121" i="501"/>
  <c r="K120" i="501"/>
  <c r="I120" i="501"/>
  <c r="H120" i="501"/>
  <c r="G120" i="501"/>
  <c r="J120" i="501"/>
  <c r="K118" i="501"/>
  <c r="J118" i="501"/>
  <c r="K117" i="501"/>
  <c r="J117" i="501"/>
  <c r="K116" i="501"/>
  <c r="I116" i="501"/>
  <c r="H116" i="501"/>
  <c r="G116" i="501"/>
  <c r="J116" i="501"/>
  <c r="K115" i="501"/>
  <c r="J115" i="501"/>
  <c r="K114" i="501"/>
  <c r="J114" i="501"/>
  <c r="I113" i="501"/>
  <c r="H113" i="501"/>
  <c r="G113" i="501"/>
  <c r="K112" i="501"/>
  <c r="J112" i="501"/>
  <c r="K111" i="501"/>
  <c r="J111" i="501"/>
  <c r="I110" i="501"/>
  <c r="H110" i="501"/>
  <c r="G110" i="501"/>
  <c r="K108" i="501"/>
  <c r="J108" i="501"/>
  <c r="K107" i="501"/>
  <c r="J107" i="501"/>
  <c r="K106" i="501"/>
  <c r="I106" i="501"/>
  <c r="H106" i="501"/>
  <c r="G106" i="501"/>
  <c r="J106" i="501"/>
  <c r="K105" i="501"/>
  <c r="J105" i="501"/>
  <c r="K104" i="501"/>
  <c r="J104" i="501"/>
  <c r="J103" i="501"/>
  <c r="I103" i="501"/>
  <c r="H103" i="501"/>
  <c r="K103" i="501"/>
  <c r="G103" i="501"/>
  <c r="K102" i="501"/>
  <c r="J102" i="501"/>
  <c r="I102" i="501"/>
  <c r="K101" i="501"/>
  <c r="J101" i="501"/>
  <c r="I101" i="501"/>
  <c r="K100" i="501"/>
  <c r="J100" i="501"/>
  <c r="I100" i="501"/>
  <c r="I99" i="501"/>
  <c r="I95" i="501"/>
  <c r="J99" i="501"/>
  <c r="H99" i="501"/>
  <c r="K99" i="501"/>
  <c r="G99" i="501"/>
  <c r="K98" i="501"/>
  <c r="J98" i="501"/>
  <c r="K97" i="501"/>
  <c r="J97" i="501"/>
  <c r="K96" i="501"/>
  <c r="I96" i="501"/>
  <c r="H96" i="501"/>
  <c r="G96" i="501"/>
  <c r="J96" i="501"/>
  <c r="G95" i="501"/>
  <c r="J95" i="501"/>
  <c r="K94" i="501"/>
  <c r="J94" i="501"/>
  <c r="K93" i="501"/>
  <c r="J93" i="501"/>
  <c r="J92" i="501"/>
  <c r="I92" i="501"/>
  <c r="H92" i="501"/>
  <c r="K92" i="501"/>
  <c r="G92" i="501"/>
  <c r="K91" i="501"/>
  <c r="J91" i="501"/>
  <c r="K90" i="501"/>
  <c r="I90" i="501"/>
  <c r="I89" i="501"/>
  <c r="K89" i="501"/>
  <c r="H89" i="501"/>
  <c r="G89" i="501"/>
  <c r="K88" i="501"/>
  <c r="J88" i="501"/>
  <c r="K87" i="501"/>
  <c r="J87" i="501"/>
  <c r="I87" i="501"/>
  <c r="I86" i="501"/>
  <c r="H86" i="501"/>
  <c r="G86" i="501"/>
  <c r="K85" i="501"/>
  <c r="J85" i="501"/>
  <c r="J84" i="501"/>
  <c r="H84" i="501"/>
  <c r="K84" i="501"/>
  <c r="I83" i="501"/>
  <c r="K83" i="501"/>
  <c r="H83" i="501"/>
  <c r="G83" i="501"/>
  <c r="J83" i="501"/>
  <c r="K82" i="501"/>
  <c r="J82" i="501"/>
  <c r="K81" i="501"/>
  <c r="J81" i="501"/>
  <c r="K80" i="501"/>
  <c r="J80" i="501"/>
  <c r="K79" i="501"/>
  <c r="J79" i="501"/>
  <c r="I77" i="501"/>
  <c r="H77" i="501"/>
  <c r="H76" i="501"/>
  <c r="K76" i="501"/>
  <c r="G77" i="501"/>
  <c r="I76" i="501"/>
  <c r="G76" i="501"/>
  <c r="J76" i="501"/>
  <c r="K75" i="501"/>
  <c r="J75" i="501"/>
  <c r="K73" i="501"/>
  <c r="K72" i="501"/>
  <c r="J72" i="501"/>
  <c r="K71" i="501"/>
  <c r="J71" i="501"/>
  <c r="I70" i="501"/>
  <c r="K70" i="501"/>
  <c r="H70" i="501"/>
  <c r="G70" i="501"/>
  <c r="G68" i="501"/>
  <c r="K69" i="501"/>
  <c r="J69" i="501"/>
  <c r="H68" i="501"/>
  <c r="J66" i="501"/>
  <c r="H66" i="501"/>
  <c r="K66" i="501"/>
  <c r="K65" i="501"/>
  <c r="J65" i="501"/>
  <c r="I64" i="501"/>
  <c r="G64" i="501"/>
  <c r="J64" i="501"/>
  <c r="K63" i="501"/>
  <c r="J63" i="501"/>
  <c r="I63" i="501"/>
  <c r="K62" i="501"/>
  <c r="J62" i="501"/>
  <c r="J61" i="501"/>
  <c r="I61" i="501"/>
  <c r="H61" i="501"/>
  <c r="G61" i="501"/>
  <c r="I60" i="501"/>
  <c r="G60" i="501"/>
  <c r="K59" i="501"/>
  <c r="J59" i="501"/>
  <c r="J58" i="501"/>
  <c r="I58" i="501"/>
  <c r="H58" i="501"/>
  <c r="K58" i="501"/>
  <c r="G58" i="501"/>
  <c r="K57" i="501"/>
  <c r="J57" i="501"/>
  <c r="K56" i="501"/>
  <c r="J56" i="501"/>
  <c r="K55" i="501"/>
  <c r="J55" i="501"/>
  <c r="K54" i="501"/>
  <c r="J54" i="501"/>
  <c r="I54" i="501"/>
  <c r="I53" i="501"/>
  <c r="I52" i="501"/>
  <c r="J53" i="501"/>
  <c r="H53" i="501"/>
  <c r="K53" i="501"/>
  <c r="G53" i="501"/>
  <c r="G52" i="501"/>
  <c r="J52" i="501"/>
  <c r="K51" i="501"/>
  <c r="J51" i="501"/>
  <c r="K50" i="501"/>
  <c r="J50" i="501"/>
  <c r="K49" i="501"/>
  <c r="J49" i="501"/>
  <c r="I48" i="501"/>
  <c r="H48" i="501"/>
  <c r="G48" i="501"/>
  <c r="K47" i="501"/>
  <c r="J47" i="501"/>
  <c r="K45" i="501"/>
  <c r="J45" i="501"/>
  <c r="K44" i="501"/>
  <c r="J44" i="501"/>
  <c r="J43" i="501"/>
  <c r="I43" i="501"/>
  <c r="H43" i="501"/>
  <c r="K43" i="501"/>
  <c r="G43" i="501"/>
  <c r="K42" i="501"/>
  <c r="J42" i="501"/>
  <c r="K41" i="501"/>
  <c r="J41" i="501"/>
  <c r="K40" i="501"/>
  <c r="I40" i="501"/>
  <c r="H40" i="501"/>
  <c r="G40" i="501"/>
  <c r="J40" i="501"/>
  <c r="K39" i="501"/>
  <c r="J39" i="501"/>
  <c r="K38" i="501"/>
  <c r="K37" i="501"/>
  <c r="I36" i="501"/>
  <c r="H36" i="501"/>
  <c r="K36" i="501"/>
  <c r="G36" i="501"/>
  <c r="I35" i="501"/>
  <c r="I34" i="501"/>
  <c r="H35" i="501"/>
  <c r="K35" i="501"/>
  <c r="G35" i="501"/>
  <c r="G34" i="501"/>
  <c r="K33" i="501"/>
  <c r="J33" i="501"/>
  <c r="K32" i="501"/>
  <c r="I31" i="501"/>
  <c r="H31" i="501"/>
  <c r="K31" i="501"/>
  <c r="G31" i="501"/>
  <c r="K30" i="501"/>
  <c r="J30" i="501"/>
  <c r="K29" i="501"/>
  <c r="J29" i="501"/>
  <c r="K28" i="501"/>
  <c r="I28" i="501"/>
  <c r="H28" i="501"/>
  <c r="G28" i="501"/>
  <c r="J28" i="501"/>
  <c r="K27" i="501"/>
  <c r="J27" i="501"/>
  <c r="K26" i="501"/>
  <c r="J26" i="501"/>
  <c r="K25" i="501"/>
  <c r="J25" i="501"/>
  <c r="J24" i="501"/>
  <c r="I24" i="501"/>
  <c r="H24" i="501"/>
  <c r="K24" i="501"/>
  <c r="G24" i="501"/>
  <c r="I23" i="501"/>
  <c r="I22" i="501"/>
  <c r="I21" i="501"/>
  <c r="G23" i="501"/>
  <c r="G22" i="501"/>
  <c r="G21" i="501"/>
  <c r="K20" i="501"/>
  <c r="J20" i="501"/>
  <c r="K19" i="501"/>
  <c r="J19" i="501"/>
  <c r="K18" i="501"/>
  <c r="I18" i="501"/>
  <c r="H18" i="501"/>
  <c r="G18" i="501"/>
  <c r="J18" i="501"/>
  <c r="K17" i="501"/>
  <c r="J17" i="501"/>
  <c r="K16" i="501"/>
  <c r="J16" i="501"/>
  <c r="J15" i="501"/>
  <c r="I15" i="501"/>
  <c r="H15" i="501"/>
  <c r="K15" i="501"/>
  <c r="G15" i="501"/>
  <c r="K14" i="501"/>
  <c r="J14" i="501"/>
  <c r="K13" i="501"/>
  <c r="J13" i="501"/>
  <c r="K12" i="501"/>
  <c r="I12" i="501"/>
  <c r="H12" i="501"/>
  <c r="G12" i="501"/>
  <c r="J12" i="501"/>
  <c r="K11" i="501"/>
  <c r="J11" i="501"/>
  <c r="K10" i="501"/>
  <c r="J10" i="501"/>
  <c r="I9" i="501"/>
  <c r="H9" i="501"/>
  <c r="G9" i="501"/>
  <c r="H60" i="501"/>
  <c r="J68" i="501"/>
  <c r="G67" i="501"/>
  <c r="I109" i="501"/>
  <c r="G109" i="501"/>
  <c r="J23" i="501"/>
  <c r="H64" i="501"/>
  <c r="K64" i="501"/>
  <c r="I68" i="501"/>
  <c r="I67" i="501"/>
  <c r="I46" i="501"/>
  <c r="I8" i="501"/>
  <c r="I7" i="501"/>
  <c r="J70" i="501"/>
  <c r="J90" i="501"/>
  <c r="G119" i="501"/>
  <c r="H23" i="501"/>
  <c r="H34" i="501"/>
  <c r="K34" i="501"/>
  <c r="H52" i="501"/>
  <c r="K52" i="501"/>
  <c r="H67" i="501"/>
  <c r="K67" i="501"/>
  <c r="H95" i="501"/>
  <c r="H46" i="501"/>
  <c r="H22" i="501"/>
  <c r="K23" i="501"/>
  <c r="K68" i="501"/>
  <c r="G46" i="501"/>
  <c r="G8" i="501"/>
  <c r="G7" i="501"/>
  <c r="J67" i="501"/>
  <c r="K22" i="501"/>
  <c r="H21" i="501"/>
  <c r="H8" i="501"/>
  <c r="H7" i="501"/>
  <c r="P12" i="500"/>
  <c r="S17" i="498"/>
  <c r="S15" i="498"/>
  <c r="R13" i="498"/>
  <c r="Q13" i="498"/>
  <c r="P13" i="498"/>
  <c r="O13" i="498"/>
  <c r="K13" i="498"/>
  <c r="G13" i="498"/>
  <c r="E13" i="498"/>
  <c r="D13" i="498"/>
  <c r="C13" i="498"/>
  <c r="B13" i="498"/>
  <c r="S13" i="498"/>
  <c r="J63" i="477"/>
  <c r="I63" i="477"/>
  <c r="G63" i="477"/>
  <c r="S118" i="492"/>
  <c r="P118" i="492"/>
  <c r="U118" i="492"/>
  <c r="O118" i="492"/>
  <c r="K118" i="492"/>
  <c r="G118" i="492"/>
  <c r="U117" i="492"/>
  <c r="T117" i="492"/>
  <c r="S117" i="492"/>
  <c r="P117" i="492"/>
  <c r="O117" i="492"/>
  <c r="K117" i="492"/>
  <c r="G117" i="492"/>
  <c r="T116" i="492"/>
  <c r="S116" i="492"/>
  <c r="P116" i="492"/>
  <c r="O116" i="492"/>
  <c r="L116" i="492"/>
  <c r="K116" i="492"/>
  <c r="H116" i="492"/>
  <c r="U116" i="492"/>
  <c r="G116" i="492"/>
  <c r="U115" i="492"/>
  <c r="S115" i="492"/>
  <c r="P115" i="492"/>
  <c r="O115" i="492"/>
  <c r="K115" i="492"/>
  <c r="G115" i="492"/>
  <c r="U114" i="492"/>
  <c r="T114" i="492"/>
  <c r="S114" i="492"/>
  <c r="P114" i="492"/>
  <c r="O114" i="492"/>
  <c r="L114" i="492"/>
  <c r="K114" i="492"/>
  <c r="H114" i="492"/>
  <c r="G114" i="492"/>
  <c r="T113" i="492"/>
  <c r="S113" i="492"/>
  <c r="P113" i="492"/>
  <c r="O113" i="492"/>
  <c r="L113" i="492"/>
  <c r="K113" i="492"/>
  <c r="H113" i="492"/>
  <c r="U113" i="492"/>
  <c r="G113" i="492"/>
  <c r="U112" i="492"/>
  <c r="T112" i="492"/>
  <c r="S112" i="492"/>
  <c r="P112" i="492"/>
  <c r="O112" i="492"/>
  <c r="L112" i="492"/>
  <c r="K112" i="492"/>
  <c r="H112" i="492"/>
  <c r="G112" i="492"/>
  <c r="T111" i="492"/>
  <c r="S111" i="492"/>
  <c r="P111" i="492"/>
  <c r="O111" i="492"/>
  <c r="L111" i="492"/>
  <c r="K111" i="492"/>
  <c r="H111" i="492"/>
  <c r="U111" i="492"/>
  <c r="G111" i="492"/>
  <c r="U110" i="492"/>
  <c r="T110" i="492"/>
  <c r="S110" i="492"/>
  <c r="P110" i="492"/>
  <c r="O110" i="492"/>
  <c r="L110" i="492"/>
  <c r="K110" i="492"/>
  <c r="H110" i="492"/>
  <c r="G110" i="492"/>
  <c r="T109" i="492"/>
  <c r="S109" i="492"/>
  <c r="P109" i="492"/>
  <c r="O109" i="492"/>
  <c r="L109" i="492"/>
  <c r="K109" i="492"/>
  <c r="H109" i="492"/>
  <c r="U109" i="492"/>
  <c r="G109" i="492"/>
  <c r="U108" i="492"/>
  <c r="T108" i="492"/>
  <c r="S108" i="492"/>
  <c r="P108" i="492"/>
  <c r="O108" i="492"/>
  <c r="L108" i="492"/>
  <c r="K108" i="492"/>
  <c r="H108" i="492"/>
  <c r="G108" i="492"/>
  <c r="T107" i="492"/>
  <c r="S107" i="492"/>
  <c r="P107" i="492"/>
  <c r="O107" i="492"/>
  <c r="L107" i="492"/>
  <c r="K107" i="492"/>
  <c r="H107" i="492"/>
  <c r="U107" i="492"/>
  <c r="G107" i="492"/>
  <c r="U106" i="492"/>
  <c r="T106" i="492"/>
  <c r="S106" i="492"/>
  <c r="P106" i="492"/>
  <c r="O106" i="492"/>
  <c r="L106" i="492"/>
  <c r="K106" i="492"/>
  <c r="H106" i="492"/>
  <c r="G106" i="492"/>
  <c r="T105" i="492"/>
  <c r="S105" i="492"/>
  <c r="P105" i="492"/>
  <c r="O105" i="492"/>
  <c r="L105" i="492"/>
  <c r="K105" i="492"/>
  <c r="H105" i="492"/>
  <c r="U105" i="492"/>
  <c r="G105" i="492"/>
  <c r="U104" i="492"/>
  <c r="T104" i="492"/>
  <c r="S104" i="492"/>
  <c r="P104" i="492"/>
  <c r="O104" i="492"/>
  <c r="L104" i="492"/>
  <c r="K104" i="492"/>
  <c r="H104" i="492"/>
  <c r="G104" i="492"/>
  <c r="T103" i="492"/>
  <c r="S103" i="492"/>
  <c r="P103" i="492"/>
  <c r="O103" i="492"/>
  <c r="L103" i="492"/>
  <c r="K103" i="492"/>
  <c r="H103" i="492"/>
  <c r="U103" i="492"/>
  <c r="G103" i="492"/>
  <c r="U102" i="492"/>
  <c r="T102" i="492"/>
  <c r="S102" i="492"/>
  <c r="P102" i="492"/>
  <c r="O102" i="492"/>
  <c r="L102" i="492"/>
  <c r="K102" i="492"/>
  <c r="H102" i="492"/>
  <c r="G102" i="492"/>
  <c r="T101" i="492"/>
  <c r="S101" i="492"/>
  <c r="P101" i="492"/>
  <c r="O101" i="492"/>
  <c r="L101" i="492"/>
  <c r="K101" i="492"/>
  <c r="H101" i="492"/>
  <c r="U101" i="492"/>
  <c r="G101" i="492"/>
  <c r="U100" i="492"/>
  <c r="T100" i="492"/>
  <c r="S100" i="492"/>
  <c r="P100" i="492"/>
  <c r="O100" i="492"/>
  <c r="L100" i="492"/>
  <c r="K100" i="492"/>
  <c r="H100" i="492"/>
  <c r="G100" i="492"/>
  <c r="T99" i="492"/>
  <c r="S99" i="492"/>
  <c r="P99" i="492"/>
  <c r="O99" i="492"/>
  <c r="L99" i="492"/>
  <c r="K99" i="492"/>
  <c r="H99" i="492"/>
  <c r="U99" i="492"/>
  <c r="G99" i="492"/>
  <c r="U98" i="492"/>
  <c r="T98" i="492"/>
  <c r="S98" i="492"/>
  <c r="P98" i="492"/>
  <c r="O98" i="492"/>
  <c r="L98" i="492"/>
  <c r="K98" i="492"/>
  <c r="H98" i="492"/>
  <c r="G98" i="492"/>
  <c r="T97" i="492"/>
  <c r="S97" i="492"/>
  <c r="P97" i="492"/>
  <c r="O97" i="492"/>
  <c r="L97" i="492"/>
  <c r="K97" i="492"/>
  <c r="H97" i="492"/>
  <c r="U97" i="492"/>
  <c r="G97" i="492"/>
  <c r="U96" i="492"/>
  <c r="T96" i="492"/>
  <c r="S96" i="492"/>
  <c r="P96" i="492"/>
  <c r="O96" i="492"/>
  <c r="L96" i="492"/>
  <c r="K96" i="492"/>
  <c r="H96" i="492"/>
  <c r="G96" i="492"/>
  <c r="T95" i="492"/>
  <c r="S95" i="492"/>
  <c r="P95" i="492"/>
  <c r="O95" i="492"/>
  <c r="L95" i="492"/>
  <c r="K95" i="492"/>
  <c r="H95" i="492"/>
  <c r="U95" i="492"/>
  <c r="G95" i="492"/>
  <c r="U94" i="492"/>
  <c r="T94" i="492"/>
  <c r="S94" i="492"/>
  <c r="P94" i="492"/>
  <c r="O94" i="492"/>
  <c r="L94" i="492"/>
  <c r="K94" i="492"/>
  <c r="H94" i="492"/>
  <c r="G94" i="492"/>
  <c r="T93" i="492"/>
  <c r="S93" i="492"/>
  <c r="P93" i="492"/>
  <c r="O93" i="492"/>
  <c r="L93" i="492"/>
  <c r="K93" i="492"/>
  <c r="H93" i="492"/>
  <c r="U93" i="492"/>
  <c r="G93" i="492"/>
  <c r="U92" i="492"/>
  <c r="T92" i="492"/>
  <c r="S92" i="492"/>
  <c r="P92" i="492"/>
  <c r="O92" i="492"/>
  <c r="L92" i="492"/>
  <c r="K92" i="492"/>
  <c r="H92" i="492"/>
  <c r="G92" i="492"/>
  <c r="T91" i="492"/>
  <c r="S91" i="492"/>
  <c r="P91" i="492"/>
  <c r="O91" i="492"/>
  <c r="L91" i="492"/>
  <c r="K91" i="492"/>
  <c r="H91" i="492"/>
  <c r="U91" i="492"/>
  <c r="G91" i="492"/>
  <c r="U90" i="492"/>
  <c r="T90" i="492"/>
  <c r="S90" i="492"/>
  <c r="P90" i="492"/>
  <c r="O90" i="492"/>
  <c r="L90" i="492"/>
  <c r="K90" i="492"/>
  <c r="H90" i="492"/>
  <c r="G90" i="492"/>
  <c r="T89" i="492"/>
  <c r="S89" i="492"/>
  <c r="P89" i="492"/>
  <c r="O89" i="492"/>
  <c r="L89" i="492"/>
  <c r="K89" i="492"/>
  <c r="H89" i="492"/>
  <c r="U89" i="492"/>
  <c r="G89" i="492"/>
  <c r="U88" i="492"/>
  <c r="T88" i="492"/>
  <c r="S88" i="492"/>
  <c r="P88" i="492"/>
  <c r="O88" i="492"/>
  <c r="L88" i="492"/>
  <c r="K88" i="492"/>
  <c r="H88" i="492"/>
  <c r="G88" i="492"/>
  <c r="T87" i="492"/>
  <c r="S87" i="492"/>
  <c r="P87" i="492"/>
  <c r="O87" i="492"/>
  <c r="L87" i="492"/>
  <c r="K87" i="492"/>
  <c r="H87" i="492"/>
  <c r="U87" i="492"/>
  <c r="G87" i="492"/>
  <c r="U86" i="492"/>
  <c r="T86" i="492"/>
  <c r="S86" i="492"/>
  <c r="P86" i="492"/>
  <c r="O86" i="492"/>
  <c r="L86" i="492"/>
  <c r="K86" i="492"/>
  <c r="H86" i="492"/>
  <c r="G86" i="492"/>
  <c r="T85" i="492"/>
  <c r="S85" i="492"/>
  <c r="P85" i="492"/>
  <c r="O85" i="492"/>
  <c r="L85" i="492"/>
  <c r="K85" i="492"/>
  <c r="H85" i="492"/>
  <c r="U85" i="492"/>
  <c r="G85" i="492"/>
  <c r="U84" i="492"/>
  <c r="T84" i="492"/>
  <c r="S84" i="492"/>
  <c r="P84" i="492"/>
  <c r="O84" i="492"/>
  <c r="L84" i="492"/>
  <c r="K84" i="492"/>
  <c r="H84" i="492"/>
  <c r="G84" i="492"/>
  <c r="T83" i="492"/>
  <c r="S83" i="492"/>
  <c r="P83" i="492"/>
  <c r="O83" i="492"/>
  <c r="L83" i="492"/>
  <c r="K83" i="492"/>
  <c r="H83" i="492"/>
  <c r="U83" i="492"/>
  <c r="G83" i="492"/>
  <c r="U82" i="492"/>
  <c r="T82" i="492"/>
  <c r="S82" i="492"/>
  <c r="P82" i="492"/>
  <c r="O82" i="492"/>
  <c r="L82" i="492"/>
  <c r="K82" i="492"/>
  <c r="H82" i="492"/>
  <c r="G82" i="492"/>
  <c r="T81" i="492"/>
  <c r="S81" i="492"/>
  <c r="P81" i="492"/>
  <c r="O81" i="492"/>
  <c r="L81" i="492"/>
  <c r="K81" i="492"/>
  <c r="H81" i="492"/>
  <c r="U81" i="492"/>
  <c r="G81" i="492"/>
  <c r="U80" i="492"/>
  <c r="T80" i="492"/>
  <c r="S80" i="492"/>
  <c r="P80" i="492"/>
  <c r="O80" i="492"/>
  <c r="L80" i="492"/>
  <c r="K80" i="492"/>
  <c r="H80" i="492"/>
  <c r="G80" i="492"/>
  <c r="T79" i="492"/>
  <c r="S79" i="492"/>
  <c r="P79" i="492"/>
  <c r="O79" i="492"/>
  <c r="L79" i="492"/>
  <c r="K79" i="492"/>
  <c r="H79" i="492"/>
  <c r="U79" i="492"/>
  <c r="G79" i="492"/>
  <c r="U78" i="492"/>
  <c r="T78" i="492"/>
  <c r="S78" i="492"/>
  <c r="P78" i="492"/>
  <c r="O78" i="492"/>
  <c r="L78" i="492"/>
  <c r="K78" i="492"/>
  <c r="H78" i="492"/>
  <c r="G78" i="492"/>
  <c r="T77" i="492"/>
  <c r="S77" i="492"/>
  <c r="P77" i="492"/>
  <c r="O77" i="492"/>
  <c r="L77" i="492"/>
  <c r="K77" i="492"/>
  <c r="H77" i="492"/>
  <c r="U77" i="492"/>
  <c r="G77" i="492"/>
  <c r="U76" i="492"/>
  <c r="T76" i="492"/>
  <c r="S76" i="492"/>
  <c r="P76" i="492"/>
  <c r="O76" i="492"/>
  <c r="L76" i="492"/>
  <c r="K76" i="492"/>
  <c r="H76" i="492"/>
  <c r="G76" i="492"/>
  <c r="T75" i="492"/>
  <c r="S75" i="492"/>
  <c r="P75" i="492"/>
  <c r="O75" i="492"/>
  <c r="L75" i="492"/>
  <c r="K75" i="492"/>
  <c r="H75" i="492"/>
  <c r="U75" i="492"/>
  <c r="G75" i="492"/>
  <c r="U74" i="492"/>
  <c r="T74" i="492"/>
  <c r="S74" i="492"/>
  <c r="P74" i="492"/>
  <c r="O74" i="492"/>
  <c r="L74" i="492"/>
  <c r="K74" i="492"/>
  <c r="H74" i="492"/>
  <c r="G74" i="492"/>
  <c r="T73" i="492"/>
  <c r="S73" i="492"/>
  <c r="P73" i="492"/>
  <c r="O73" i="492"/>
  <c r="L73" i="492"/>
  <c r="K73" i="492"/>
  <c r="H73" i="492"/>
  <c r="U73" i="492"/>
  <c r="G73" i="492"/>
  <c r="U72" i="492"/>
  <c r="T72" i="492"/>
  <c r="S72" i="492"/>
  <c r="P72" i="492"/>
  <c r="O72" i="492"/>
  <c r="L72" i="492"/>
  <c r="K72" i="492"/>
  <c r="H72" i="492"/>
  <c r="G72" i="492"/>
  <c r="T71" i="492"/>
  <c r="S71" i="492"/>
  <c r="P71" i="492"/>
  <c r="O71" i="492"/>
  <c r="L71" i="492"/>
  <c r="K71" i="492"/>
  <c r="H71" i="492"/>
  <c r="U71" i="492"/>
  <c r="G71" i="492"/>
  <c r="U70" i="492"/>
  <c r="T70" i="492"/>
  <c r="S70" i="492"/>
  <c r="P70" i="492"/>
  <c r="O70" i="492"/>
  <c r="L70" i="492"/>
  <c r="K70" i="492"/>
  <c r="H70" i="492"/>
  <c r="G70" i="492"/>
  <c r="T69" i="492"/>
  <c r="S69" i="492"/>
  <c r="P69" i="492"/>
  <c r="O69" i="492"/>
  <c r="L69" i="492"/>
  <c r="K69" i="492"/>
  <c r="H69" i="492"/>
  <c r="U69" i="492"/>
  <c r="G69" i="492"/>
  <c r="U68" i="492"/>
  <c r="T68" i="492"/>
  <c r="S68" i="492"/>
  <c r="P68" i="492"/>
  <c r="O68" i="492"/>
  <c r="L68" i="492"/>
  <c r="K68" i="492"/>
  <c r="H68" i="492"/>
  <c r="G68" i="492"/>
  <c r="T67" i="492"/>
  <c r="S67" i="492"/>
  <c r="P67" i="492"/>
  <c r="O67" i="492"/>
  <c r="L67" i="492"/>
  <c r="K67" i="492"/>
  <c r="H67" i="492"/>
  <c r="U67" i="492"/>
  <c r="G67" i="492"/>
  <c r="U66" i="492"/>
  <c r="T66" i="492"/>
  <c r="S66" i="492"/>
  <c r="P66" i="492"/>
  <c r="O66" i="492"/>
  <c r="L66" i="492"/>
  <c r="K66" i="492"/>
  <c r="H66" i="492"/>
  <c r="G66" i="492"/>
  <c r="T65" i="492"/>
  <c r="S65" i="492"/>
  <c r="P65" i="492"/>
  <c r="O65" i="492"/>
  <c r="L65" i="492"/>
  <c r="K65" i="492"/>
  <c r="H65" i="492"/>
  <c r="U65" i="492"/>
  <c r="G65" i="492"/>
  <c r="U64" i="492"/>
  <c r="T64" i="492"/>
  <c r="S64" i="492"/>
  <c r="P64" i="492"/>
  <c r="O64" i="492"/>
  <c r="L64" i="492"/>
  <c r="K64" i="492"/>
  <c r="H64" i="492"/>
  <c r="G64" i="492"/>
  <c r="T63" i="492"/>
  <c r="S63" i="492"/>
  <c r="P63" i="492"/>
  <c r="O63" i="492"/>
  <c r="L63" i="492"/>
  <c r="K63" i="492"/>
  <c r="H63" i="492"/>
  <c r="U63" i="492"/>
  <c r="G63" i="492"/>
  <c r="U62" i="492"/>
  <c r="T62" i="492"/>
  <c r="S62" i="492"/>
  <c r="P62" i="492"/>
  <c r="O62" i="492"/>
  <c r="L62" i="492"/>
  <c r="K62" i="492"/>
  <c r="H62" i="492"/>
  <c r="G62" i="492"/>
  <c r="T61" i="492"/>
  <c r="S61" i="492"/>
  <c r="P61" i="492"/>
  <c r="O61" i="492"/>
  <c r="L61" i="492"/>
  <c r="K61" i="492"/>
  <c r="H61" i="492"/>
  <c r="U61" i="492"/>
  <c r="G61" i="492"/>
  <c r="U60" i="492"/>
  <c r="T60" i="492"/>
  <c r="S60" i="492"/>
  <c r="P60" i="492"/>
  <c r="O60" i="492"/>
  <c r="L60" i="492"/>
  <c r="K60" i="492"/>
  <c r="H60" i="492"/>
  <c r="G60" i="492"/>
  <c r="T59" i="492"/>
  <c r="S59" i="492"/>
  <c r="P59" i="492"/>
  <c r="O59" i="492"/>
  <c r="L59" i="492"/>
  <c r="K59" i="492"/>
  <c r="H59" i="492"/>
  <c r="U59" i="492"/>
  <c r="G59" i="492"/>
  <c r="U58" i="492"/>
  <c r="T58" i="492"/>
  <c r="S58" i="492"/>
  <c r="P58" i="492"/>
  <c r="O58" i="492"/>
  <c r="L58" i="492"/>
  <c r="K58" i="492"/>
  <c r="H58" i="492"/>
  <c r="G58" i="492"/>
  <c r="T57" i="492"/>
  <c r="S57" i="492"/>
  <c r="P57" i="492"/>
  <c r="O57" i="492"/>
  <c r="L57" i="492"/>
  <c r="K57" i="492"/>
  <c r="H57" i="492"/>
  <c r="U57" i="492"/>
  <c r="G57" i="492"/>
  <c r="U56" i="492"/>
  <c r="T56" i="492"/>
  <c r="S56" i="492"/>
  <c r="P56" i="492"/>
  <c r="O56" i="492"/>
  <c r="L56" i="492"/>
  <c r="K56" i="492"/>
  <c r="H56" i="492"/>
  <c r="G56" i="492"/>
  <c r="T55" i="492"/>
  <c r="S55" i="492"/>
  <c r="P55" i="492"/>
  <c r="O55" i="492"/>
  <c r="L55" i="492"/>
  <c r="K55" i="492"/>
  <c r="H55" i="492"/>
  <c r="U55" i="492"/>
  <c r="G55" i="492"/>
  <c r="U54" i="492"/>
  <c r="T54" i="492"/>
  <c r="S54" i="492"/>
  <c r="P54" i="492"/>
  <c r="O54" i="492"/>
  <c r="L54" i="492"/>
  <c r="K54" i="492"/>
  <c r="H54" i="492"/>
  <c r="G54" i="492"/>
  <c r="T53" i="492"/>
  <c r="S53" i="492"/>
  <c r="P53" i="492"/>
  <c r="O53" i="492"/>
  <c r="L53" i="492"/>
  <c r="K53" i="492"/>
  <c r="H53" i="492"/>
  <c r="U53" i="492"/>
  <c r="G53" i="492"/>
  <c r="U52" i="492"/>
  <c r="T52" i="492"/>
  <c r="S52" i="492"/>
  <c r="P52" i="492"/>
  <c r="O52" i="492"/>
  <c r="L52" i="492"/>
  <c r="K52" i="492"/>
  <c r="H52" i="492"/>
  <c r="G52" i="492"/>
  <c r="T51" i="492"/>
  <c r="S51" i="492"/>
  <c r="P51" i="492"/>
  <c r="O51" i="492"/>
  <c r="L51" i="492"/>
  <c r="K51" i="492"/>
  <c r="H51" i="492"/>
  <c r="U51" i="492"/>
  <c r="G51" i="492"/>
  <c r="U50" i="492"/>
  <c r="T50" i="492"/>
  <c r="S50" i="492"/>
  <c r="P50" i="492"/>
  <c r="O50" i="492"/>
  <c r="L50" i="492"/>
  <c r="K50" i="492"/>
  <c r="H50" i="492"/>
  <c r="G50" i="492"/>
  <c r="T49" i="492"/>
  <c r="S49" i="492"/>
  <c r="P49" i="492"/>
  <c r="O49" i="492"/>
  <c r="L49" i="492"/>
  <c r="K49" i="492"/>
  <c r="H49" i="492"/>
  <c r="U49" i="492"/>
  <c r="G49" i="492"/>
  <c r="U48" i="492"/>
  <c r="T48" i="492"/>
  <c r="S48" i="492"/>
  <c r="P48" i="492"/>
  <c r="O48" i="492"/>
  <c r="L48" i="492"/>
  <c r="K48" i="492"/>
  <c r="H48" i="492"/>
  <c r="G48" i="492"/>
  <c r="T47" i="492"/>
  <c r="S47" i="492"/>
  <c r="P47" i="492"/>
  <c r="O47" i="492"/>
  <c r="L47" i="492"/>
  <c r="K47" i="492"/>
  <c r="H47" i="492"/>
  <c r="U47" i="492"/>
  <c r="G47" i="492"/>
  <c r="U46" i="492"/>
  <c r="T46" i="492"/>
  <c r="S46" i="492"/>
  <c r="P46" i="492"/>
  <c r="O46" i="492"/>
  <c r="L46" i="492"/>
  <c r="K46" i="492"/>
  <c r="H46" i="492"/>
  <c r="G46" i="492"/>
  <c r="T45" i="492"/>
  <c r="S45" i="492"/>
  <c r="P45" i="492"/>
  <c r="O45" i="492"/>
  <c r="L45" i="492"/>
  <c r="K45" i="492"/>
  <c r="H45" i="492"/>
  <c r="U45" i="492"/>
  <c r="G45" i="492"/>
  <c r="U44" i="492"/>
  <c r="T44" i="492"/>
  <c r="S44" i="492"/>
  <c r="P44" i="492"/>
  <c r="O44" i="492"/>
  <c r="L44" i="492"/>
  <c r="K44" i="492"/>
  <c r="H44" i="492"/>
  <c r="G44" i="492"/>
  <c r="T43" i="492"/>
  <c r="S43" i="492"/>
  <c r="P43" i="492"/>
  <c r="O43" i="492"/>
  <c r="L43" i="492"/>
  <c r="K43" i="492"/>
  <c r="H43" i="492"/>
  <c r="U43" i="492"/>
  <c r="G43" i="492"/>
  <c r="U42" i="492"/>
  <c r="T42" i="492"/>
  <c r="S42" i="492"/>
  <c r="P42" i="492"/>
  <c r="O42" i="492"/>
  <c r="L42" i="492"/>
  <c r="K42" i="492"/>
  <c r="H42" i="492"/>
  <c r="G42" i="492"/>
  <c r="T41" i="492"/>
  <c r="S41" i="492"/>
  <c r="P41" i="492"/>
  <c r="O41" i="492"/>
  <c r="L41" i="492"/>
  <c r="K41" i="492"/>
  <c r="H41" i="492"/>
  <c r="U41" i="492"/>
  <c r="G41" i="492"/>
  <c r="U40" i="492"/>
  <c r="T40" i="492"/>
  <c r="S40" i="492"/>
  <c r="P40" i="492"/>
  <c r="O40" i="492"/>
  <c r="L40" i="492"/>
  <c r="K40" i="492"/>
  <c r="H40" i="492"/>
  <c r="G40" i="492"/>
  <c r="T39" i="492"/>
  <c r="S39" i="492"/>
  <c r="P39" i="492"/>
  <c r="O39" i="492"/>
  <c r="L39" i="492"/>
  <c r="K39" i="492"/>
  <c r="H39" i="492"/>
  <c r="U39" i="492"/>
  <c r="G39" i="492"/>
  <c r="U38" i="492"/>
  <c r="T38" i="492"/>
  <c r="S38" i="492"/>
  <c r="P38" i="492"/>
  <c r="O38" i="492"/>
  <c r="L38" i="492"/>
  <c r="K38" i="492"/>
  <c r="H38" i="492"/>
  <c r="G38" i="492"/>
  <c r="T37" i="492"/>
  <c r="S37" i="492"/>
  <c r="P37" i="492"/>
  <c r="O37" i="492"/>
  <c r="L37" i="492"/>
  <c r="K37" i="492"/>
  <c r="H37" i="492"/>
  <c r="U37" i="492"/>
  <c r="G37" i="492"/>
  <c r="U36" i="492"/>
  <c r="T36" i="492"/>
  <c r="S36" i="492"/>
  <c r="P36" i="492"/>
  <c r="O36" i="492"/>
  <c r="L36" i="492"/>
  <c r="K36" i="492"/>
  <c r="H36" i="492"/>
  <c r="G36" i="492"/>
  <c r="T35" i="492"/>
  <c r="S35" i="492"/>
  <c r="P35" i="492"/>
  <c r="O35" i="492"/>
  <c r="L35" i="492"/>
  <c r="K35" i="492"/>
  <c r="H35" i="492"/>
  <c r="U35" i="492"/>
  <c r="G35" i="492"/>
  <c r="U34" i="492"/>
  <c r="T34" i="492"/>
  <c r="S34" i="492"/>
  <c r="P34" i="492"/>
  <c r="O34" i="492"/>
  <c r="L34" i="492"/>
  <c r="K34" i="492"/>
  <c r="H34" i="492"/>
  <c r="G34" i="492"/>
  <c r="T33" i="492"/>
  <c r="S33" i="492"/>
  <c r="P33" i="492"/>
  <c r="O33" i="492"/>
  <c r="L33" i="492"/>
  <c r="K33" i="492"/>
  <c r="H33" i="492"/>
  <c r="U33" i="492"/>
  <c r="G33" i="492"/>
  <c r="U32" i="492"/>
  <c r="T32" i="492"/>
  <c r="S32" i="492"/>
  <c r="P32" i="492"/>
  <c r="O32" i="492"/>
  <c r="L32" i="492"/>
  <c r="K32" i="492"/>
  <c r="H32" i="492"/>
  <c r="G32" i="492"/>
  <c r="T31" i="492"/>
  <c r="S31" i="492"/>
  <c r="P31" i="492"/>
  <c r="O31" i="492"/>
  <c r="L31" i="492"/>
  <c r="K31" i="492"/>
  <c r="H31" i="492"/>
  <c r="U31" i="492"/>
  <c r="G31" i="492"/>
  <c r="U30" i="492"/>
  <c r="T30" i="492"/>
  <c r="S30" i="492"/>
  <c r="P30" i="492"/>
  <c r="O30" i="492"/>
  <c r="L30" i="492"/>
  <c r="K30" i="492"/>
  <c r="H30" i="492"/>
  <c r="G30" i="492"/>
  <c r="T29" i="492"/>
  <c r="S29" i="492"/>
  <c r="P29" i="492"/>
  <c r="O29" i="492"/>
  <c r="L29" i="492"/>
  <c r="K29" i="492"/>
  <c r="H29" i="492"/>
  <c r="U29" i="492"/>
  <c r="G29" i="492"/>
  <c r="U28" i="492"/>
  <c r="T28" i="492"/>
  <c r="S28" i="492"/>
  <c r="P28" i="492"/>
  <c r="O28" i="492"/>
  <c r="L28" i="492"/>
  <c r="K28" i="492"/>
  <c r="H28" i="492"/>
  <c r="G28" i="492"/>
  <c r="T27" i="492"/>
  <c r="S27" i="492"/>
  <c r="P27" i="492"/>
  <c r="O27" i="492"/>
  <c r="L27" i="492"/>
  <c r="K27" i="492"/>
  <c r="H27" i="492"/>
  <c r="U27" i="492"/>
  <c r="G27" i="492"/>
  <c r="U26" i="492"/>
  <c r="T26" i="492"/>
  <c r="S26" i="492"/>
  <c r="P26" i="492"/>
  <c r="O26" i="492"/>
  <c r="L26" i="492"/>
  <c r="K26" i="492"/>
  <c r="H26" i="492"/>
  <c r="G26" i="492"/>
  <c r="T25" i="492"/>
  <c r="S25" i="492"/>
  <c r="P25" i="492"/>
  <c r="O25" i="492"/>
  <c r="L25" i="492"/>
  <c r="K25" i="492"/>
  <c r="H25" i="492"/>
  <c r="U25" i="492"/>
  <c r="G25" i="492"/>
  <c r="U24" i="492"/>
  <c r="T24" i="492"/>
  <c r="S24" i="492"/>
  <c r="P24" i="492"/>
  <c r="O24" i="492"/>
  <c r="L24" i="492"/>
  <c r="K24" i="492"/>
  <c r="H24" i="492"/>
  <c r="G24" i="492"/>
  <c r="T23" i="492"/>
  <c r="S23" i="492"/>
  <c r="P23" i="492"/>
  <c r="O23" i="492"/>
  <c r="L23" i="492"/>
  <c r="K23" i="492"/>
  <c r="H23" i="492"/>
  <c r="U23" i="492"/>
  <c r="G23" i="492"/>
  <c r="U22" i="492"/>
  <c r="T22" i="492"/>
  <c r="S22" i="492"/>
  <c r="P22" i="492"/>
  <c r="O22" i="492"/>
  <c r="L22" i="492"/>
  <c r="K22" i="492"/>
  <c r="H22" i="492"/>
  <c r="G22" i="492"/>
  <c r="T21" i="492"/>
  <c r="S21" i="492"/>
  <c r="P21" i="492"/>
  <c r="O21" i="492"/>
  <c r="L21" i="492"/>
  <c r="K21" i="492"/>
  <c r="H21" i="492"/>
  <c r="U21" i="492"/>
  <c r="G21" i="492"/>
  <c r="U20" i="492"/>
  <c r="T20" i="492"/>
  <c r="S20" i="492"/>
  <c r="P20" i="492"/>
  <c r="O20" i="492"/>
  <c r="L20" i="492"/>
  <c r="K20" i="492"/>
  <c r="H20" i="492"/>
  <c r="G20" i="492"/>
  <c r="T19" i="492"/>
  <c r="S19" i="492"/>
  <c r="P19" i="492"/>
  <c r="O19" i="492"/>
  <c r="L19" i="492"/>
  <c r="K19" i="492"/>
  <c r="H19" i="492"/>
  <c r="U19" i="492"/>
  <c r="G19" i="492"/>
  <c r="U18" i="492"/>
  <c r="T18" i="492"/>
  <c r="S18" i="492"/>
  <c r="P18" i="492"/>
  <c r="O18" i="492"/>
  <c r="L18" i="492"/>
  <c r="K18" i="492"/>
  <c r="H18" i="492"/>
  <c r="G18" i="492"/>
  <c r="T17" i="492"/>
  <c r="S17" i="492"/>
  <c r="P17" i="492"/>
  <c r="O17" i="492"/>
  <c r="L17" i="492"/>
  <c r="K17" i="492"/>
  <c r="H17" i="492"/>
  <c r="U17" i="492"/>
  <c r="G17" i="492"/>
  <c r="U16" i="492"/>
  <c r="T16" i="492"/>
  <c r="S16" i="492"/>
  <c r="P16" i="492"/>
  <c r="O16" i="492"/>
  <c r="L16" i="492"/>
  <c r="K16" i="492"/>
  <c r="H16" i="492"/>
  <c r="G16" i="492"/>
  <c r="T15" i="492"/>
  <c r="S15" i="492"/>
  <c r="P15" i="492"/>
  <c r="O15" i="492"/>
  <c r="L15" i="492"/>
  <c r="K15" i="492"/>
  <c r="H15" i="492"/>
  <c r="U15" i="492"/>
  <c r="G15" i="492"/>
  <c r="U14" i="492"/>
  <c r="T14" i="492"/>
  <c r="S14" i="492"/>
  <c r="P14" i="492"/>
  <c r="O14" i="492"/>
  <c r="L14" i="492"/>
  <c r="K14" i="492"/>
  <c r="H14" i="492"/>
  <c r="G14" i="492"/>
  <c r="T13" i="492"/>
  <c r="S13" i="492"/>
  <c r="P13" i="492"/>
  <c r="O13" i="492"/>
  <c r="L13" i="492"/>
  <c r="K13" i="492"/>
  <c r="H13" i="492"/>
  <c r="U13" i="492"/>
  <c r="G13" i="492"/>
  <c r="U12" i="492"/>
  <c r="T12" i="492"/>
  <c r="S12" i="492"/>
  <c r="P12" i="492"/>
  <c r="O12" i="492"/>
  <c r="L12" i="492"/>
  <c r="K12" i="492"/>
  <c r="H12" i="492"/>
  <c r="G12" i="492"/>
  <c r="T11" i="492"/>
  <c r="S11" i="492"/>
  <c r="P11" i="492"/>
  <c r="O11" i="492"/>
  <c r="L11" i="492"/>
  <c r="K11" i="492"/>
  <c r="H11" i="492"/>
  <c r="U11" i="492"/>
  <c r="G11" i="492"/>
  <c r="U10" i="492"/>
  <c r="T10" i="492"/>
  <c r="S10" i="492"/>
  <c r="P10" i="492"/>
  <c r="O10" i="492"/>
  <c r="L10" i="492"/>
  <c r="K10" i="492"/>
  <c r="H10" i="492"/>
  <c r="G10" i="492"/>
  <c r="T9" i="492"/>
  <c r="S9" i="492"/>
  <c r="P9" i="492"/>
  <c r="O9" i="492"/>
  <c r="L9" i="492"/>
  <c r="K9" i="492"/>
  <c r="H9" i="492"/>
  <c r="U9" i="492"/>
  <c r="G9" i="492"/>
  <c r="U8" i="492"/>
  <c r="T8" i="492"/>
  <c r="S8" i="492"/>
  <c r="P8" i="492"/>
  <c r="O8" i="492"/>
  <c r="L8" i="492"/>
  <c r="K8" i="492"/>
  <c r="H8" i="492"/>
  <c r="G8" i="492"/>
  <c r="H94" i="477"/>
  <c r="H93" i="477"/>
  <c r="I94" i="477"/>
  <c r="J94" i="477"/>
  <c r="J93" i="477"/>
  <c r="L94" i="477"/>
  <c r="I93" i="477"/>
  <c r="G196" i="477"/>
  <c r="H196" i="477"/>
  <c r="I196" i="477"/>
  <c r="J196" i="477"/>
  <c r="K196" i="477"/>
  <c r="K122" i="477"/>
  <c r="J142" i="477"/>
  <c r="K146" i="477"/>
  <c r="K142" i="477"/>
  <c r="K141" i="477"/>
  <c r="H142" i="477"/>
  <c r="I142" i="477"/>
  <c r="G142" i="477"/>
  <c r="H54" i="477"/>
  <c r="H53" i="477"/>
  <c r="I54" i="477"/>
  <c r="J53" i="477"/>
  <c r="J11" i="477"/>
  <c r="H28" i="477"/>
  <c r="I28" i="477"/>
  <c r="K28" i="477"/>
  <c r="H19" i="477"/>
  <c r="I19" i="477"/>
  <c r="I53" i="477"/>
  <c r="K54" i="477"/>
  <c r="H18" i="477"/>
  <c r="I18" i="477"/>
  <c r="J18" i="477"/>
  <c r="L114" i="11"/>
  <c r="J74" i="477"/>
  <c r="J65" i="477"/>
  <c r="J179" i="477"/>
  <c r="C6" i="461"/>
  <c r="J12" i="477"/>
  <c r="G13" i="477"/>
  <c r="G12" i="477"/>
  <c r="H13" i="477"/>
  <c r="H12" i="477"/>
  <c r="I13" i="477"/>
  <c r="I12" i="477"/>
  <c r="K12" i="477"/>
  <c r="K14" i="477"/>
  <c r="K16" i="477"/>
  <c r="G19" i="477"/>
  <c r="K20" i="477"/>
  <c r="K21" i="477"/>
  <c r="K22" i="477"/>
  <c r="K23" i="477"/>
  <c r="K24" i="477"/>
  <c r="K25" i="477"/>
  <c r="K26" i="477"/>
  <c r="K27" i="477"/>
  <c r="G28" i="477"/>
  <c r="K30" i="477"/>
  <c r="K31" i="477"/>
  <c r="K32" i="477"/>
  <c r="K33" i="477"/>
  <c r="K34" i="477"/>
  <c r="K35" i="477"/>
  <c r="K36" i="477"/>
  <c r="K37" i="477"/>
  <c r="K38" i="477"/>
  <c r="K39" i="477"/>
  <c r="K40" i="477"/>
  <c r="K41" i="477"/>
  <c r="K42" i="477"/>
  <c r="K43" i="477"/>
  <c r="K44" i="477"/>
  <c r="K45" i="477"/>
  <c r="K46" i="477"/>
  <c r="K47" i="477"/>
  <c r="K48" i="477"/>
  <c r="K49" i="477"/>
  <c r="K50" i="477"/>
  <c r="K51" i="477"/>
  <c r="G54" i="477"/>
  <c r="G53" i="477"/>
  <c r="K55" i="477"/>
  <c r="K53" i="477"/>
  <c r="K56" i="477"/>
  <c r="I24" i="476"/>
  <c r="I20" i="476"/>
  <c r="I16" i="476"/>
  <c r="K19" i="477"/>
  <c r="G18" i="477"/>
  <c r="K13" i="477"/>
  <c r="K18" i="477"/>
  <c r="J132" i="477"/>
  <c r="K136" i="477"/>
  <c r="K132" i="477"/>
  <c r="G94" i="477"/>
  <c r="G93" i="477"/>
  <c r="H89" i="477"/>
  <c r="I89" i="477"/>
  <c r="J89" i="477"/>
  <c r="G89" i="477"/>
  <c r="K60" i="477"/>
  <c r="L221" i="477"/>
  <c r="I19" i="478"/>
  <c r="H19" i="478"/>
  <c r="K19" i="478"/>
  <c r="G19" i="478"/>
  <c r="K18" i="478"/>
  <c r="J18" i="478"/>
  <c r="K16" i="478"/>
  <c r="J16" i="478"/>
  <c r="K220" i="477"/>
  <c r="K219" i="477"/>
  <c r="K218" i="477"/>
  <c r="K217" i="477"/>
  <c r="K215" i="477"/>
  <c r="J214" i="477"/>
  <c r="I214" i="477"/>
  <c r="I221" i="477"/>
  <c r="H214" i="477"/>
  <c r="H221" i="477"/>
  <c r="G214" i="477"/>
  <c r="G221" i="477"/>
  <c r="K212" i="477"/>
  <c r="K211" i="477"/>
  <c r="K210" i="477"/>
  <c r="K209" i="477"/>
  <c r="K208" i="477"/>
  <c r="K207" i="477"/>
  <c r="K206" i="477"/>
  <c r="J205" i="477"/>
  <c r="K205" i="477"/>
  <c r="K200" i="477"/>
  <c r="K199" i="477"/>
  <c r="K198" i="477"/>
  <c r="K197" i="477"/>
  <c r="K195" i="477"/>
  <c r="K194" i="477"/>
  <c r="K193" i="477"/>
  <c r="K192" i="477"/>
  <c r="K191" i="477"/>
  <c r="K190" i="477"/>
  <c r="K189" i="477"/>
  <c r="K188" i="477"/>
  <c r="K187" i="477"/>
  <c r="K186" i="477"/>
  <c r="K185" i="477"/>
  <c r="K184" i="477"/>
  <c r="K183" i="477"/>
  <c r="K182" i="477"/>
  <c r="K181" i="477"/>
  <c r="K180" i="477"/>
  <c r="K179" i="477"/>
  <c r="K178" i="477"/>
  <c r="K177" i="477"/>
  <c r="K176" i="477"/>
  <c r="K175" i="477"/>
  <c r="K174" i="477"/>
  <c r="K173" i="477"/>
  <c r="K172" i="477"/>
  <c r="J171" i="477"/>
  <c r="K171" i="477"/>
  <c r="K170" i="477"/>
  <c r="K169" i="477"/>
  <c r="K168" i="477"/>
  <c r="K167" i="477"/>
  <c r="K166" i="477"/>
  <c r="K165" i="477"/>
  <c r="K164" i="477"/>
  <c r="K163" i="477"/>
  <c r="K162" i="477"/>
  <c r="J161" i="477"/>
  <c r="I161" i="477"/>
  <c r="H161" i="477"/>
  <c r="H203" i="477"/>
  <c r="G161" i="477"/>
  <c r="G203" i="477"/>
  <c r="K158" i="477"/>
  <c r="K157" i="477"/>
  <c r="K156" i="477"/>
  <c r="K155" i="477"/>
  <c r="K154" i="477"/>
  <c r="K153" i="477"/>
  <c r="K152" i="477"/>
  <c r="K151" i="477"/>
  <c r="K150" i="477"/>
  <c r="J149" i="477"/>
  <c r="J137" i="477"/>
  <c r="K134" i="477"/>
  <c r="K133" i="477"/>
  <c r="K131" i="477"/>
  <c r="J127" i="477"/>
  <c r="I127" i="477"/>
  <c r="I147" i="477"/>
  <c r="H127" i="477"/>
  <c r="H147" i="477"/>
  <c r="G127" i="477"/>
  <c r="G147" i="477"/>
  <c r="K124" i="477"/>
  <c r="K120" i="477"/>
  <c r="K118" i="477"/>
  <c r="K94" i="477"/>
  <c r="K93" i="477"/>
  <c r="K116" i="477"/>
  <c r="K114" i="477"/>
  <c r="K112" i="477"/>
  <c r="K110" i="477"/>
  <c r="K108" i="477"/>
  <c r="K106" i="477"/>
  <c r="K104" i="477"/>
  <c r="K102" i="477"/>
  <c r="K100" i="477"/>
  <c r="K98" i="477"/>
  <c r="K96" i="477"/>
  <c r="K92" i="477"/>
  <c r="K86" i="477"/>
  <c r="K85" i="477"/>
  <c r="K84" i="477"/>
  <c r="I81" i="477"/>
  <c r="H81" i="477"/>
  <c r="G81" i="477"/>
  <c r="K80" i="477"/>
  <c r="K78" i="477"/>
  <c r="I74" i="477"/>
  <c r="H74" i="477"/>
  <c r="G74" i="477"/>
  <c r="K73" i="477"/>
  <c r="K71" i="477"/>
  <c r="K70" i="477"/>
  <c r="K69" i="477"/>
  <c r="K68" i="477"/>
  <c r="K66" i="477"/>
  <c r="I65" i="477"/>
  <c r="H65" i="477"/>
  <c r="G65" i="477"/>
  <c r="H63" i="477"/>
  <c r="K62" i="477"/>
  <c r="K61" i="477"/>
  <c r="H10" i="476"/>
  <c r="G10" i="476"/>
  <c r="K89" i="477"/>
  <c r="I10" i="476"/>
  <c r="J19" i="478"/>
  <c r="K74" i="477"/>
  <c r="I87" i="477"/>
  <c r="K81" i="477"/>
  <c r="G11" i="477"/>
  <c r="K137" i="477"/>
  <c r="J147" i="477"/>
  <c r="K149" i="477"/>
  <c r="K159" i="477"/>
  <c r="J159" i="477"/>
  <c r="K161" i="477"/>
  <c r="J221" i="477"/>
  <c r="K63" i="477"/>
  <c r="H11" i="477"/>
  <c r="K65" i="477"/>
  <c r="H87" i="477"/>
  <c r="J81" i="477"/>
  <c r="J87" i="477"/>
  <c r="I203" i="477"/>
  <c r="G87" i="477"/>
  <c r="J203" i="477"/>
  <c r="K214" i="477"/>
  <c r="K221" i="477"/>
  <c r="K127" i="477"/>
  <c r="K87" i="477"/>
  <c r="K147" i="477"/>
  <c r="I11" i="477"/>
  <c r="M11" i="477"/>
  <c r="K203" i="477"/>
  <c r="H222" i="477"/>
  <c r="J222" i="477"/>
  <c r="G222" i="477"/>
  <c r="I222" i="477"/>
  <c r="K222" i="477"/>
  <c r="K11" i="477"/>
  <c r="P82" i="11"/>
  <c r="P83" i="11"/>
  <c r="P81" i="11"/>
  <c r="Q81" i="11"/>
  <c r="K84" i="11"/>
  <c r="L84" i="11"/>
  <c r="K85" i="11"/>
  <c r="L85" i="11"/>
  <c r="B10" i="461"/>
  <c r="B16" i="461"/>
  <c r="C16" i="461"/>
  <c r="B17" i="461"/>
  <c r="C17" i="461"/>
  <c r="C14" i="461" s="1"/>
  <c r="D14" i="461" s="1"/>
  <c r="C15" i="461"/>
  <c r="B15" i="461"/>
  <c r="B14" i="461"/>
  <c r="B6" i="461"/>
  <c r="D7" i="461"/>
  <c r="D8" i="461"/>
  <c r="D9" i="461"/>
  <c r="C10" i="461"/>
  <c r="D10" i="461" s="1"/>
  <c r="D11" i="461"/>
  <c r="D12" i="461"/>
  <c r="D13" i="461"/>
  <c r="D15" i="461"/>
  <c r="D16" i="461"/>
  <c r="D6" i="461"/>
  <c r="O10" i="11"/>
  <c r="O11" i="11"/>
  <c r="O12" i="11"/>
  <c r="O13" i="11"/>
  <c r="O14" i="11"/>
  <c r="O15" i="11"/>
  <c r="O16" i="11"/>
  <c r="O17" i="11"/>
  <c r="O18" i="11"/>
  <c r="O19" i="11"/>
  <c r="O20" i="11"/>
  <c r="O21" i="11"/>
  <c r="O23" i="11"/>
  <c r="O24" i="11"/>
  <c r="O25" i="11"/>
  <c r="O26" i="11"/>
  <c r="O27" i="11"/>
  <c r="O28" i="11"/>
  <c r="O29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8" i="11"/>
  <c r="O59" i="11"/>
  <c r="O60" i="11"/>
  <c r="O61" i="11"/>
  <c r="O63" i="11"/>
  <c r="O64" i="11"/>
  <c r="O65" i="11"/>
  <c r="O66" i="11"/>
  <c r="O68" i="11"/>
  <c r="O69" i="11"/>
  <c r="O70" i="11"/>
  <c r="O71" i="11"/>
  <c r="O72" i="11"/>
  <c r="O73" i="11"/>
  <c r="O74" i="11"/>
  <c r="O75" i="11"/>
  <c r="O77" i="11"/>
  <c r="O78" i="11"/>
  <c r="O79" i="11"/>
  <c r="O80" i="11"/>
  <c r="O82" i="11"/>
  <c r="O83" i="11"/>
  <c r="O86" i="11"/>
  <c r="O87" i="11"/>
  <c r="O88" i="11"/>
  <c r="O89" i="11"/>
  <c r="O90" i="11"/>
  <c r="O92" i="11"/>
  <c r="O93" i="11"/>
  <c r="O94" i="11"/>
  <c r="O95" i="11"/>
  <c r="O96" i="11"/>
  <c r="O97" i="11"/>
  <c r="O99" i="11"/>
  <c r="O100" i="11"/>
  <c r="O101" i="11"/>
  <c r="O102" i="11"/>
  <c r="O103" i="11"/>
  <c r="O105" i="11"/>
  <c r="O106" i="11"/>
  <c r="O107" i="11"/>
  <c r="O109" i="11"/>
  <c r="O110" i="11"/>
  <c r="O112" i="11"/>
  <c r="O113" i="11"/>
  <c r="O114" i="11"/>
  <c r="O8" i="11"/>
  <c r="N7" i="11"/>
  <c r="O44" i="11"/>
  <c r="O62" i="11"/>
  <c r="O108" i="11"/>
  <c r="O111" i="11"/>
  <c r="O57" i="11"/>
  <c r="O22" i="11"/>
  <c r="O81" i="11"/>
  <c r="O76" i="11"/>
  <c r="O67" i="11"/>
  <c r="O104" i="11"/>
  <c r="O98" i="11"/>
  <c r="O91" i="11"/>
  <c r="O30" i="11"/>
  <c r="O9" i="11"/>
  <c r="K60" i="11"/>
  <c r="L60" i="11"/>
  <c r="C7" i="11"/>
  <c r="L73" i="11"/>
  <c r="K73" i="11"/>
  <c r="J483" i="423"/>
  <c r="I483" i="423"/>
  <c r="J482" i="423"/>
  <c r="I482" i="423"/>
  <c r="J481" i="423"/>
  <c r="I481" i="423"/>
  <c r="H480" i="423"/>
  <c r="I480" i="423"/>
  <c r="G480" i="423"/>
  <c r="J479" i="423"/>
  <c r="I479" i="423"/>
  <c r="J478" i="423"/>
  <c r="I478" i="423"/>
  <c r="I477" i="423"/>
  <c r="J476" i="423"/>
  <c r="I476" i="423"/>
  <c r="J475" i="423"/>
  <c r="I475" i="423"/>
  <c r="J474" i="423"/>
  <c r="I474" i="423"/>
  <c r="J473" i="423"/>
  <c r="I473" i="423"/>
  <c r="J472" i="423"/>
  <c r="I472" i="423"/>
  <c r="H471" i="423"/>
  <c r="J471" i="423"/>
  <c r="J470" i="423"/>
  <c r="I470" i="423"/>
  <c r="J469" i="423"/>
  <c r="I469" i="423"/>
  <c r="J468" i="423"/>
  <c r="I468" i="423"/>
  <c r="J467" i="423"/>
  <c r="I467" i="423"/>
  <c r="J466" i="423"/>
  <c r="I466" i="423"/>
  <c r="H465" i="423"/>
  <c r="G465" i="423"/>
  <c r="J464" i="423"/>
  <c r="I464" i="423"/>
  <c r="J463" i="423"/>
  <c r="I463" i="423"/>
  <c r="H462" i="423"/>
  <c r="J462" i="423"/>
  <c r="I461" i="423"/>
  <c r="I460" i="423"/>
  <c r="I459" i="423"/>
  <c r="J458" i="423"/>
  <c r="J457" i="423"/>
  <c r="J456" i="423"/>
  <c r="J455" i="423"/>
  <c r="I455" i="423"/>
  <c r="I454" i="423"/>
  <c r="I453" i="423"/>
  <c r="I452" i="423"/>
  <c r="J451" i="423"/>
  <c r="I451" i="423"/>
  <c r="H450" i="423"/>
  <c r="G450" i="423"/>
  <c r="J449" i="423"/>
  <c r="I449" i="423"/>
  <c r="H448" i="423"/>
  <c r="J448" i="423"/>
  <c r="G448" i="423"/>
  <c r="J447" i="423"/>
  <c r="I446" i="423"/>
  <c r="J445" i="423"/>
  <c r="I445" i="423"/>
  <c r="J444" i="423"/>
  <c r="I444" i="423"/>
  <c r="J443" i="423"/>
  <c r="I443" i="423"/>
  <c r="J442" i="423"/>
  <c r="I442" i="423"/>
  <c r="J441" i="423"/>
  <c r="J440" i="423"/>
  <c r="I440" i="423"/>
  <c r="J439" i="423"/>
  <c r="I439" i="423"/>
  <c r="J438" i="423"/>
  <c r="I438" i="423"/>
  <c r="H437" i="423"/>
  <c r="G437" i="423"/>
  <c r="I436" i="423"/>
  <c r="J435" i="423"/>
  <c r="I435" i="423"/>
  <c r="J434" i="423"/>
  <c r="I434" i="423"/>
  <c r="J433" i="423"/>
  <c r="I433" i="423"/>
  <c r="J432" i="423"/>
  <c r="I432" i="423"/>
  <c r="J431" i="423"/>
  <c r="I431" i="423"/>
  <c r="J430" i="423"/>
  <c r="J429" i="423"/>
  <c r="I429" i="423"/>
  <c r="J428" i="423"/>
  <c r="I428" i="423"/>
  <c r="H427" i="423"/>
  <c r="G427" i="423"/>
  <c r="J426" i="423"/>
  <c r="I425" i="423"/>
  <c r="J424" i="423"/>
  <c r="J423" i="423"/>
  <c r="I423" i="423"/>
  <c r="J422" i="423"/>
  <c r="J421" i="423"/>
  <c r="J420" i="423"/>
  <c r="I420" i="423"/>
  <c r="J419" i="423"/>
  <c r="J418" i="423"/>
  <c r="H417" i="423"/>
  <c r="G417" i="423"/>
  <c r="J416" i="423"/>
  <c r="I416" i="423"/>
  <c r="J415" i="423"/>
  <c r="I415" i="423"/>
  <c r="J414" i="423"/>
  <c r="I414" i="423"/>
  <c r="J413" i="423"/>
  <c r="I413" i="423"/>
  <c r="H412" i="423"/>
  <c r="J412" i="423"/>
  <c r="G412" i="423"/>
  <c r="J411" i="423"/>
  <c r="I411" i="423"/>
  <c r="J410" i="423"/>
  <c r="I410" i="423"/>
  <c r="H409" i="423"/>
  <c r="G409" i="423"/>
  <c r="J408" i="423"/>
  <c r="I408" i="423"/>
  <c r="J407" i="423"/>
  <c r="I407" i="423"/>
  <c r="H406" i="423"/>
  <c r="J406" i="423"/>
  <c r="G406" i="423"/>
  <c r="I405" i="423"/>
  <c r="J404" i="423"/>
  <c r="I404" i="423"/>
  <c r="J403" i="423"/>
  <c r="I403" i="423"/>
  <c r="J402" i="423"/>
  <c r="I402" i="423"/>
  <c r="J401" i="423"/>
  <c r="J400" i="423"/>
  <c r="I400" i="423"/>
  <c r="J399" i="423"/>
  <c r="I399" i="423"/>
  <c r="J398" i="423"/>
  <c r="I398" i="423"/>
  <c r="H397" i="423"/>
  <c r="G397" i="423"/>
  <c r="J396" i="423"/>
  <c r="J395" i="423"/>
  <c r="I395" i="423"/>
  <c r="J394" i="423"/>
  <c r="I394" i="423"/>
  <c r="J393" i="423"/>
  <c r="I393" i="423"/>
  <c r="J392" i="423"/>
  <c r="J391" i="423"/>
  <c r="J390" i="423"/>
  <c r="J389" i="423"/>
  <c r="I389" i="423"/>
  <c r="H388" i="423"/>
  <c r="I388" i="423"/>
  <c r="G388" i="423"/>
  <c r="J387" i="423"/>
  <c r="I387" i="423"/>
  <c r="H386" i="423"/>
  <c r="G386" i="423"/>
  <c r="J385" i="423"/>
  <c r="I385" i="423"/>
  <c r="J384" i="423"/>
  <c r="I384" i="423"/>
  <c r="H383" i="423"/>
  <c r="I383" i="423"/>
  <c r="G383" i="423"/>
  <c r="J382" i="423"/>
  <c r="I382" i="423"/>
  <c r="J381" i="423"/>
  <c r="I381" i="423"/>
  <c r="J380" i="423"/>
  <c r="I380" i="423"/>
  <c r="J379" i="423"/>
  <c r="I379" i="423"/>
  <c r="J378" i="423"/>
  <c r="I378" i="423"/>
  <c r="J377" i="423"/>
  <c r="I377" i="423"/>
  <c r="J376" i="423"/>
  <c r="I376" i="423"/>
  <c r="H375" i="423"/>
  <c r="J375" i="423"/>
  <c r="G375" i="423"/>
  <c r="J374" i="423"/>
  <c r="I374" i="423"/>
  <c r="J373" i="423"/>
  <c r="J372" i="423"/>
  <c r="I372" i="423"/>
  <c r="J371" i="423"/>
  <c r="I371" i="423"/>
  <c r="J370" i="423"/>
  <c r="I370" i="423"/>
  <c r="J369" i="423"/>
  <c r="I369" i="423"/>
  <c r="J368" i="423"/>
  <c r="I368" i="423"/>
  <c r="J367" i="423"/>
  <c r="I367" i="423"/>
  <c r="J366" i="423"/>
  <c r="I366" i="423"/>
  <c r="J365" i="423"/>
  <c r="I365" i="423"/>
  <c r="J364" i="423"/>
  <c r="I364" i="423"/>
  <c r="J363" i="423"/>
  <c r="I363" i="423"/>
  <c r="J361" i="423"/>
  <c r="I361" i="423"/>
  <c r="J360" i="423"/>
  <c r="I360" i="423"/>
  <c r="J359" i="423"/>
  <c r="I359" i="423"/>
  <c r="J358" i="423"/>
  <c r="I358" i="423"/>
  <c r="H357" i="423"/>
  <c r="G357" i="423"/>
  <c r="J356" i="423"/>
  <c r="I356" i="423"/>
  <c r="J355" i="423"/>
  <c r="J354" i="423"/>
  <c r="I354" i="423"/>
  <c r="J353" i="423"/>
  <c r="I353" i="423"/>
  <c r="J352" i="423"/>
  <c r="I352" i="423"/>
  <c r="J351" i="423"/>
  <c r="I351" i="423"/>
  <c r="J350" i="423"/>
  <c r="I350" i="423"/>
  <c r="J349" i="423"/>
  <c r="I349" i="423"/>
  <c r="J348" i="423"/>
  <c r="I348" i="423"/>
  <c r="J347" i="423"/>
  <c r="I347" i="423"/>
  <c r="I346" i="423"/>
  <c r="G346" i="423"/>
  <c r="J346" i="423"/>
  <c r="J345" i="423"/>
  <c r="I345" i="423"/>
  <c r="J344" i="423"/>
  <c r="I344" i="423"/>
  <c r="J343" i="423"/>
  <c r="I343" i="423"/>
  <c r="J342" i="423"/>
  <c r="I342" i="423"/>
  <c r="J341" i="423"/>
  <c r="I341" i="423"/>
  <c r="J340" i="423"/>
  <c r="I340" i="423"/>
  <c r="J339" i="423"/>
  <c r="I339" i="423"/>
  <c r="J338" i="423"/>
  <c r="I338" i="423"/>
  <c r="J337" i="423"/>
  <c r="I337" i="423"/>
  <c r="J336" i="423"/>
  <c r="I336" i="423"/>
  <c r="J335" i="423"/>
  <c r="I335" i="423"/>
  <c r="H334" i="423"/>
  <c r="G334" i="423"/>
  <c r="J333" i="423"/>
  <c r="I333" i="423"/>
  <c r="J332" i="423"/>
  <c r="I332" i="423"/>
  <c r="J331" i="423"/>
  <c r="I331" i="423"/>
  <c r="J330" i="423"/>
  <c r="J329" i="423"/>
  <c r="I329" i="423"/>
  <c r="J328" i="423"/>
  <c r="I328" i="423"/>
  <c r="H327" i="423"/>
  <c r="I327" i="423"/>
  <c r="G327" i="423"/>
  <c r="J326" i="423"/>
  <c r="I326" i="423"/>
  <c r="J325" i="423"/>
  <c r="I325" i="423"/>
  <c r="J324" i="423"/>
  <c r="I324" i="423"/>
  <c r="J323" i="423"/>
  <c r="I323" i="423"/>
  <c r="J322" i="423"/>
  <c r="I322" i="423"/>
  <c r="H321" i="423"/>
  <c r="G321" i="423"/>
  <c r="J320" i="423"/>
  <c r="I320" i="423"/>
  <c r="J319" i="423"/>
  <c r="I319" i="423"/>
  <c r="H318" i="423"/>
  <c r="I318" i="423"/>
  <c r="G318" i="423"/>
  <c r="J317" i="423"/>
  <c r="I317" i="423"/>
  <c r="H316" i="423"/>
  <c r="G316" i="423"/>
  <c r="J315" i="423"/>
  <c r="I315" i="423"/>
  <c r="J314" i="423"/>
  <c r="I314" i="423"/>
  <c r="J313" i="423"/>
  <c r="I313" i="423"/>
  <c r="J312" i="423"/>
  <c r="I312" i="423"/>
  <c r="J311" i="423"/>
  <c r="I311" i="423"/>
  <c r="J310" i="423"/>
  <c r="I310" i="423"/>
  <c r="J309" i="423"/>
  <c r="I309" i="423"/>
  <c r="H308" i="423"/>
  <c r="G308" i="423"/>
  <c r="J307" i="423"/>
  <c r="I307" i="423"/>
  <c r="J306" i="423"/>
  <c r="I306" i="423"/>
  <c r="J305" i="423"/>
  <c r="I305" i="423"/>
  <c r="J304" i="423"/>
  <c r="I304" i="423"/>
  <c r="J303" i="423"/>
  <c r="I303" i="423"/>
  <c r="J302" i="423"/>
  <c r="I302" i="423"/>
  <c r="J301" i="423"/>
  <c r="I301" i="423"/>
  <c r="J300" i="423"/>
  <c r="I300" i="423"/>
  <c r="J299" i="423"/>
  <c r="I299" i="423"/>
  <c r="J298" i="423"/>
  <c r="I298" i="423"/>
  <c r="J297" i="423"/>
  <c r="I297" i="423"/>
  <c r="J296" i="423"/>
  <c r="I296" i="423"/>
  <c r="J295" i="423"/>
  <c r="I295" i="423"/>
  <c r="J294" i="423"/>
  <c r="I294" i="423"/>
  <c r="H293" i="423"/>
  <c r="G293" i="423"/>
  <c r="J292" i="423"/>
  <c r="J291" i="423"/>
  <c r="I291" i="423"/>
  <c r="I290" i="423"/>
  <c r="J289" i="423"/>
  <c r="I289" i="423"/>
  <c r="J288" i="423"/>
  <c r="I288" i="423"/>
  <c r="I287" i="423"/>
  <c r="J286" i="423"/>
  <c r="I286" i="423"/>
  <c r="J285" i="423"/>
  <c r="J284" i="423"/>
  <c r="J283" i="423"/>
  <c r="J282" i="423"/>
  <c r="I282" i="423"/>
  <c r="J281" i="423"/>
  <c r="J280" i="423"/>
  <c r="J279" i="423"/>
  <c r="J278" i="423"/>
  <c r="J277" i="423"/>
  <c r="J276" i="423"/>
  <c r="J275" i="423"/>
  <c r="J274" i="423"/>
  <c r="I274" i="423"/>
  <c r="J273" i="423"/>
  <c r="J272" i="423"/>
  <c r="J271" i="423"/>
  <c r="J270" i="423"/>
  <c r="I270" i="423"/>
  <c r="J269" i="423"/>
  <c r="J268" i="423"/>
  <c r="J267" i="423"/>
  <c r="J266" i="423"/>
  <c r="J265" i="423"/>
  <c r="I265" i="423"/>
  <c r="H264" i="423"/>
  <c r="G264" i="423"/>
  <c r="J263" i="423"/>
  <c r="I263" i="423"/>
  <c r="H262" i="423"/>
  <c r="G262" i="423"/>
  <c r="I261" i="423"/>
  <c r="J260" i="423"/>
  <c r="I260" i="423"/>
  <c r="I259" i="423"/>
  <c r="J258" i="423"/>
  <c r="J257" i="423"/>
  <c r="I257" i="423"/>
  <c r="J256" i="423"/>
  <c r="I256" i="423"/>
  <c r="J255" i="423"/>
  <c r="I255" i="423"/>
  <c r="J254" i="423"/>
  <c r="I254" i="423"/>
  <c r="J253" i="423"/>
  <c r="I253" i="423"/>
  <c r="H252" i="423"/>
  <c r="G252" i="423"/>
  <c r="J251" i="423"/>
  <c r="I251" i="423"/>
  <c r="J250" i="423"/>
  <c r="I250" i="423"/>
  <c r="J249" i="423"/>
  <c r="I249" i="423"/>
  <c r="I248" i="423"/>
  <c r="J247" i="423"/>
  <c r="I247" i="423"/>
  <c r="I246" i="423"/>
  <c r="J245" i="423"/>
  <c r="I245" i="423"/>
  <c r="J244" i="423"/>
  <c r="I244" i="423"/>
  <c r="J243" i="423"/>
  <c r="I243" i="423"/>
  <c r="J242" i="423"/>
  <c r="I242" i="423"/>
  <c r="J241" i="423"/>
  <c r="I241" i="423"/>
  <c r="J240" i="423"/>
  <c r="I240" i="423"/>
  <c r="J239" i="423"/>
  <c r="I239" i="423"/>
  <c r="J238" i="423"/>
  <c r="J237" i="423"/>
  <c r="J236" i="423"/>
  <c r="I236" i="423"/>
  <c r="J235" i="423"/>
  <c r="I235" i="423"/>
  <c r="J234" i="423"/>
  <c r="I234" i="423"/>
  <c r="H233" i="423"/>
  <c r="J233" i="423"/>
  <c r="G233" i="423"/>
  <c r="J232" i="423"/>
  <c r="I232" i="423"/>
  <c r="J231" i="423"/>
  <c r="I231" i="423"/>
  <c r="I230" i="423"/>
  <c r="J229" i="423"/>
  <c r="I229" i="423"/>
  <c r="J228" i="423"/>
  <c r="I228" i="423"/>
  <c r="J227" i="423"/>
  <c r="I227" i="423"/>
  <c r="J226" i="423"/>
  <c r="I226" i="423"/>
  <c r="J225" i="423"/>
  <c r="J224" i="423"/>
  <c r="I224" i="423"/>
  <c r="J223" i="423"/>
  <c r="I223" i="423"/>
  <c r="J222" i="423"/>
  <c r="I222" i="423"/>
  <c r="J221" i="423"/>
  <c r="I221" i="423"/>
  <c r="J220" i="423"/>
  <c r="I220" i="423"/>
  <c r="J219" i="423"/>
  <c r="I219" i="423"/>
  <c r="J218" i="423"/>
  <c r="J217" i="423"/>
  <c r="I217" i="423"/>
  <c r="J216" i="423"/>
  <c r="I216" i="423"/>
  <c r="J215" i="423"/>
  <c r="I215" i="423"/>
  <c r="J214" i="423"/>
  <c r="I214" i="423"/>
  <c r="H213" i="423"/>
  <c r="G213" i="423"/>
  <c r="J212" i="423"/>
  <c r="I212" i="423"/>
  <c r="H211" i="423"/>
  <c r="I211" i="423"/>
  <c r="G211" i="423"/>
  <c r="J210" i="423"/>
  <c r="I210" i="423"/>
  <c r="J209" i="423"/>
  <c r="I209" i="423"/>
  <c r="J208" i="423"/>
  <c r="I208" i="423"/>
  <c r="I207" i="423"/>
  <c r="J206" i="423"/>
  <c r="I206" i="423"/>
  <c r="J205" i="423"/>
  <c r="I205" i="423"/>
  <c r="I204" i="423"/>
  <c r="J203" i="423"/>
  <c r="I203" i="423"/>
  <c r="J202" i="423"/>
  <c r="I202" i="423"/>
  <c r="J201" i="423"/>
  <c r="I201" i="423"/>
  <c r="J200" i="423"/>
  <c r="I200" i="423"/>
  <c r="J199" i="423"/>
  <c r="I199" i="423"/>
  <c r="H198" i="423"/>
  <c r="J198" i="423"/>
  <c r="J197" i="423"/>
  <c r="I197" i="423"/>
  <c r="J196" i="423"/>
  <c r="I196" i="423"/>
  <c r="J195" i="423"/>
  <c r="I195" i="423"/>
  <c r="H194" i="423"/>
  <c r="G194" i="423"/>
  <c r="J193" i="423"/>
  <c r="I193" i="423"/>
  <c r="J192" i="423"/>
  <c r="I192" i="423"/>
  <c r="J191" i="423"/>
  <c r="I191" i="423"/>
  <c r="J190" i="423"/>
  <c r="I190" i="423"/>
  <c r="J189" i="423"/>
  <c r="I189" i="423"/>
  <c r="J188" i="423"/>
  <c r="I188" i="423"/>
  <c r="J187" i="423"/>
  <c r="I187" i="423"/>
  <c r="J186" i="423"/>
  <c r="I186" i="423"/>
  <c r="I185" i="423"/>
  <c r="J184" i="423"/>
  <c r="I184" i="423"/>
  <c r="J183" i="423"/>
  <c r="I183" i="423"/>
  <c r="J182" i="423"/>
  <c r="J181" i="423"/>
  <c r="I181" i="423"/>
  <c r="J180" i="423"/>
  <c r="I180" i="423"/>
  <c r="J179" i="423"/>
  <c r="I179" i="423"/>
  <c r="J178" i="423"/>
  <c r="I178" i="423"/>
  <c r="J177" i="423"/>
  <c r="I177" i="423"/>
  <c r="J176" i="423"/>
  <c r="I176" i="423"/>
  <c r="J175" i="423"/>
  <c r="I175" i="423"/>
  <c r="J174" i="423"/>
  <c r="I174" i="423"/>
  <c r="J173" i="423"/>
  <c r="I173" i="423"/>
  <c r="J172" i="423"/>
  <c r="I172" i="423"/>
  <c r="J171" i="423"/>
  <c r="I171" i="423"/>
  <c r="J170" i="423"/>
  <c r="I170" i="423"/>
  <c r="J169" i="423"/>
  <c r="I169" i="423"/>
  <c r="J168" i="423"/>
  <c r="I168" i="423"/>
  <c r="J167" i="423"/>
  <c r="I167" i="423"/>
  <c r="J166" i="423"/>
  <c r="I166" i="423"/>
  <c r="J165" i="423"/>
  <c r="I165" i="423"/>
  <c r="J164" i="423"/>
  <c r="I164" i="423"/>
  <c r="J163" i="423"/>
  <c r="I163" i="423"/>
  <c r="J162" i="423"/>
  <c r="I162" i="423"/>
  <c r="J161" i="423"/>
  <c r="I161" i="423"/>
  <c r="J160" i="423"/>
  <c r="I160" i="423"/>
  <c r="J159" i="423"/>
  <c r="I159" i="423"/>
  <c r="J158" i="423"/>
  <c r="I158" i="423"/>
  <c r="J157" i="423"/>
  <c r="I157" i="423"/>
  <c r="J156" i="423"/>
  <c r="I156" i="423"/>
  <c r="J155" i="423"/>
  <c r="I155" i="423"/>
  <c r="J154" i="423"/>
  <c r="I154" i="423"/>
  <c r="J153" i="423"/>
  <c r="I153" i="423"/>
  <c r="J152" i="423"/>
  <c r="I152" i="423"/>
  <c r="J151" i="423"/>
  <c r="I151" i="423"/>
  <c r="J150" i="423"/>
  <c r="I150" i="423"/>
  <c r="J149" i="423"/>
  <c r="I149" i="423"/>
  <c r="J148" i="423"/>
  <c r="I148" i="423"/>
  <c r="J147" i="423"/>
  <c r="I147" i="423"/>
  <c r="J146" i="423"/>
  <c r="I146" i="423"/>
  <c r="J145" i="423"/>
  <c r="I145" i="423"/>
  <c r="J144" i="423"/>
  <c r="I144" i="423"/>
  <c r="J143" i="423"/>
  <c r="I143" i="423"/>
  <c r="J142" i="423"/>
  <c r="I142" i="423"/>
  <c r="J141" i="423"/>
  <c r="I141" i="423"/>
  <c r="J140" i="423"/>
  <c r="I140" i="423"/>
  <c r="J139" i="423"/>
  <c r="I139" i="423"/>
  <c r="J138" i="423"/>
  <c r="I138" i="423"/>
  <c r="J137" i="423"/>
  <c r="I137" i="423"/>
  <c r="J136" i="423"/>
  <c r="I136" i="423"/>
  <c r="J135" i="423"/>
  <c r="I135" i="423"/>
  <c r="J134" i="423"/>
  <c r="I134" i="423"/>
  <c r="J133" i="423"/>
  <c r="I133" i="423"/>
  <c r="J132" i="423"/>
  <c r="I132" i="423"/>
  <c r="J131" i="423"/>
  <c r="I131" i="423"/>
  <c r="J130" i="423"/>
  <c r="I130" i="423"/>
  <c r="J129" i="423"/>
  <c r="I129" i="423"/>
  <c r="J128" i="423"/>
  <c r="I128" i="423"/>
  <c r="J127" i="423"/>
  <c r="I127" i="423"/>
  <c r="J126" i="423"/>
  <c r="I126" i="423"/>
  <c r="J125" i="423"/>
  <c r="I125" i="423"/>
  <c r="J124" i="423"/>
  <c r="I124" i="423"/>
  <c r="J123" i="423"/>
  <c r="I123" i="423"/>
  <c r="J122" i="423"/>
  <c r="I122" i="423"/>
  <c r="I121" i="423"/>
  <c r="G121" i="423"/>
  <c r="J121" i="423"/>
  <c r="J120" i="423"/>
  <c r="I120" i="423"/>
  <c r="J119" i="423"/>
  <c r="I119" i="423"/>
  <c r="J118" i="423"/>
  <c r="I118" i="423"/>
  <c r="J117" i="423"/>
  <c r="I117" i="423"/>
  <c r="J116" i="423"/>
  <c r="I116" i="423"/>
  <c r="J115" i="423"/>
  <c r="I115" i="423"/>
  <c r="J114" i="423"/>
  <c r="I114" i="423"/>
  <c r="H113" i="423"/>
  <c r="G113" i="423"/>
  <c r="J112" i="423"/>
  <c r="I112" i="423"/>
  <c r="J111" i="423"/>
  <c r="I111" i="423"/>
  <c r="J110" i="423"/>
  <c r="I110" i="423"/>
  <c r="J109" i="423"/>
  <c r="I109" i="423"/>
  <c r="J108" i="423"/>
  <c r="I108" i="423"/>
  <c r="J107" i="423"/>
  <c r="I107" i="423"/>
  <c r="J106" i="423"/>
  <c r="I106" i="423"/>
  <c r="J105" i="423"/>
  <c r="I105" i="423"/>
  <c r="J104" i="423"/>
  <c r="I104" i="423"/>
  <c r="J103" i="423"/>
  <c r="I103" i="423"/>
  <c r="J102" i="423"/>
  <c r="I102" i="423"/>
  <c r="J101" i="423"/>
  <c r="I101" i="423"/>
  <c r="J100" i="423"/>
  <c r="I100" i="423"/>
  <c r="J99" i="423"/>
  <c r="J98" i="423"/>
  <c r="I98" i="423"/>
  <c r="J97" i="423"/>
  <c r="I97" i="423"/>
  <c r="J96" i="423"/>
  <c r="I96" i="423"/>
  <c r="J95" i="423"/>
  <c r="I95" i="423"/>
  <c r="J94" i="423"/>
  <c r="J93" i="423"/>
  <c r="I93" i="423"/>
  <c r="J92" i="423"/>
  <c r="I92" i="423"/>
  <c r="J91" i="423"/>
  <c r="I91" i="423"/>
  <c r="J90" i="423"/>
  <c r="J89" i="423"/>
  <c r="I89" i="423"/>
  <c r="J88" i="423"/>
  <c r="I88" i="423"/>
  <c r="J87" i="423"/>
  <c r="I87" i="423"/>
  <c r="J86" i="423"/>
  <c r="I86" i="423"/>
  <c r="J85" i="423"/>
  <c r="I85" i="423"/>
  <c r="J84" i="423"/>
  <c r="I84" i="423"/>
  <c r="J83" i="423"/>
  <c r="I83" i="423"/>
  <c r="J82" i="423"/>
  <c r="J81" i="423"/>
  <c r="I81" i="423"/>
  <c r="J80" i="423"/>
  <c r="J79" i="423"/>
  <c r="I79" i="423"/>
  <c r="J78" i="423"/>
  <c r="I78" i="423"/>
  <c r="J77" i="423"/>
  <c r="I77" i="423"/>
  <c r="J76" i="423"/>
  <c r="I76" i="423"/>
  <c r="J75" i="423"/>
  <c r="I75" i="423"/>
  <c r="J74" i="423"/>
  <c r="I74" i="423"/>
  <c r="J73" i="423"/>
  <c r="I73" i="423"/>
  <c r="H72" i="423"/>
  <c r="G72" i="423"/>
  <c r="J71" i="423"/>
  <c r="I71" i="423"/>
  <c r="I70" i="423"/>
  <c r="I69" i="423"/>
  <c r="J68" i="423"/>
  <c r="I68" i="423"/>
  <c r="J67" i="423"/>
  <c r="I67" i="423"/>
  <c r="J66" i="423"/>
  <c r="I66" i="423"/>
  <c r="J65" i="423"/>
  <c r="I65" i="423"/>
  <c r="J64" i="423"/>
  <c r="I64" i="423"/>
  <c r="J63" i="423"/>
  <c r="I63" i="423"/>
  <c r="J62" i="423"/>
  <c r="I62" i="423"/>
  <c r="J61" i="423"/>
  <c r="I61" i="423"/>
  <c r="J60" i="423"/>
  <c r="I60" i="423"/>
  <c r="J59" i="423"/>
  <c r="I59" i="423"/>
  <c r="J58" i="423"/>
  <c r="I58" i="423"/>
  <c r="J57" i="423"/>
  <c r="I57" i="423"/>
  <c r="J56" i="423"/>
  <c r="I56" i="423"/>
  <c r="J55" i="423"/>
  <c r="I55" i="423"/>
  <c r="J54" i="423"/>
  <c r="I54" i="423"/>
  <c r="J53" i="423"/>
  <c r="I53" i="423"/>
  <c r="J52" i="423"/>
  <c r="I52" i="423"/>
  <c r="J51" i="423"/>
  <c r="I51" i="423"/>
  <c r="J50" i="423"/>
  <c r="I50" i="423"/>
  <c r="J49" i="423"/>
  <c r="I49" i="423"/>
  <c r="J48" i="423"/>
  <c r="I48" i="423"/>
  <c r="J47" i="423"/>
  <c r="I47" i="423"/>
  <c r="J46" i="423"/>
  <c r="I46" i="423"/>
  <c r="J45" i="423"/>
  <c r="I45" i="423"/>
  <c r="J44" i="423"/>
  <c r="I44" i="423"/>
  <c r="J43" i="423"/>
  <c r="I43" i="423"/>
  <c r="J42" i="423"/>
  <c r="I42" i="423"/>
  <c r="J41" i="423"/>
  <c r="I41" i="423"/>
  <c r="J40" i="423"/>
  <c r="I40" i="423"/>
  <c r="H39" i="423"/>
  <c r="G39" i="423"/>
  <c r="J38" i="423"/>
  <c r="I38" i="423"/>
  <c r="J37" i="423"/>
  <c r="I37" i="423"/>
  <c r="J36" i="423"/>
  <c r="I36" i="423"/>
  <c r="I35" i="423"/>
  <c r="J34" i="423"/>
  <c r="I34" i="423"/>
  <c r="J33" i="423"/>
  <c r="J32" i="423"/>
  <c r="I32" i="423"/>
  <c r="J31" i="423"/>
  <c r="I31" i="423"/>
  <c r="J30" i="423"/>
  <c r="J29" i="423"/>
  <c r="I29" i="423"/>
  <c r="J28" i="423"/>
  <c r="I28" i="423"/>
  <c r="J27" i="423"/>
  <c r="I27" i="423"/>
  <c r="J26" i="423"/>
  <c r="I26" i="423"/>
  <c r="J25" i="423"/>
  <c r="I25" i="423"/>
  <c r="J24" i="423"/>
  <c r="I24" i="423"/>
  <c r="J23" i="423"/>
  <c r="I23" i="423"/>
  <c r="J22" i="423"/>
  <c r="I22" i="423"/>
  <c r="J21" i="423"/>
  <c r="I21" i="423"/>
  <c r="J20" i="423"/>
  <c r="J19" i="423"/>
  <c r="I19" i="423"/>
  <c r="J18" i="423"/>
  <c r="I18" i="423"/>
  <c r="J17" i="423"/>
  <c r="I17" i="423"/>
  <c r="J16" i="423"/>
  <c r="I16" i="423"/>
  <c r="J15" i="423"/>
  <c r="I15" i="423"/>
  <c r="H14" i="423"/>
  <c r="G14" i="423"/>
  <c r="J12" i="423"/>
  <c r="I12" i="423"/>
  <c r="H12" i="423"/>
  <c r="G12" i="423"/>
  <c r="J14" i="423"/>
  <c r="J39" i="423"/>
  <c r="J357" i="423"/>
  <c r="J397" i="423"/>
  <c r="J252" i="423"/>
  <c r="J386" i="423"/>
  <c r="J417" i="423"/>
  <c r="J213" i="423"/>
  <c r="J437" i="423"/>
  <c r="I448" i="423"/>
  <c r="J450" i="423"/>
  <c r="I450" i="423"/>
  <c r="J113" i="423"/>
  <c r="J262" i="423"/>
  <c r="J316" i="423"/>
  <c r="J308" i="423"/>
  <c r="J334" i="423"/>
  <c r="I406" i="423"/>
  <c r="I462" i="423"/>
  <c r="J72" i="423"/>
  <c r="I213" i="423"/>
  <c r="J293" i="423"/>
  <c r="I308" i="423"/>
  <c r="J321" i="423"/>
  <c r="I417" i="423"/>
  <c r="I262" i="423"/>
  <c r="J264" i="423"/>
  <c r="I293" i="423"/>
  <c r="I316" i="423"/>
  <c r="J318" i="423"/>
  <c r="I321" i="423"/>
  <c r="J327" i="423"/>
  <c r="J409" i="423"/>
  <c r="I412" i="423"/>
  <c r="J427" i="423"/>
  <c r="J465" i="423"/>
  <c r="I113" i="423"/>
  <c r="J194" i="423"/>
  <c r="I198" i="423"/>
  <c r="J211" i="423"/>
  <c r="I264" i="423"/>
  <c r="I375" i="423"/>
  <c r="J383" i="423"/>
  <c r="I386" i="423"/>
  <c r="J388" i="423"/>
  <c r="I397" i="423"/>
  <c r="I409" i="423"/>
  <c r="I465" i="423"/>
  <c r="I14" i="423"/>
  <c r="I39" i="423"/>
  <c r="I72" i="423"/>
  <c r="I194" i="423"/>
  <c r="I233" i="423"/>
  <c r="I252" i="423"/>
  <c r="I334" i="423"/>
  <c r="I357" i="423"/>
  <c r="I427" i="423"/>
  <c r="I437" i="423"/>
  <c r="I471" i="423"/>
  <c r="J480" i="423"/>
  <c r="O7" i="11"/>
  <c r="F7" i="11"/>
  <c r="G7" i="11"/>
  <c r="E7" i="11"/>
  <c r="D7" i="11"/>
  <c r="K114" i="11"/>
  <c r="L113" i="11"/>
  <c r="K113" i="11"/>
  <c r="L112" i="11"/>
  <c r="K112" i="11"/>
  <c r="L110" i="11"/>
  <c r="K110" i="11"/>
  <c r="L109" i="11"/>
  <c r="K109" i="11"/>
  <c r="L107" i="11"/>
  <c r="K107" i="11"/>
  <c r="L106" i="11"/>
  <c r="K106" i="11"/>
  <c r="L105" i="11"/>
  <c r="K105" i="11"/>
  <c r="L103" i="11"/>
  <c r="K103" i="11"/>
  <c r="L102" i="11"/>
  <c r="K102" i="11"/>
  <c r="L101" i="11"/>
  <c r="K101" i="11"/>
  <c r="L100" i="11"/>
  <c r="K100" i="11"/>
  <c r="L99" i="11"/>
  <c r="K99" i="11"/>
  <c r="L97" i="11"/>
  <c r="K97" i="11"/>
  <c r="L96" i="11"/>
  <c r="K96" i="11"/>
  <c r="L95" i="11"/>
  <c r="K95" i="11"/>
  <c r="L94" i="11"/>
  <c r="K94" i="11"/>
  <c r="L93" i="11"/>
  <c r="K93" i="11"/>
  <c r="L92" i="11"/>
  <c r="K92" i="11"/>
  <c r="L90" i="11"/>
  <c r="K90" i="11"/>
  <c r="L89" i="11"/>
  <c r="K89" i="11"/>
  <c r="L88" i="11"/>
  <c r="K88" i="11"/>
  <c r="L87" i="11"/>
  <c r="K87" i="11"/>
  <c r="L86" i="11"/>
  <c r="K86" i="11"/>
  <c r="L83" i="11"/>
  <c r="K83" i="11"/>
  <c r="L82" i="11"/>
  <c r="K82" i="11"/>
  <c r="L80" i="11"/>
  <c r="K80" i="11"/>
  <c r="L79" i="11"/>
  <c r="K79" i="11"/>
  <c r="L78" i="11"/>
  <c r="K78" i="11"/>
  <c r="L77" i="11"/>
  <c r="K77" i="11"/>
  <c r="L75" i="11"/>
  <c r="K75" i="11"/>
  <c r="L74" i="11"/>
  <c r="K74" i="11"/>
  <c r="L72" i="11"/>
  <c r="K72" i="11"/>
  <c r="L71" i="11"/>
  <c r="K71" i="11"/>
  <c r="L70" i="11"/>
  <c r="K70" i="11"/>
  <c r="L69" i="11"/>
  <c r="K69" i="11"/>
  <c r="L68" i="11"/>
  <c r="K68" i="11"/>
  <c r="L66" i="11"/>
  <c r="K66" i="11"/>
  <c r="L65" i="11"/>
  <c r="K65" i="11"/>
  <c r="L64" i="11"/>
  <c r="K64" i="11"/>
  <c r="L63" i="11"/>
  <c r="K63" i="11"/>
  <c r="K62" i="11"/>
  <c r="L61" i="11"/>
  <c r="K61" i="11"/>
  <c r="L59" i="11"/>
  <c r="K59" i="11"/>
  <c r="L58" i="11"/>
  <c r="K58" i="11"/>
  <c r="L56" i="11"/>
  <c r="K56" i="11"/>
  <c r="L55" i="11"/>
  <c r="K55" i="11"/>
  <c r="L54" i="11"/>
  <c r="K54" i="11"/>
  <c r="L53" i="11"/>
  <c r="K53" i="11"/>
  <c r="L52" i="11"/>
  <c r="K52" i="11"/>
  <c r="L51" i="11"/>
  <c r="K51" i="11"/>
  <c r="L50" i="11"/>
  <c r="K50" i="11"/>
  <c r="L49" i="11"/>
  <c r="K49" i="11"/>
  <c r="L48" i="11"/>
  <c r="K48" i="11"/>
  <c r="L47" i="11"/>
  <c r="K47" i="11"/>
  <c r="L46" i="11"/>
  <c r="K46" i="11"/>
  <c r="L45" i="11"/>
  <c r="K45" i="11"/>
  <c r="L43" i="11"/>
  <c r="K43" i="11"/>
  <c r="L42" i="11"/>
  <c r="K42" i="11"/>
  <c r="L41" i="11"/>
  <c r="K41" i="11"/>
  <c r="L40" i="11"/>
  <c r="K40" i="11"/>
  <c r="L39" i="11"/>
  <c r="K39" i="11"/>
  <c r="L38" i="11"/>
  <c r="K38" i="11"/>
  <c r="L37" i="11"/>
  <c r="K37" i="11"/>
  <c r="L36" i="11"/>
  <c r="K36" i="11"/>
  <c r="L35" i="11"/>
  <c r="K35" i="11"/>
  <c r="L34" i="11"/>
  <c r="K34" i="11"/>
  <c r="L33" i="11"/>
  <c r="K33" i="11"/>
  <c r="L32" i="11"/>
  <c r="K32" i="11"/>
  <c r="L31" i="11"/>
  <c r="K31" i="11"/>
  <c r="L29" i="11"/>
  <c r="K29" i="11"/>
  <c r="L28" i="11"/>
  <c r="K28" i="11"/>
  <c r="L27" i="11"/>
  <c r="K27" i="11"/>
  <c r="L26" i="11"/>
  <c r="K26" i="11"/>
  <c r="L25" i="11"/>
  <c r="K25" i="11"/>
  <c r="L24" i="11"/>
  <c r="K24" i="11"/>
  <c r="L23" i="11"/>
  <c r="K23" i="11"/>
  <c r="L21" i="11"/>
  <c r="K21" i="11"/>
  <c r="L20" i="11"/>
  <c r="K20" i="11"/>
  <c r="L19" i="11"/>
  <c r="K19" i="11"/>
  <c r="L18" i="11"/>
  <c r="K18" i="11"/>
  <c r="L17" i="11"/>
  <c r="K17" i="11"/>
  <c r="L16" i="11"/>
  <c r="K16" i="11"/>
  <c r="L15" i="11"/>
  <c r="K15" i="11"/>
  <c r="L14" i="11"/>
  <c r="K14" i="11"/>
  <c r="L13" i="11"/>
  <c r="K13" i="11"/>
  <c r="L12" i="11"/>
  <c r="K12" i="11"/>
  <c r="L11" i="11"/>
  <c r="K11" i="11"/>
  <c r="L10" i="11"/>
  <c r="K10" i="11"/>
  <c r="K57" i="11"/>
  <c r="K104" i="11"/>
  <c r="K76" i="11"/>
  <c r="K98" i="11"/>
  <c r="K108" i="11"/>
  <c r="L108" i="11"/>
  <c r="L104" i="11"/>
  <c r="L98" i="11"/>
  <c r="L76" i="11"/>
  <c r="L62" i="11"/>
  <c r="L30" i="11"/>
  <c r="L44" i="11"/>
  <c r="L111" i="11"/>
  <c r="K9" i="11"/>
  <c r="K67" i="11"/>
  <c r="K81" i="11"/>
  <c r="L91" i="11"/>
  <c r="L81" i="11"/>
  <c r="L67" i="11"/>
  <c r="K111" i="11"/>
  <c r="L22" i="11"/>
  <c r="L9" i="11"/>
  <c r="K44" i="11"/>
  <c r="K22" i="11"/>
  <c r="K91" i="11"/>
  <c r="K30" i="11"/>
  <c r="K7" i="11"/>
  <c r="L57" i="11"/>
  <c r="L7" i="11"/>
  <c r="D17" i="461" l="1"/>
</calcChain>
</file>

<file path=xl/comments1.xml><?xml version="1.0" encoding="utf-8"?>
<comments xmlns="http://schemas.openxmlformats.org/spreadsheetml/2006/main">
  <authors>
    <author>Киселев А.М.</author>
  </authors>
  <commentList>
    <comment ref="H3" authorId="0">
      <text>
        <r>
          <rPr>
            <b/>
            <sz val="8"/>
            <color indexed="81"/>
            <rFont val="Tahoma"/>
            <family val="2"/>
            <charset val="204"/>
          </rPr>
          <t>Киселев А.М.:</t>
        </r>
        <r>
          <rPr>
            <sz val="8"/>
            <color indexed="81"/>
            <rFont val="Tahoma"/>
            <family val="2"/>
            <charset val="204"/>
          </rPr>
          <t xml:space="preserve">
на 01.05.15</t>
        </r>
      </text>
    </comment>
    <comment ref="I32" authorId="0">
      <text>
        <r>
          <rPr>
            <b/>
            <sz val="8"/>
            <color indexed="81"/>
            <rFont val="Tahoma"/>
            <family val="2"/>
            <charset val="204"/>
          </rPr>
          <t>Киселев А.М.: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Kiselev</author>
  </authors>
  <commentList>
    <comment ref="A64" authorId="0">
      <text>
        <r>
          <rPr>
            <b/>
            <sz val="8"/>
            <color indexed="81"/>
            <rFont val="Tahoma"/>
            <family val="2"/>
            <charset val="204"/>
          </rPr>
          <t>Kiselev: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185-ФЗ 21.07.2007</t>
        </r>
      </text>
    </comment>
  </commentList>
</comments>
</file>

<file path=xl/sharedStrings.xml><?xml version="1.0" encoding="utf-8"?>
<sst xmlns="http://schemas.openxmlformats.org/spreadsheetml/2006/main" count="6722" uniqueCount="2429">
  <si>
    <t>Доходы от выпуска материальных ценностей из государственного запаса специального сырья и делящихся материалов (в части доходов от реализации, от предоставления во временное заимствование и иного использования материальных ценностей по указанному имуществу)</t>
  </si>
  <si>
    <t>Акцизы на автомобили легковые и мотоциклы, производимые на территории Российской Федерации</t>
  </si>
  <si>
    <t>Информация</t>
  </si>
  <si>
    <t>Доходы от управления средствами Фонда национального благосостояния</t>
  </si>
  <si>
    <t>Дорожное хозяйство (дорожные фонды)</t>
  </si>
  <si>
    <t xml:space="preserve">Жилищное хозяйство </t>
  </si>
  <si>
    <t xml:space="preserve">Среднее профессиональное образование </t>
  </si>
  <si>
    <t xml:space="preserve">Профессиональная подготовка, переподготовка и повышение квалификации </t>
  </si>
  <si>
    <t xml:space="preserve">Высшее и послевузовское профессиональное образование </t>
  </si>
  <si>
    <t xml:space="preserve">Другие вопросы в области образования </t>
  </si>
  <si>
    <t xml:space="preserve">Культура </t>
  </si>
  <si>
    <t>Предоставление бюджетных кредитов федеральным бюджетом внутри страны за счет средств целевых иностранных кредитов (заимствований)</t>
  </si>
  <si>
    <t>Министерство Российской Федерации по делам гражданской обороны, чрезвычайным ситуациям и ликвидации последствий стихийных бедствий</t>
  </si>
  <si>
    <t>Министерство иностранных дел Российской Федерации</t>
  </si>
  <si>
    <t>Федеральное агентство по делам Содружества Независимых Государств, соотечественников, проживающих за рубежом, и по международному гуманитарному сотрудничеству</t>
  </si>
  <si>
    <t>Министерство обороны Российской Федерации</t>
  </si>
  <si>
    <t>Федеральная служба по военно-техническому сотрудничеству</t>
  </si>
  <si>
    <t>Федеральная служба по оборонному заказу</t>
  </si>
  <si>
    <t>000 01 06 06 01 01 0000 650</t>
  </si>
  <si>
    <t>Имущественный взнос в государственную корпорацию "Банк развития и внешнеэкономической деятельности (Внешэкономбанк)" на формирование фонда прямых инвестиций</t>
  </si>
  <si>
    <t>0990302</t>
  </si>
  <si>
    <t>0704</t>
  </si>
  <si>
    <t>Таможенные пошлины</t>
  </si>
  <si>
    <t>Вывозные таможенные пошлины</t>
  </si>
  <si>
    <t>Вывозные таможенные пошлины на нефть сырую</t>
  </si>
  <si>
    <t>Вывозные таможенные пошлины на газ природный</t>
  </si>
  <si>
    <t>Таможенные пошлины, налоги, уплачиваемые физическими лицами по единым ставкам таможенных пошлин, налогов или в виде совокупного таможенного платежа</t>
  </si>
  <si>
    <t>Налог на добычу прочих полезных ископаемых (за исключением полезных ископаемых в виде природных алмазов)</t>
  </si>
  <si>
    <t>Увеличение остатков средств бюджетов</t>
  </si>
  <si>
    <t>Увеличение прочих остатков средств бюджетов</t>
  </si>
  <si>
    <t>1 16 00000 00 0000 000</t>
  </si>
  <si>
    <t>000 01 05 01 01 01 0001 610</t>
  </si>
  <si>
    <t>000 01 05 01 01 01 0002 610</t>
  </si>
  <si>
    <t>000 01 05 01 01 01 0003 610</t>
  </si>
  <si>
    <t>000 01 05 01 02 01 0000 620</t>
  </si>
  <si>
    <t>в том числе:</t>
  </si>
  <si>
    <t>ЗАДОЛЖЕННОСТЬ И ПЕРЕРАСЧЕТЫ ПО ОТМЕНЕННЫМ НАЛОГАМ, СБОРАМ И ИНЫМ ОБЯЗАТЕЛЬНЫМ ПЛАТЕЖАМ</t>
  </si>
  <si>
    <t xml:space="preserve">о ходе исполнения федерального бюджета </t>
  </si>
  <si>
    <t>1. Доходы федерального бюджета</t>
  </si>
  <si>
    <t>ФИО</t>
  </si>
  <si>
    <t>1 00 00000 00 0000 000</t>
  </si>
  <si>
    <t>Федеральное архивное агентство</t>
  </si>
  <si>
    <t>Федеральная служба по надзору в сфере образования и науки</t>
  </si>
  <si>
    <t>Министерство природных ресурсов и экологии Российской Федерации</t>
  </si>
  <si>
    <t>Федеральная служба по гидрометеорологии и мониторингу окружающей среды</t>
  </si>
  <si>
    <t>Федеральная служба по надзору в сфере природопользования</t>
  </si>
  <si>
    <t>Федеральное агентство по управлению государственным имуществом</t>
  </si>
  <si>
    <t>Иные источники внутреннего финансирования дефицитов бюджетов</t>
  </si>
  <si>
    <t>000 02 01 00 00 01 0000 720</t>
  </si>
  <si>
    <t>000 02 01 00 00 01 0000 820</t>
  </si>
  <si>
    <t>000 02 02 00 00 01 0000 000</t>
  </si>
  <si>
    <t>000 02 02 00 00 01 0000 720</t>
  </si>
  <si>
    <t>000 02 02 00 00 01 0000 820</t>
  </si>
  <si>
    <t>000 02 03 00 00 01 0000 000</t>
  </si>
  <si>
    <t>Кредиты кредитных организаций в иностранной валюте</t>
  </si>
  <si>
    <t>000 02 03 00 00 01 0000 720</t>
  </si>
  <si>
    <t xml:space="preserve"> </t>
  </si>
  <si>
    <t>Субсидии некоммерческим организациям</t>
  </si>
  <si>
    <t>019</t>
  </si>
  <si>
    <t>Государственная пошлина за получение ресурса нумерации оператором связи</t>
  </si>
  <si>
    <t>Государственная пошлина за регистрацию декларации о соответствии требованиям средств связи и услуг связи</t>
  </si>
  <si>
    <t>ДОХОДЫ ОТ ВНЕШНЕЭКОНОМИЧЕСКОЙ ДЕЯТЕЛЬНОСТИ</t>
  </si>
  <si>
    <t>Уменьшение остатков средств бюджетов</t>
  </si>
  <si>
    <t>Выплаты на приобретение государственных запасов драгоценных металлов и драгоценных камней</t>
  </si>
  <si>
    <t>1 13 01170 01 0000 130</t>
  </si>
  <si>
    <t>1 13 01180 01 0000 130</t>
  </si>
  <si>
    <t>01</t>
  </si>
  <si>
    <t>05</t>
  </si>
  <si>
    <t>10</t>
  </si>
  <si>
    <t>103</t>
  </si>
  <si>
    <t>Размещение  государственных ценных бумаг Российской Федерации,  номинальная  стоимость  которых указана в иностранной валюте</t>
  </si>
  <si>
    <t>Государственная пошлина за совершение действий, связанных с выдачей разрешений на размещение и (или) обращение эмиссионных ценных бумаг российских эмитентов за пределами территории Российской Федерации</t>
  </si>
  <si>
    <t>Государственная пошлина за право вывоза культурных ценностей, предметов коллекционирования по палеонтологии и минералогии</t>
  </si>
  <si>
    <t>Налог на добавленную стоимость на товары (работы, услуги), реализуемые на территории Российской Федерации</t>
  </si>
  <si>
    <t>000 01 05 01 02 01 0000 520</t>
  </si>
  <si>
    <t>1 11 01010 01 0000 120</t>
  </si>
  <si>
    <t xml:space="preserve">Доходы в виде прибыли, приходящейся на доли в уставных (складочных) капиталах хозяйственных товариществ и обществ, или дивидендов по акциям, принадлежащим Российской Федерации </t>
  </si>
  <si>
    <t>Государственная пошлина за государственную регистрацию прав, ограничений (обременений) прав на недвижимое имущество и сделок с ним</t>
  </si>
  <si>
    <t xml:space="preserve">НАЛОГОВЫЕ И НЕНАЛОГОВЫЕ ДОХОДЫ </t>
  </si>
  <si>
    <t>1 01 00000 00 0000 000</t>
  </si>
  <si>
    <t>АДМИНИСТРАТИВНЫЕ ПЛАТЕЖИ И СБОРЫ</t>
  </si>
  <si>
    <t>Имущественный взнос Российской Федерации в Государственную корпорацию по содействию разработке, производству и экспорту высокотехнологичной промышленной продукции "Ростехнологии" на цели частичного выкупа обязательств  открытого акционерного общества "Ижевский автомобильный завод" перед кредитными организациями посредством заключения договора уступки прав (требований)</t>
  </si>
  <si>
    <t>0990403</t>
  </si>
  <si>
    <t>Министерство финансов Российской Федерации</t>
  </si>
  <si>
    <t>0990401</t>
  </si>
  <si>
    <t>153</t>
  </si>
  <si>
    <t>320</t>
  </si>
  <si>
    <t>082</t>
  </si>
  <si>
    <t>Федеральная служба по надзору в сфере защиты прав потребителей и благополучия человека</t>
  </si>
  <si>
    <t>Федеральная служба по труду и занятости</t>
  </si>
  <si>
    <t>Федеральное медико-биологическое агентство</t>
  </si>
  <si>
    <t>Министерство культуры Российской Федерации</t>
  </si>
  <si>
    <t>1 13 01100 01 0000 130</t>
  </si>
  <si>
    <t>1 13 01150 01 0000 130</t>
  </si>
  <si>
    <t>1 07 01011 01 0000 110</t>
  </si>
  <si>
    <t xml:space="preserve">Нефть </t>
  </si>
  <si>
    <t>1 07 01012 01 0000 110</t>
  </si>
  <si>
    <t>1 07 01013 01 0000 110</t>
  </si>
  <si>
    <t>1 07 01030 01 0000 110</t>
  </si>
  <si>
    <t>1 07 01040 01 0000 110</t>
  </si>
  <si>
    <t>*) С учетом внесенных изменений.</t>
  </si>
  <si>
    <t>022</t>
  </si>
  <si>
    <t>Глава</t>
  </si>
  <si>
    <t>ВР</t>
  </si>
  <si>
    <t>Рз</t>
  </si>
  <si>
    <t>ПР</t>
  </si>
  <si>
    <t>12</t>
  </si>
  <si>
    <t>04</t>
  </si>
  <si>
    <t>11</t>
  </si>
  <si>
    <t>Доходы по остаткам средств на счетах федерального бюджета и от их размещения, кроме средств Резервного фонда и Фонда национального благосостояния</t>
  </si>
  <si>
    <t>Доходы от управления средствами Резервного фонда</t>
  </si>
  <si>
    <t>Государственная пошлина за государственную регистрацию актов гражданского состояния и другие юридически значимые действия, совершаемые органами записи актов гражданского состояния и иными уполномоченными органами (за исключением консульских учреждений Российской Федерации)</t>
  </si>
  <si>
    <t>1 14 05010 01 0000 440</t>
  </si>
  <si>
    <t>Доходы в виде доли прибыльной продукции государства при выполнении соглашения о разделе продукции по проекту "Харьягинское месторождение"</t>
  </si>
  <si>
    <t>1 14 05030 01 0000 440</t>
  </si>
  <si>
    <t xml:space="preserve">Бюджетные кредиты, предоставленные внутри страны в валюте Российской Федерации </t>
  </si>
  <si>
    <t>1 17 00000 00 0000 000</t>
  </si>
  <si>
    <t>1 17 01010 01 0000 180</t>
  </si>
  <si>
    <t>000 01 05 01 01 01 0000 610</t>
  </si>
  <si>
    <t>Кинематография</t>
  </si>
  <si>
    <t>0802</t>
  </si>
  <si>
    <t>Телевидение и радиовещание</t>
  </si>
  <si>
    <t>0803</t>
  </si>
  <si>
    <t>Периодическая печать и издательства</t>
  </si>
  <si>
    <t>0804</t>
  </si>
  <si>
    <t>0900</t>
  </si>
  <si>
    <t>Стационарная медицинская помощь</t>
  </si>
  <si>
    <t>0901</t>
  </si>
  <si>
    <t>Амбулаторная помощь</t>
  </si>
  <si>
    <t>0902</t>
  </si>
  <si>
    <t>Федеральная служба государственной регистрации, кадастра и картографии</t>
  </si>
  <si>
    <t>Федеральное агентство по государственным резервам</t>
  </si>
  <si>
    <t>Здравоохранение, физическая культура и спорт</t>
  </si>
  <si>
    <t>Акцизы по подакцизным товарам (продукции), ввозимым на территорию Российской Федерации</t>
  </si>
  <si>
    <t>Кредиты кредитных организаций в валюте Российской Федерации</t>
  </si>
  <si>
    <t>Получение Российской Федерацией кредитов кредитных организаций в иностранной валюте</t>
  </si>
  <si>
    <t>000 02 03 00 00 01 0000 820</t>
  </si>
  <si>
    <t>Погашение Российской Федерацией кредитов кредитных организаций в иностранной валюте</t>
  </si>
  <si>
    <t>000 02 04 00 00 00 0000 000</t>
  </si>
  <si>
    <t>000 02 04 01 00 00 0000 000</t>
  </si>
  <si>
    <t>Плата, взимаемая при исполнении государственной функции по проведению экспертизы проектов геологического изучения недр</t>
  </si>
  <si>
    <t>1 11 06000 01 0000 120</t>
  </si>
  <si>
    <t>1 11 07011 01 0000 120</t>
  </si>
  <si>
    <t>1 11 09011 01 0000 120</t>
  </si>
  <si>
    <t>1 11 09041 01 0000 120</t>
  </si>
  <si>
    <t>Министерство энергетики Российской Федерации</t>
  </si>
  <si>
    <t>Федеральная антимонопольная служба</t>
  </si>
  <si>
    <t>Федеральная таможенная служба</t>
  </si>
  <si>
    <t>Федеральная служба по тарифам</t>
  </si>
  <si>
    <t>Федеральная служба по финансовому мониторингу</t>
  </si>
  <si>
    <t>Федеральная служба по регулированию алкогольного рынка</t>
  </si>
  <si>
    <t>Плата за пользование водными объектами, находящимися в федеральной собственности</t>
  </si>
  <si>
    <t>Возврат бюджетных кредитов, предоставленных другим бюджетам бюджетной системы Российской Федерации из федерального бюджета в валюте Российской Федерации</t>
  </si>
  <si>
    <t>1 12 04011 01 0000 120</t>
  </si>
  <si>
    <t>1 12 04012 01 0000 120</t>
  </si>
  <si>
    <t>Прикладные научные исследования в области здравоохранения</t>
  </si>
  <si>
    <t>Другие вопросы в области здравоохранения</t>
  </si>
  <si>
    <t xml:space="preserve">Социальное обеспечение населения </t>
  </si>
  <si>
    <t>ФИЗИЧЕСКАЯ КУЛЬТУРА И СПОРТ</t>
  </si>
  <si>
    <t xml:space="preserve">Физическая культура </t>
  </si>
  <si>
    <t>Спорт высших достижений</t>
  </si>
  <si>
    <t>Прикладные научные исследования в области физической культуры и спорта</t>
  </si>
  <si>
    <t>Другие вопросы в области физической культуры и спорта</t>
  </si>
  <si>
    <t>1200</t>
  </si>
  <si>
    <t>СРЕДСТВА МАССОВОЙ ИНФОРМАЦИИ</t>
  </si>
  <si>
    <t>1201</t>
  </si>
  <si>
    <t>1202</t>
  </si>
  <si>
    <t>1203</t>
  </si>
  <si>
    <t>Прикладные научные исследования в области средств массовой информации</t>
  </si>
  <si>
    <t>1204</t>
  </si>
  <si>
    <t>Другие вопросы в области средств массовой информации</t>
  </si>
  <si>
    <t>1300</t>
  </si>
  <si>
    <t>1 07 02000 01 0000 110</t>
  </si>
  <si>
    <t>1 07 02010 01 0000 110</t>
  </si>
  <si>
    <t>1 07 02020 01 0000 110</t>
  </si>
  <si>
    <t>1 07 03000 01 0000 110</t>
  </si>
  <si>
    <t>1 07 04000 01 0000 110</t>
  </si>
  <si>
    <t>1 07 04020 01 0000 110</t>
  </si>
  <si>
    <t>1 07 04030 01 0000 110</t>
  </si>
  <si>
    <t>1 08 00000 00 0000 000</t>
  </si>
  <si>
    <t>1 08 01000 01 0000 110</t>
  </si>
  <si>
    <t>1 08 02010 01 0000 110</t>
  </si>
  <si>
    <t>1 08 03020 01 0000 110</t>
  </si>
  <si>
    <t>1 08 05000 01 0000 110</t>
  </si>
  <si>
    <t>1 08 06000 01 0000 110</t>
  </si>
  <si>
    <t>1 08 07010 01 0000 110</t>
  </si>
  <si>
    <t>1 08 07020 01 0000 110</t>
  </si>
  <si>
    <t>1 08 07030 01 0000 110</t>
  </si>
  <si>
    <t>1 08 07040 01 0000 110</t>
  </si>
  <si>
    <t>1 08 07050 01 0000 110</t>
  </si>
  <si>
    <t>1 08 07060 01 0000 110</t>
  </si>
  <si>
    <t>Доходы от распоряжения правами на результаты интеллектуальной деятельности военного, специального и двойного назначения, находящимися в собственности Российской Федерации</t>
  </si>
  <si>
    <t>1 11 05021 01 0000 120</t>
  </si>
  <si>
    <t>1 11 05031 01 0000 120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</si>
  <si>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</si>
  <si>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0104</t>
  </si>
  <si>
    <t>Судебная система</t>
  </si>
  <si>
    <t>0105</t>
  </si>
  <si>
    <t>Государственные запасы драгоценных металлов и драгоценных камней</t>
  </si>
  <si>
    <t>Охрана объектов растительного и животного мира и среды их обитания</t>
  </si>
  <si>
    <t>0603</t>
  </si>
  <si>
    <t>Прикладные научные исследования в области охраны окружающей среды</t>
  </si>
  <si>
    <t>0604</t>
  </si>
  <si>
    <t>Другие вопросы в области охраны окружающей среды</t>
  </si>
  <si>
    <t>0605</t>
  </si>
  <si>
    <t>Возврат прочих бюджетных кредитов (ссуд), предоставленных федеральным бюджетом внутри страны</t>
  </si>
  <si>
    <t>ОБСЛУЖИВАНИЕ ГОСУДАРСТВЕННОГО И МУНИЦИПАЛЬНОГО ДОЛГА</t>
  </si>
  <si>
    <t>1301</t>
  </si>
  <si>
    <t>1302</t>
  </si>
  <si>
    <t>1400</t>
  </si>
  <si>
    <t>Плата за негативное воздействие на окружающую среду</t>
  </si>
  <si>
    <t>Платежи при пользовании недрами</t>
  </si>
  <si>
    <t>Возврат бюджетных кредитов, предоставленных внутри страны в валюте Российской Федерации</t>
  </si>
  <si>
    <t>Министерство промышленности и торговли Российской Федерации</t>
  </si>
  <si>
    <t>Федеральное агентство по техническому регулированию и метрологии</t>
  </si>
  <si>
    <t>Министерство связи и массовых коммуникаций Российской Федерации</t>
  </si>
  <si>
    <t>Государственная пошлина за рассмотрение ходатайств, предусмотренных антимонопольным законодательством</t>
  </si>
  <si>
    <t>Государственная пошлина за выдачу и обмен паспорта гражданина Российской Федерации</t>
  </si>
  <si>
    <t>НАЛОГИ НА ПРИБЫЛЬ, ДОХОДЫ</t>
  </si>
  <si>
    <t>Налог на прибыль организаций</t>
  </si>
  <si>
    <t>Плата за пользование водными биологическими ресурсами по межправительственным соглашениям</t>
  </si>
  <si>
    <t>Плата за использование лесов</t>
  </si>
  <si>
    <t>1 15 00000 00 0000 000</t>
  </si>
  <si>
    <t xml:space="preserve">Имущественный взнос в государственную корпорацию - Фонд содействия  реформирова-нию жилищно-коммунального хозяйства для реализации в приоритетном порядке переселения граждан из аварийного жилищного фонда, а также проведения капитального ремонта многоквартирных домов </t>
  </si>
  <si>
    <t>Министерство здравоохранения и социального развития Российской Федерации</t>
  </si>
  <si>
    <t>НАЛОГИ НА ТОВАРЫ (РАБОТЫ, УСЛУГИ), РЕАЛИЗУЕМЫЕ НА ТЕРРИТОРИИ РОССИЙСКОЙ ФЕДЕРАЦИИ</t>
  </si>
  <si>
    <t>Министерство юстиции Российской Федерации</t>
  </si>
  <si>
    <t>Федеральное космическое агентство</t>
  </si>
  <si>
    <t>Прикладные научные исследования в области социальной политики</t>
  </si>
  <si>
    <t>1005</t>
  </si>
  <si>
    <t>Другие вопросы в области социальной политики</t>
  </si>
  <si>
    <t>1006</t>
  </si>
  <si>
    <t>1100</t>
  </si>
  <si>
    <t>1101</t>
  </si>
  <si>
    <t>Федеральное агентство по обустройству государственной границы Российской Федерации</t>
  </si>
  <si>
    <t>Федеральное агентство по рыболовству</t>
  </si>
  <si>
    <t>Федеральная служба по экологическому, технологическому и атомному надзору</t>
  </si>
  <si>
    <t>Федеральное агентство лесного хозяйства</t>
  </si>
  <si>
    <t>3602500</t>
  </si>
  <si>
    <t>Исследование и использование космического пространства</t>
  </si>
  <si>
    <t>0403</t>
  </si>
  <si>
    <t>Воспроизводство минерально-сырьевой базы</t>
  </si>
  <si>
    <t>0404</t>
  </si>
  <si>
    <t>Сельское хозяйство и рыболовство</t>
  </si>
  <si>
    <t>0405</t>
  </si>
  <si>
    <t>Водное хозяйство</t>
  </si>
  <si>
    <t>0406</t>
  </si>
  <si>
    <t>Лесное хозяйство</t>
  </si>
  <si>
    <t>0407</t>
  </si>
  <si>
    <t>Транспорт</t>
  </si>
  <si>
    <t>0408</t>
  </si>
  <si>
    <t>0409</t>
  </si>
  <si>
    <t>Связь и информатика</t>
  </si>
  <si>
    <t>0410</t>
  </si>
  <si>
    <t>0411</t>
  </si>
  <si>
    <t>Другие вопросы в области национальной экономики</t>
  </si>
  <si>
    <t>0412</t>
  </si>
  <si>
    <t>ЖИЛИЩНО-КОММУНАЛЬНОЕ ХОЗЯЙСТВО</t>
  </si>
  <si>
    <t>0500</t>
  </si>
  <si>
    <t>0501</t>
  </si>
  <si>
    <t>Коммунальное хозяйство</t>
  </si>
  <si>
    <t>0502</t>
  </si>
  <si>
    <t>0503</t>
  </si>
  <si>
    <t>Другие вопросы в области жилищно-коммунального хозяйства</t>
  </si>
  <si>
    <t>0505</t>
  </si>
  <si>
    <t>ОХРАНА ОКРУЖАЮЩЕЙ СРЕДЫ</t>
  </si>
  <si>
    <t>0600</t>
  </si>
  <si>
    <t>ЦСР</t>
  </si>
  <si>
    <t>Прочие поступления от внешнеэкономической деятельности</t>
  </si>
  <si>
    <t>ДОХОДЫ ОТ ИСПОЛЬЗОВАНИЯ ИМУЩЕСТВА, НАХОДЯЩЕГОСЯ В ГОСУДАРСТВЕННОЙ И МУНИЦИПАЛЬНОЙ СОБСТВЕННОСТИ</t>
  </si>
  <si>
    <t>Государственные  ценные  бумаги,  номинальная  стоимость  которых указана в иностранной валюте</t>
  </si>
  <si>
    <t>Имущественный взнос Российской Федерации в Государственную корпорацию по содействию разработке, производству и экспорту высокотехнологичной промышленной продукции "Ростехнологии" на цели частичного выкупа обязательств открытого акционерного общества "Ижевского автомобильный завод" перед кредитными организациями посредством заключения договора уступки прав (требований)</t>
  </si>
  <si>
    <t>ИТОГО</t>
  </si>
  <si>
    <t>Государственная корпорация по атомной энергии "Росатом"</t>
  </si>
  <si>
    <t>Национальная оборона</t>
  </si>
  <si>
    <t xml:space="preserve">Защита населения и территории от чрезвычайных ситуаций природного и техногенного характера, гражданская оборона </t>
  </si>
  <si>
    <t>Прочие целевые отчисления от всероссийских государственных лотерей</t>
  </si>
  <si>
    <t>Уменьшение прочих остатков средств бюджетов</t>
  </si>
  <si>
    <t xml:space="preserve">Массовый спорт </t>
  </si>
  <si>
    <t>КУЛЬТУРА, КИНЕМАТОГРАФИЯ</t>
  </si>
  <si>
    <t>000 01 06 06 00 01 0002 810</t>
  </si>
  <si>
    <t>000 01 06 07 00 01 0000 000</t>
  </si>
  <si>
    <t>000 01 06 07 00 01 0000 640</t>
  </si>
  <si>
    <t>000 01 06 07 00 01 0000 540</t>
  </si>
  <si>
    <t>000 01 06 08 00 01 0000 640</t>
  </si>
  <si>
    <t>000 01 06 08 00 01 0000 540</t>
  </si>
  <si>
    <t>Кредиты международных финансовых организаций в валюте Российской Федерации</t>
  </si>
  <si>
    <t>0706</t>
  </si>
  <si>
    <t>Молодежная политика и оздоровление детей</t>
  </si>
  <si>
    <t>0707</t>
  </si>
  <si>
    <t>Прикладные научные исследования в области образования</t>
  </si>
  <si>
    <t>0708</t>
  </si>
  <si>
    <t>0709</t>
  </si>
  <si>
    <t>0800</t>
  </si>
  <si>
    <t>0801</t>
  </si>
  <si>
    <t>МИНИСТЕРСТВО ФИНАНСОВ РОССИЙСКОЙ ФЕДЕРАЦИИ</t>
  </si>
  <si>
    <t>092</t>
  </si>
  <si>
    <t>000 01 06 06 02 01 0000 550</t>
  </si>
  <si>
    <t>000 01 06 06 03 01 0000 550</t>
  </si>
  <si>
    <t xml:space="preserve">Увеличение остатков средств Резервного фонда, размещенных в иные финансовые активы </t>
  </si>
  <si>
    <t>Отклонение</t>
  </si>
  <si>
    <t>Топливно-энергетический комплекс</t>
  </si>
  <si>
    <t>0402</t>
  </si>
  <si>
    <t>Резервные фонды</t>
  </si>
  <si>
    <t>0112</t>
  </si>
  <si>
    <t>Прикладные научные исследования в области общегосударственных вопросов</t>
  </si>
  <si>
    <t xml:space="preserve">Другие вопросы в области национальной обороны </t>
  </si>
  <si>
    <t xml:space="preserve">Внутренние войска </t>
  </si>
  <si>
    <t xml:space="preserve">Органы безопасности </t>
  </si>
  <si>
    <t xml:space="preserve">Органы пограничной службы </t>
  </si>
  <si>
    <t>о бюджетных ассигнованиях на реализацию мероприятий, связанных с созданием и                                                                                                                                                       обеспечением функционирования инновационного центра "Сколково"</t>
  </si>
  <si>
    <t>Прикладные научные исследования в области культуры, кинематографии</t>
  </si>
  <si>
    <t>Другие вопросы в области культуры, кинематографии</t>
  </si>
  <si>
    <t>Федеральное агентство по делам молодежи</t>
  </si>
  <si>
    <t>Федеральное агентство по туризму</t>
  </si>
  <si>
    <t>Министерство транспорта Российской Федерации</t>
  </si>
  <si>
    <t>Субсидии в виде имущественного взноса в Федеральный фонд содействия развитию жилищного строительства</t>
  </si>
  <si>
    <t>0980100</t>
  </si>
  <si>
    <t>Прочие государственные пошлины за государственную регистрацию, а также за совершение прочих юридически значимых действий</t>
  </si>
  <si>
    <t>Федеральное агентство водных ресурсов</t>
  </si>
  <si>
    <t>Федеральное агентство по недропользованию</t>
  </si>
  <si>
    <t>1 14 02018 01 0000 440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</si>
  <si>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</si>
  <si>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0103</t>
  </si>
  <si>
    <t>ПЛАТЕЖИ ПРИ ПОЛЬЗОВАНИИ ПРИРОДНЫМИ РЕСУРСАМИ</t>
  </si>
  <si>
    <t>Кредиты иностранных государств, включая целевые иностранные кредиты (заимствования), международных финансовых организаций, иных субъектов международного права, иностранных юридических лиц в иностранной валюте</t>
  </si>
  <si>
    <t>Получение Российской Федерацией кредитов иностранных государств, включая целевые иностранные кредиты (заимствования), международных финансовых организаций, иных субъектов международного права и иностранных юридических лиц в иностранной валюте</t>
  </si>
  <si>
    <t>Министерство экономического развития Российской Федерации</t>
  </si>
  <si>
    <t>Федеральная служба государственной статистики</t>
  </si>
  <si>
    <t>Росжелдор</t>
  </si>
  <si>
    <t>Федеральное агентство морского и речного транспорта</t>
  </si>
  <si>
    <t>Федеральная налоговая служба</t>
  </si>
  <si>
    <t>Федеральная служба финансово-бюджетного надзора</t>
  </si>
  <si>
    <t>Федеральное казначейство</t>
  </si>
  <si>
    <t>000 01 04 00 00 01 0000 710</t>
  </si>
  <si>
    <t>Погашение Российской Федерацией кредитов международных финансовых организаций в валюте Российской Федерации</t>
  </si>
  <si>
    <t>000 01 05 00 00 00 0000 000</t>
  </si>
  <si>
    <t>000 01 05 00 00 00 0000 500</t>
  </si>
  <si>
    <t>000 01 05 01 00 00 0000 500</t>
  </si>
  <si>
    <t>000 01 05 01 01 01 0000 510</t>
  </si>
  <si>
    <t>000 01 05 01 01 01 0001 510</t>
  </si>
  <si>
    <t>000 01 05 01 01 01 0002 510</t>
  </si>
  <si>
    <t>415</t>
  </si>
  <si>
    <t>Федеральное агентство специального строительства</t>
  </si>
  <si>
    <t>Имущественный взнос в государственную корпорацию - Фонд содействия  реформирова-нию жилищно-коммунального хозяйства на восстановление имущества указанной  государ-ственной корпорации, переданного в собственность Российской Федерации в 2009 году</t>
  </si>
  <si>
    <t>0990601</t>
  </si>
  <si>
    <t>Регулярные платежи за добычу полезных ископаемых (роялти) при выполнении соглашений о разделе продукции в виде углеводородного сырья (газ горючий природный)</t>
  </si>
  <si>
    <t>Регулярные платежи за добычу полезных ископаемых (роялти) при выполнении соглашений о разделе продукции в виде углеводородного сырья, за исключением газа горючего природного</t>
  </si>
  <si>
    <t>Водный налог</t>
  </si>
  <si>
    <t>Сборы за пользование объектами животного мира и за пользование объектами водных биологических ресурсов</t>
  </si>
  <si>
    <t>Бюджетные кредиты от других бюджетов бюджетной системы Российской Федерации</t>
  </si>
  <si>
    <t>1401</t>
  </si>
  <si>
    <t>Дотации на выравнивание бюджетной обеспеченности субъектов Российской Федерации и муниципальных образований</t>
  </si>
  <si>
    <t>1402</t>
  </si>
  <si>
    <t>Иные дотации</t>
  </si>
  <si>
    <t>Плата за услуги, предоставляемые договорными подразделениями федеральной противопожарной службы Министерства Российской Федерации по делам гражданской обороны, чрезвычайным ситуациям и ликвидации последствий стихийных бедствий</t>
  </si>
  <si>
    <t xml:space="preserve">ДЕФИЦИТ (-), ПРОФИЦИТ (+) </t>
  </si>
  <si>
    <t>сумма</t>
  </si>
  <si>
    <t>1 14 05000 01 0000 440</t>
  </si>
  <si>
    <t>0990301</t>
  </si>
  <si>
    <t>Министерство образования и науки Российской Федерации</t>
  </si>
  <si>
    <t>15</t>
  </si>
  <si>
    <t>1 08 07190 01 0000 110</t>
  </si>
  <si>
    <t>Государственная пошлина за совершение уполномоченным органом юридически значимых действий, связанных с выдачей удостоверения частного охранника</t>
  </si>
  <si>
    <t>Доходы, получаемые в виде арендной платы, а также средства от продажи права на заключение договоров аренды за земли, находящиеся в федеральной собственности (за исключением земельных участков федеральных бюджетных и автономных учреждений)</t>
  </si>
  <si>
    <t xml:space="preserve">Доходы от сдачи в аренду имущества, находящегося в оперативном управлении федеральных органов государственной власти и созданных ими учреждений (за исключением имущества федеральных бюджетных и автономных учреждений) </t>
  </si>
  <si>
    <t>Прочие поступления от использования имущества, находящегося в собственности Российской Федерации (за исключением имущества федеральных бюджетных и автономных учреждений, а также имущества федеральных государственных унитарных предприятий, в том числе казенных)</t>
  </si>
  <si>
    <t>Сбор, удаление отходов и очистка сточных вод</t>
  </si>
  <si>
    <t>0602</t>
  </si>
  <si>
    <t>000 01 06 06 00 00 0000 000</t>
  </si>
  <si>
    <t>000 01 06 06 01 01 0000 550</t>
  </si>
  <si>
    <t>Агапцов</t>
  </si>
  <si>
    <t>1 01 01000 00 0000 110</t>
  </si>
  <si>
    <t>1 03 00000 00 0000 000</t>
  </si>
  <si>
    <t>1 03 01000 01 0000 110</t>
  </si>
  <si>
    <t>1 03 02000 01 0000 110</t>
  </si>
  <si>
    <t>1 03 02010 01 0000 110</t>
  </si>
  <si>
    <t>1 03 02011 01 0000 110</t>
  </si>
  <si>
    <t>1 03 02012 01 0000 110</t>
  </si>
  <si>
    <t>1 03 02030 01 0000 110</t>
  </si>
  <si>
    <t>1 03 02060 01 0000 110</t>
  </si>
  <si>
    <t>1 04 00000 00 0000 000</t>
  </si>
  <si>
    <t>1 04 01000 01 0000 110</t>
  </si>
  <si>
    <t>1 04 02000 01 0000 110</t>
  </si>
  <si>
    <t>1 07 00000 00 0000 000</t>
  </si>
  <si>
    <t>1 07 01000 01 0000 110</t>
  </si>
  <si>
    <t>1 07 01010 01 0000 110</t>
  </si>
  <si>
    <t>Предоставление бюджетных кредитов другим бюджетам бюджетной системы Российской Федерации из федерального бюджета в валюте Российской Федерации</t>
  </si>
  <si>
    <t>Государственная пошлина за совершение действий уполномоченными государственными учреждениями при осуществлении федерального пробирного надзора</t>
  </si>
  <si>
    <t>В С Е Г О</t>
  </si>
  <si>
    <t>0307</t>
  </si>
  <si>
    <t>Органы по контролю за оборотом наркотических средств и психотропных веществ</t>
  </si>
  <si>
    <t>0308</t>
  </si>
  <si>
    <t>0309</t>
  </si>
  <si>
    <t>ИСТОЧНИКИ ФИНАНСИРОВАНИЯ ДЕФИЦИТА ФЕДЕРАЛЬНОГО БЮДЖЕТА - ВСЕГО</t>
  </si>
  <si>
    <t xml:space="preserve">   </t>
  </si>
  <si>
    <t>Имущественный взнос в государственную корпорацию "Российская корпорация нанотехнологий"</t>
  </si>
  <si>
    <t>0990801</t>
  </si>
  <si>
    <t>Исполнение государственных гарантий Российской Федерации в иностранной валюте в случае, если исполнение гарантом государственных гарантий Российской Федерации ведет к возникновению права регрессного требования гаранта к принципалу либо обусловлено уступкой гаранту прав требования бенефициара к принципалу</t>
  </si>
  <si>
    <t>Государственная пошлина за право использования наименований "Россия", "Российская Федерация" и образованных на их основе слов и словосочетаний в наименованиях юридических лиц</t>
  </si>
  <si>
    <t>Государственная пошлина за совершение уполномоченным органом действий, связанных с государственной регистрацией выпусков (дополнительных выпусков) эмиссионных ценных бумаг</t>
  </si>
  <si>
    <t>Предоставление бюджетных кредитов внутри страны в валюте Российской Федерации</t>
  </si>
  <si>
    <t>Федеральная служба по техническому и экспортному контролю</t>
  </si>
  <si>
    <t>Поступление средств от юридических лиц, субъектов Российской Федерации, муниципальных образований в уплату процентов по кредитам, предоставленным Российской Федерацией за счет связанных кредитов иностранных государств, иностранных юридических лиц</t>
  </si>
  <si>
    <t>Поступление средств от юридических лиц, субъектов Российской Федерации, муниципальных образований в уплату процентов по кредитам, предоставленным Российской Федерацией за счет кредитов международных финансовых организаций</t>
  </si>
  <si>
    <t>ДОХОДЫ ОТ ПРОДАЖИ МАТЕРИАЛЬНЫХ И НЕМАТЕРИАЛЬНЫХ АКТИВОВ</t>
  </si>
  <si>
    <t>1403</t>
  </si>
  <si>
    <t>Имущественный взнос Российской Федерации в Российскую корпорацию нанотехнологий в целях содействия реализации государственной политики в сфере нанотехнологий</t>
  </si>
  <si>
    <t>0960000</t>
  </si>
  <si>
    <t>000 01 06 02 00 01 0000 000</t>
  </si>
  <si>
    <t>000 01 06 02 01 01 0000 410</t>
  </si>
  <si>
    <t>000 01 06 02 02 01 0000 410</t>
  </si>
  <si>
    <t>000 01 06 02 00 01 0000 310</t>
  </si>
  <si>
    <t>000 01 06 03 00 00 0000 000</t>
  </si>
  <si>
    <t>000 01 06 03 00 01 0000 171</t>
  </si>
  <si>
    <t>000 01 06 03 00 01 0001 171</t>
  </si>
  <si>
    <t>Вывозные таможенные пошлины на товары, выработанные из нефти</t>
  </si>
  <si>
    <t>Прочие вывозные таможенные пошлины</t>
  </si>
  <si>
    <t>Таможенные сборы</t>
  </si>
  <si>
    <t>1 15 02012 01 0000 140</t>
  </si>
  <si>
    <t>Привлечение прочих источников внешнего финансирования дефицита федерального бюджета</t>
  </si>
  <si>
    <t>000 02 04 03 00 01 0000 820</t>
  </si>
  <si>
    <t>Доходы в виде доли прибыльной продукции государства при выполнении соглашений о разделе продукции</t>
  </si>
  <si>
    <t>9</t>
  </si>
  <si>
    <t>ВСЕГО</t>
  </si>
  <si>
    <t>Национальная экономика</t>
  </si>
  <si>
    <t>Акцизы на табачную продукцию, производимую на территории Российской Федерации</t>
  </si>
  <si>
    <t>Председатель Счетной палаты</t>
  </si>
  <si>
    <t>Российской Федерации</t>
  </si>
  <si>
    <t>Ядерно-оружейный комплекс</t>
  </si>
  <si>
    <t>0206</t>
  </si>
  <si>
    <t>Реализация международных обязательств в сфере военно-технического сотрудничества</t>
  </si>
  <si>
    <t>0207</t>
  </si>
  <si>
    <t>Прикладные научные исследования в области национальной обороны</t>
  </si>
  <si>
    <t>0208</t>
  </si>
  <si>
    <t>0209</t>
  </si>
  <si>
    <t>НАЦИОНАЛЬНАЯ БЕЗОПАСНОСТЬ И ПРАВООХРАНИТЕЛЬНАЯ ДЕЯТЕЛЬНОСТЬ</t>
  </si>
  <si>
    <t>0300</t>
  </si>
  <si>
    <t>Органы юстиции</t>
  </si>
  <si>
    <t>0304</t>
  </si>
  <si>
    <t>Система исполнения наказаний</t>
  </si>
  <si>
    <t>0305</t>
  </si>
  <si>
    <t>0306</t>
  </si>
  <si>
    <t>074</t>
  </si>
  <si>
    <t>ЗДРАВООХРАНЕНИЕ</t>
  </si>
  <si>
    <t>Катренко</t>
  </si>
  <si>
    <t xml:space="preserve">Санитарно-эпидемиологическое благополучие </t>
  </si>
  <si>
    <t>Министерство внутренних дел Российской Федерации</t>
  </si>
  <si>
    <t>Федеральная миграционная служба</t>
  </si>
  <si>
    <t>Обслуживание государственного внешнего долга</t>
  </si>
  <si>
    <t>Сбор за пользование объектами водных биологических ресурсов (по внутренним водным объектам)</t>
  </si>
  <si>
    <t>ГОСУДАРСТВЕННАЯ ПОШЛИНА</t>
  </si>
  <si>
    <t>Государственная пошлина по делам, рассматриваемым в арбитражных судах</t>
  </si>
  <si>
    <t>192</t>
  </si>
  <si>
    <t>204</t>
  </si>
  <si>
    <t>260</t>
  </si>
  <si>
    <t>303</t>
  </si>
  <si>
    <t>000 01 02 00 00 01 0000 710</t>
  </si>
  <si>
    <t>Получение кредитов от кредитных организаций федеральным бюджетом в валюте Российской Федерации</t>
  </si>
  <si>
    <t>000 01 02 00 00 01 0000 810</t>
  </si>
  <si>
    <t>Погашение федеральным бюджетом кредитов от кредитных организаций в валюте Российской Федерации</t>
  </si>
  <si>
    <t>000 01 03 00 00 00 0000 000</t>
  </si>
  <si>
    <t>Возврат бюджетных кредитов, предоставленных федеральным бюджетом внутри страны за счет средств целевых иностранных кредитов (заимствований)</t>
  </si>
  <si>
    <t>0705</t>
  </si>
  <si>
    <t>1 08 07200 01 0000 110</t>
  </si>
  <si>
    <t>1 08 08000 01 0000 110</t>
  </si>
  <si>
    <t>1 08 09000 01 0000 110</t>
  </si>
  <si>
    <t>1 08 10000 01 0000 110</t>
  </si>
  <si>
    <t>1 08 11000 01 0000 110</t>
  </si>
  <si>
    <t>1 09 00000 00 0000 000</t>
  </si>
  <si>
    <t>1 10 00000 00 0000 000</t>
  </si>
  <si>
    <t>1 10 01000 01 0000 180</t>
  </si>
  <si>
    <t>1 10 01020 01 0000 180</t>
  </si>
  <si>
    <t>1 10 01021 01 0000 180</t>
  </si>
  <si>
    <t>1 10 01022 01 0000 180</t>
  </si>
  <si>
    <t>1 10 01023 01 0000 180</t>
  </si>
  <si>
    <t>1 10 01024 01 0000 180</t>
  </si>
  <si>
    <t>1 10 02000 01 0000 180</t>
  </si>
  <si>
    <t>1 10 07000 01 0000 180</t>
  </si>
  <si>
    <t>1 11 00000 00 0000 000</t>
  </si>
  <si>
    <t>Уменьшение остатков денежных средств финансового резерва федерального бюджета</t>
  </si>
  <si>
    <t>000 02 00 00 00 00 0000 000</t>
  </si>
  <si>
    <t>000 02 01 00 00 00 0000 000</t>
  </si>
  <si>
    <t>1 10 05000 01 0000 180</t>
  </si>
  <si>
    <t>1 12 04000 00 0000 120</t>
  </si>
  <si>
    <t>Увеличение прочих остатков денежных средств федерального бюджета (расчетно)</t>
  </si>
  <si>
    <t>000 01 05 02 02 01 0000 520</t>
  </si>
  <si>
    <t xml:space="preserve">Увеличение прочих остатков средств федерального бюджета, временно размещенных в ценные бумаги </t>
  </si>
  <si>
    <t>000 01 05 00 00 00 0000 600</t>
  </si>
  <si>
    <t>000 01 05 01 00 00 0000 600</t>
  </si>
  <si>
    <t>000 01 00 00 00 00 0000 000</t>
  </si>
  <si>
    <t>000 01 01 00 00 00 0000 000</t>
  </si>
  <si>
    <t>000 01 01 00 00 01 0000 710</t>
  </si>
  <si>
    <t>000 01 01 00 00 01 0000 810</t>
  </si>
  <si>
    <t>000 01 02 00 00 00 0000 000</t>
  </si>
  <si>
    <t>Образование</t>
  </si>
  <si>
    <t>07</t>
  </si>
  <si>
    <t>Налог на добычу полезных ископаемых в виде углеводородного сырья</t>
  </si>
  <si>
    <t>Газ горючий природный из всех видов месторождений углеводородного сырья</t>
  </si>
  <si>
    <t>000 01 06 05 00 00 0000 600</t>
  </si>
  <si>
    <t>000 01 06 05 01 01 0000 640</t>
  </si>
  <si>
    <t>1 12 05010 01 0000 120</t>
  </si>
  <si>
    <t>1 13 00000 00 0000 000</t>
  </si>
  <si>
    <t>1 13 01020 01 0000 130</t>
  </si>
  <si>
    <t>1 13 01030 01 0000 130</t>
  </si>
  <si>
    <t>1 13 01040 01 0000 130</t>
  </si>
  <si>
    <t>1 13 01080 01 0000 130</t>
  </si>
  <si>
    <t>Поступление средств, удерживаемых из заработной платы осужденных</t>
  </si>
  <si>
    <t>1 08 07070 01 0000 110</t>
  </si>
  <si>
    <t>1 08 07081 01 0000 110</t>
  </si>
  <si>
    <t>1 08 07090 01 0000 110</t>
  </si>
  <si>
    <t>1 08 07100 01 0000 110</t>
  </si>
  <si>
    <t>1 08 07171 01 0000 110</t>
  </si>
  <si>
    <t>1 08 07180 01 0000 110</t>
  </si>
  <si>
    <t>Филипенко</t>
  </si>
  <si>
    <t>Поступления от реализации государственных запасов драгоценных металлов и драгоценных камней на внутреннем рынке</t>
  </si>
  <si>
    <t>Поступления от реализации государственных запасов драгоценных металлов и драгоценных камней на внешнем рынке</t>
  </si>
  <si>
    <t>000 01 06 03 00 01 0002 171</t>
  </si>
  <si>
    <t>000 01 06 03 00 01 0003 171</t>
  </si>
  <si>
    <t>000 01 06 03 00 01 0005 171</t>
  </si>
  <si>
    <t>000 01 06 05 00 00 0000 000</t>
  </si>
  <si>
    <t>Федеральная служба исполнения наказаний</t>
  </si>
  <si>
    <t>Федеральная служба судебных приставов</t>
  </si>
  <si>
    <t>Государственная фельдъегерская служба Российской Федерации</t>
  </si>
  <si>
    <t>Служба внешней разведки Российской Федерации</t>
  </si>
  <si>
    <t>Федеральная служба безопасности Российской Федерации</t>
  </si>
  <si>
    <t>Федеральная служба Российской Федерации по контролю за оборотом наркотиков</t>
  </si>
  <si>
    <t>Федеральная служба охраны Российской Федерации</t>
  </si>
  <si>
    <t>Управление делами Президента Российской Федерации</t>
  </si>
  <si>
    <t>Получение Российской Федерацией кредитов международных финансовых организаций в валюте Российской Федерации</t>
  </si>
  <si>
    <t>000 01 04 00 00 01 0000 810</t>
  </si>
  <si>
    <t>Получение кредитов от других бюджетов бюджетной системы Российской Федерации федеральным бюджетом в валюте Российской Федерации</t>
  </si>
  <si>
    <t>000 01 04 00 00 00 0000 000</t>
  </si>
  <si>
    <t>000 01 06 00 00 00 0000 000</t>
  </si>
  <si>
    <t>000 01 06 01 00 01 0000 630</t>
  </si>
  <si>
    <t>08</t>
  </si>
  <si>
    <t xml:space="preserve">Министерство финансов Российской Федерации </t>
  </si>
  <si>
    <t>ПРОЧИЕ НЕНАЛОГОВЫЕ ДОХОДЫ</t>
  </si>
  <si>
    <t>Невыясненные поступления, зачисляемые в федеральный бюджет</t>
  </si>
  <si>
    <t>№ п/п</t>
  </si>
  <si>
    <t xml:space="preserve">Бюджетные ассигнования </t>
  </si>
  <si>
    <t>Увеличение остатков финансовых резервов бюджетов</t>
  </si>
  <si>
    <t>Увеличение остатков денежных средств финансового резерва федерального бюджета</t>
  </si>
  <si>
    <t>Средства отчислений операторов сети связи общего пользования в резерв универсального обслуживания</t>
  </si>
  <si>
    <t>Государственная корпорация "Банк развития и внешнеэкономической деятельности (Внешэкономбанк)"</t>
  </si>
  <si>
    <t>Имущественный взнос Российской Федерации на формирование имущества государственной корпорации "Банк развития и внешнеэкономической деятельности (Внешэкономбанк)"</t>
  </si>
  <si>
    <t>000 01 06 06 02 01 0000 650</t>
  </si>
  <si>
    <t>Уменьшение иных финансовых активов в федеральной собственности за счет средств Фонда национального благосостояния</t>
  </si>
  <si>
    <t>000 01 06 06 00 01 0000 710</t>
  </si>
  <si>
    <t>Привлечение прочих источников внутреннего финансирования дефицита федерального бюджета</t>
  </si>
  <si>
    <t>000 01 06 06 00 01 0000 810</t>
  </si>
  <si>
    <t>000 01 06 06 00 01 0001 810</t>
  </si>
  <si>
    <t>Общеэкономические вопросы</t>
  </si>
  <si>
    <t>0401</t>
  </si>
  <si>
    <t>РАСХОДЫ ФЕДЕРАЛЬНОГО БЮДЖЕТА - ВСЕГО</t>
  </si>
  <si>
    <t>Мовчан (свод)</t>
  </si>
  <si>
    <t>Мовчан</t>
  </si>
  <si>
    <t>Жданьков</t>
  </si>
  <si>
    <t xml:space="preserve">Государственный материальный резерв </t>
  </si>
  <si>
    <t>309</t>
  </si>
  <si>
    <t>14</t>
  </si>
  <si>
    <t>02</t>
  </si>
  <si>
    <t>Прочие источники внутреннего финансирования дефицитов бюджетов</t>
  </si>
  <si>
    <t>Увеличение иных финансовых активов в федеральной собственности</t>
  </si>
  <si>
    <t>Увеличение иных финансовых активов в федеральной собственности за счет средств федерального бюджета</t>
  </si>
  <si>
    <t>НАЛОГИ, СБОРЫ И РЕГУЛЯРНЫЕ ПЛАТЕЖИ ЗА ПОЛЬЗОВАНИЕ ПРИРОДНЫМИ РЕСУРСАМИ</t>
  </si>
  <si>
    <t>Налог на добычу полезных ископаемых</t>
  </si>
  <si>
    <t>Уменьшение иных финансовых активов в федеральной собственности</t>
  </si>
  <si>
    <t>Уменьшение иных финансовых активов в федеральной собственности за счет средств федерального бюджета</t>
  </si>
  <si>
    <t>Жилищно-коммунальное хозяйство</t>
  </si>
  <si>
    <t>Обеспечение пожарной безопасности</t>
  </si>
  <si>
    <t>0310</t>
  </si>
  <si>
    <t>Миграционная политика</t>
  </si>
  <si>
    <t>0311</t>
  </si>
  <si>
    <t>0313</t>
  </si>
  <si>
    <t>0314</t>
  </si>
  <si>
    <t>НАЦИОНАЛЬНАЯ ЭКОНОМИКА</t>
  </si>
  <si>
    <t>0400</t>
  </si>
  <si>
    <t>0113</t>
  </si>
  <si>
    <t>Другие общегосударственные вопросы</t>
  </si>
  <si>
    <t>НАЦИОНАЛЬНАЯ ОБОРОНА</t>
  </si>
  <si>
    <t>0200</t>
  </si>
  <si>
    <t>0201</t>
  </si>
  <si>
    <t>Мобилизационная и вневойсковая подготовка</t>
  </si>
  <si>
    <t>0203</t>
  </si>
  <si>
    <t>Мобилизационная подготовка экономики</t>
  </si>
  <si>
    <t>0204</t>
  </si>
  <si>
    <t>Общегосударственные вопросы</t>
  </si>
  <si>
    <t>084</t>
  </si>
  <si>
    <t>109</t>
  </si>
  <si>
    <t>135</t>
  </si>
  <si>
    <t>169</t>
  </si>
  <si>
    <t>177</t>
  </si>
  <si>
    <t>187</t>
  </si>
  <si>
    <t>188</t>
  </si>
  <si>
    <t>Международные отношения и международное сотрудничество</t>
  </si>
  <si>
    <t>0108</t>
  </si>
  <si>
    <t>0109</t>
  </si>
  <si>
    <t>0110</t>
  </si>
  <si>
    <t>0111</t>
  </si>
  <si>
    <t>Государственная пошлина за совершение действий, связанных с лицензированием, с проведением аттестации в случаях, если такая аттестация предусмотрена законодательством Российской Федерации, зачисляемая в федеральный бюджет</t>
  </si>
  <si>
    <t>Погашение Российской Федерацией кредитов иностранных государств, включая целевые иностранные кредиты (заимствования), с учетом средств, перечисленных из федерального бюджета российским поставщикам товаров и (или) услуг на экспорт в счет погашения государственного внешнего долга Российской Федерации, международных финансовых организаций, иных субъектов международного права и иностранных юридических лиц, полученных в иностранной валюте</t>
  </si>
  <si>
    <t>Иные источники внешнего финансирования дефицитов бюджетов</t>
  </si>
  <si>
    <t>Государственные гарантии в иностранной валюте</t>
  </si>
  <si>
    <t>1 11 10000 01 0000 120</t>
  </si>
  <si>
    <t>Сбор за проезд автотранспортных средств, зарегистрированных на территории иностранных государств, по автомобильным дорогам Российской Федерации</t>
  </si>
  <si>
    <t>1 12 00000 00 0000 000</t>
  </si>
  <si>
    <t>1 12 01000 01 0000 120</t>
  </si>
  <si>
    <t>Государственная пошлина за выдачу уполномоченным федеральным органом исполнительной власти специального разрешения на движение по автомобильным дорогам транспортных средств, осуществляющих перевозки опасных, тяжеловесных и (или) крупногабаритных грузов, зачисляемая в федеральный бюджет</t>
  </si>
  <si>
    <t>НАЛОГИ НА ТОВАРЫ, ВВОЗИМЫЕ НА ТЕРРИТОРИЮ РОССИЙСКОЙ ФЕДЕРАЦИИ</t>
  </si>
  <si>
    <t>Погашение обязательств за счет прочих источников внешнего финансирования дефицита федерального бюджета</t>
  </si>
  <si>
    <t>055</t>
  </si>
  <si>
    <t>Налог на добавленную стоимость на товары, ввозимые на территорию Российской Федерации</t>
  </si>
  <si>
    <t>Газовый конденсат из всех видов месторождений углеводородного сырья</t>
  </si>
  <si>
    <t>Доходы от перечисления части прибыли Центрального банка Российской Федерации</t>
  </si>
  <si>
    <t>Доходы от перечисления части прибыли, остающейся после уплаты налогов и иных обязательных платежей федеральных государственных унитарных предприятий</t>
  </si>
  <si>
    <t xml:space="preserve">Прикладные научные исследования в области национальной безопасности и правоохранительной деятельности </t>
  </si>
  <si>
    <t xml:space="preserve">Другие вопросы в области национальной безопасности и правоохранительной деятельности </t>
  </si>
  <si>
    <t>0990603</t>
  </si>
  <si>
    <t>Имущественный  взнос  Российской Федерации   в    государственную корпорацию  -  Фонд   содействия реформированию жилищно- коммунального   хозяйства    для увеличения лимитов предоставления   финансовой поддержки  субъектам  Российской Федерации</t>
  </si>
  <si>
    <t>Реализация государственной политики в сфере нанотехнологий, развития инновационной инфраструктуры в сфере нанотехнологий, реализации проектов создания перспективных нанотехнологий и наноиндустрии</t>
  </si>
  <si>
    <t xml:space="preserve"> Общегосударственные вопросы</t>
  </si>
  <si>
    <t>1 14 06021 01 0000 430</t>
  </si>
  <si>
    <t>Плата за договорную акваторию и участки морского дна, полученная при пользовании недрами на территории Российской Федерации</t>
  </si>
  <si>
    <t>1 11 02012 01 0000 120</t>
  </si>
  <si>
    <t>1 11 02013 01 0000 120</t>
  </si>
  <si>
    <t>1 11 02014 01 0000 120</t>
  </si>
  <si>
    <t>1 11 03010 01 0000 120</t>
  </si>
  <si>
    <t>1 11 04000 00 0000 120</t>
  </si>
  <si>
    <t>1 11 04010 01 0000 120</t>
  </si>
  <si>
    <t>1 11 04020 01 0000 120</t>
  </si>
  <si>
    <t>1 11 04030 01 0000 120</t>
  </si>
  <si>
    <t>ИСТОЧНИКИ ВНУТРЕННЕГО ФИНАНСИРОВАНИЯ ДЕФИЦИТОВ БЮДЖЕТОВ</t>
  </si>
  <si>
    <t>Органы прокуратуры</t>
  </si>
  <si>
    <t>0301</t>
  </si>
  <si>
    <t>Органы внутренних дел</t>
  </si>
  <si>
    <t>0302</t>
  </si>
  <si>
    <t>0303</t>
  </si>
  <si>
    <t>Курсовая разница</t>
  </si>
  <si>
    <t>000 01 05 02 02 01 0000 620</t>
  </si>
  <si>
    <t xml:space="preserve">Уменьшение прочих остатков средств федерального бюджета, временно размещенных в ценные бумаги </t>
  </si>
  <si>
    <t xml:space="preserve">Вооруженные Силы Российской Федерации </t>
  </si>
  <si>
    <t>Курсовая разница по средствам федерального бюджета</t>
  </si>
  <si>
    <t>Федеральная служба по надзору в сфере связи, информационных технологий и массовых коммуникаций</t>
  </si>
  <si>
    <t>Федеральное агентство по печати и массовым коммуникациям</t>
  </si>
  <si>
    <t>Федеральное агентство связи</t>
  </si>
  <si>
    <t>Министерство сельского хозяйства Российской Федерации</t>
  </si>
  <si>
    <t>Федеральная служба по ветеринарному и фитосанитарному надзору</t>
  </si>
  <si>
    <t>0990402</t>
  </si>
  <si>
    <t>в процентах к бюджетным ассигнованиям,</t>
  </si>
  <si>
    <t>Наименование показателя</t>
  </si>
  <si>
    <t>ОБЩЕГОСУДАРСТВЕННЫЕ ВОПРОСЫ</t>
  </si>
  <si>
    <t>0100</t>
  </si>
  <si>
    <t>Функционирование Президента Российской Федерации</t>
  </si>
  <si>
    <t>0101</t>
  </si>
  <si>
    <t>Бюджетные ассигнования</t>
  </si>
  <si>
    <t>Прочие межбюджетные трансферты общего характера</t>
  </si>
  <si>
    <t>ИСТОЧНИКИ ВНЕШНЕГО ФИНАНСИРОВАНИЯ ДЕФИЦИТОВ БЮДЖЕТОВ</t>
  </si>
  <si>
    <t>Государственные финансовые и государственные экспортные кредиты</t>
  </si>
  <si>
    <t>Обеспечение деятельности финансовых, налоговых и таможенных органов и органов финансового (финансово-бюджетного) надзора</t>
  </si>
  <si>
    <t>0106</t>
  </si>
  <si>
    <t>Обеспечение проведения выборов и референдумов</t>
  </si>
  <si>
    <t>0107</t>
  </si>
  <si>
    <t>Исполнительский сбор</t>
  </si>
  <si>
    <t>ШТРАФЫ, САНКЦИИ, ВОЗМЕЩЕНИЕ УЩЕРБА</t>
  </si>
  <si>
    <t>Уменьшение остатков финансовых резервов бюджетов</t>
  </si>
  <si>
    <t xml:space="preserve">Прикладные научные исследования в области национальной экономики </t>
  </si>
  <si>
    <t xml:space="preserve">Другие вопросы в области национальной экономики </t>
  </si>
  <si>
    <t>Заготовка, переработка, хранение и обеспечение безопасности донорской крови и ее компонентов</t>
  </si>
  <si>
    <t>0906</t>
  </si>
  <si>
    <t>0907</t>
  </si>
  <si>
    <t>0908</t>
  </si>
  <si>
    <t>0909</t>
  </si>
  <si>
    <t>СОЦИАЛЬНАЯ ПОЛИТИКА</t>
  </si>
  <si>
    <t>1000</t>
  </si>
  <si>
    <t>Пенсионное обеспечение</t>
  </si>
  <si>
    <t>1001</t>
  </si>
  <si>
    <t>Социальное обслуживание населения</t>
  </si>
  <si>
    <t>1002</t>
  </si>
  <si>
    <t>1003</t>
  </si>
  <si>
    <t>Охрана семьи и детства</t>
  </si>
  <si>
    <t>1004</t>
  </si>
  <si>
    <t>1 15 01010 01 0000 140</t>
  </si>
  <si>
    <t>1 15 02010 01 0000 140</t>
  </si>
  <si>
    <t xml:space="preserve">Фундаментальные исследования </t>
  </si>
  <si>
    <t>000 01 06 06 00 01 0000 500</t>
  </si>
  <si>
    <t>000 01 06 06 00 01 0000 600</t>
  </si>
  <si>
    <t>Уменьшение остатков средств Резервного фонда, размещенных в иные финансовые активы</t>
  </si>
  <si>
    <t>000 01 06 09 00 00 0000 000</t>
  </si>
  <si>
    <t>000 01 06 09 00 01 0000 710</t>
  </si>
  <si>
    <t>000 01 06 09 00 01 0000 810</t>
  </si>
  <si>
    <t>000 01 06 10 00 00 0000 000</t>
  </si>
  <si>
    <t>Операции по управлению остатками средств на единых счетах бюджетов</t>
  </si>
  <si>
    <t>000 01 06 10 01 01 0000 510</t>
  </si>
  <si>
    <t>000 01 06 10 01 01 0001 510</t>
  </si>
  <si>
    <t>000 01 06 10 01 01 0002 510</t>
  </si>
  <si>
    <t>000 01 06 10 02 01 0000 550</t>
  </si>
  <si>
    <t>000 01 06 10 02 01 0001 550</t>
  </si>
  <si>
    <t>000 01 06 10 02 01 0003 550</t>
  </si>
  <si>
    <t>000 01 06 10 03 01 0000 540</t>
  </si>
  <si>
    <t>Предоставление за счет средств федерального бюджета бюджетных кредитов на пополнение остатков средств на счетах бюджетов субъектов Российской Федерации (местных бюджетов)</t>
  </si>
  <si>
    <t>000 01 06 10 01 01 0000 610</t>
  </si>
  <si>
    <t>000 01 06 10 01 01 0001 610</t>
  </si>
  <si>
    <t>000 01 06 10 01 01 0002 610</t>
  </si>
  <si>
    <t>000 01 06 10 03 01 0000 640</t>
  </si>
  <si>
    <t>Возврат бюджетных кредитов на пополнение остатков средств на счетах бюджетов субъектов Российской Федерации (местных бюджетов), предоставленных  за счет средств федерального бюджета</t>
  </si>
  <si>
    <t>Имущественный взнос в уставный капитал государственной корпорации  "Агентство по страхованию вкладов"</t>
  </si>
  <si>
    <t>0990501</t>
  </si>
  <si>
    <t>глава</t>
  </si>
  <si>
    <t>1</t>
  </si>
  <si>
    <t>020</t>
  </si>
  <si>
    <t>1 14 00000 00 0000 000</t>
  </si>
  <si>
    <t>1 12 02011 01 0000 120</t>
  </si>
  <si>
    <t>1 12 02030 01 0000 120</t>
  </si>
  <si>
    <t>1 12 02040 01 0000 120</t>
  </si>
  <si>
    <t>1 12 02051 01 0000 120</t>
  </si>
  <si>
    <t>1 12 02080 01 0000 120</t>
  </si>
  <si>
    <t>1 12 02101 01 0000 120</t>
  </si>
  <si>
    <t>1 12 03000 01 0000 120</t>
  </si>
  <si>
    <t>1 12 04010 01 0000 120</t>
  </si>
  <si>
    <t>Плата за предоставление сведений и документов, содержащихся в Едином государственном реестре юридических лиц и в Едином государственном реестре индивидуальных предпринимателей</t>
  </si>
  <si>
    <t>Плата за предоставление информации о зарегистрированных правах на недвижимое имущество и сделках с ним, выдачу копий договоров и иных документов, выражающих содержание односторонних сделок, совершенных в простой письменной форме</t>
  </si>
  <si>
    <t>Благоустройство</t>
  </si>
  <si>
    <t xml:space="preserve">о бюджетных ассигнованиях на формирование имущества </t>
  </si>
  <si>
    <t>Справочно</t>
  </si>
  <si>
    <t>ЦС</t>
  </si>
  <si>
    <t>исполнено за период, предшест-вующий отчетному году, начиная с 2007 года</t>
  </si>
  <si>
    <t xml:space="preserve">Уменьшение остатков средств финансового резерва федерального бюджета, размещенных в ценные бумаги </t>
  </si>
  <si>
    <t>000 01 05 01 02 01 0001 620</t>
  </si>
  <si>
    <t>000 01 05 01 02 01 0002 620</t>
  </si>
  <si>
    <t>Плата за услуги, предоставляемые на договорной основе подразделениями органов внутренних дел Министерства внутренних дел Российской Федерации по охране имущества юридических и физических лиц, и иные услуги, связанные с обеспечением охраны и безопасности граждан</t>
  </si>
  <si>
    <t>Федеральная служба по надзору в сфере транспорта</t>
  </si>
  <si>
    <t>Федеральное агентство воздушного транспорта</t>
  </si>
  <si>
    <t>Федеральное дорожное агентство</t>
  </si>
  <si>
    <t>Федеральное агентство железнодорожного транспорта</t>
  </si>
  <si>
    <t>Имущественный взнос Российской Федерации в Государственную корпорацию по содействию разработке, производству и экспорту высокотехнологичной промышленной продукции "Ростехнологии" для оказания финансовой поддержки Волгоградскому открытому акционерному обществу "Химпром" путем предоставления беспроцентного займа</t>
  </si>
  <si>
    <t>0990406</t>
  </si>
  <si>
    <t>Государственная пошлина за государственную регистрацию юридического лица, физических лиц в качестве индивидуальных предпринимателей, изменений, вносимых в учредительные документы юридического лица, за государственную регистрацию ликвидации юридического лица и другие юридически значимые действия</t>
  </si>
  <si>
    <t>Увеличение остатков средств финансового резерва федерального бюджета, размещенных в ценные бумаги</t>
  </si>
  <si>
    <t>000 01 05 01 02 01 0001 520</t>
  </si>
  <si>
    <t>000 01 05 01 02 01 0002 520</t>
  </si>
  <si>
    <t>000 01 05 02 00 00 0000 500</t>
  </si>
  <si>
    <t>000 01 05 02 01 01 0000 510</t>
  </si>
  <si>
    <t>1102</t>
  </si>
  <si>
    <t>1103</t>
  </si>
  <si>
    <t>1104</t>
  </si>
  <si>
    <t>1105</t>
  </si>
  <si>
    <t>Акцизы по подакцизным товарам (продукции), производимым на территории Российской Федерации</t>
  </si>
  <si>
    <t>438</t>
  </si>
  <si>
    <t>417</t>
  </si>
  <si>
    <t>139</t>
  </si>
  <si>
    <t>259</t>
  </si>
  <si>
    <t>310</t>
  </si>
  <si>
    <t>000 02 04 01 00 01 0000 820</t>
  </si>
  <si>
    <t>Проценты, полученные от предоставления бюджетных кредитов внутри страны за счет средств федерального бюджета</t>
  </si>
  <si>
    <t>Проценты по государственным кредитам</t>
  </si>
  <si>
    <t>Поступление средств от правительств иностранных государств, их юридических лиц в уплату процентов по кредитам, предоставленным Российской Федерацией</t>
  </si>
  <si>
    <t>Бюджетные кредиты, предоставленные федеральным бюджетом внутри страны за счет средств целевых иностранных кредитов (заимствований)</t>
  </si>
  <si>
    <t>0990000</t>
  </si>
  <si>
    <t>ИСТОЧНИКИ ВНУТРЕННЕГО ФИНАНСИРОВАНИЯ ДЕФИЦИТА БЮДЖЕТОВ ГОСУДАРСТВЕННЫХ ВНЕБЮДЖЕТНЫХ ФОНДОВ</t>
  </si>
  <si>
    <t>Плата за услуги (работы), оказываемые Гохраном России</t>
  </si>
  <si>
    <t>Плата пользователей радиочастотным спектром</t>
  </si>
  <si>
    <t>1 10 11000 01 0000 000</t>
  </si>
  <si>
    <t>Министерство регионального развития Российской Федерации</t>
  </si>
  <si>
    <t>Социальная политика</t>
  </si>
  <si>
    <t>ОБРАЗОВАНИЕ</t>
  </si>
  <si>
    <t>0700</t>
  </si>
  <si>
    <t>Дошкольное образование</t>
  </si>
  <si>
    <t>0701</t>
  </si>
  <si>
    <t>Общее образование</t>
  </si>
  <si>
    <t>0702</t>
  </si>
  <si>
    <t>Погашение обязательств за счет прочих источников внутреннего финансирования дефицита федерального бюджета</t>
  </si>
  <si>
    <t>Санаторно-оздоровительная помощь</t>
  </si>
  <si>
    <t>0905</t>
  </si>
  <si>
    <t>0504</t>
  </si>
  <si>
    <t>000 02 04 02 00 01 0000 000</t>
  </si>
  <si>
    <t>000 02 04 02 00 01 0000 640</t>
  </si>
  <si>
    <t>000 02 04 02 00 01 0000 540</t>
  </si>
  <si>
    <t>000 02 04 03 00 01 0000 720</t>
  </si>
  <si>
    <t>Патентные пошлины за селекционные достижения</t>
  </si>
  <si>
    <t>Предоставление государственных финансовых и государственных экспортных кредитов иностранным государствам и (или) иностранным юридическим лицам из федерального бюджета</t>
  </si>
  <si>
    <t>Возврат государственных финансовых и государственных экспортных кредитов, предоставленных иностранным государствам и (или) иностранным юридическим лицам, в федеральный бюджет</t>
  </si>
  <si>
    <t>107</t>
  </si>
  <si>
    <t>108</t>
  </si>
  <si>
    <t>09</t>
  </si>
  <si>
    <t>110</t>
  </si>
  <si>
    <t>Возврат бюджетных кредитов, предоставленных юридическим лицам из федерального бюджета в валюте Российской Федерации</t>
  </si>
  <si>
    <t>000 01 06 05 02 01 0000 640</t>
  </si>
  <si>
    <t>000 01 06 05 00 00 0000 500</t>
  </si>
  <si>
    <t>000 01 06 05 01 01 0000 540</t>
  </si>
  <si>
    <t>000 01 06 05 02 01 0000 540</t>
  </si>
  <si>
    <t>исполнено</t>
  </si>
  <si>
    <t>Налог на добычу полезных ископаемых на континентальном шельфе Российской Федерации, в исключительной экономической зоне Российской Федерации, при добыче полезных ископаемых из недр за пределами территории Российской Федерации</t>
  </si>
  <si>
    <t>Регулярные платежи за добычу полезных ископаемых (роялти) при выполнении соглашений о разделе продукции</t>
  </si>
  <si>
    <t>Сбор за пользование объектами водных биологических ресурсов (исключая внутренние водные объекты)</t>
  </si>
  <si>
    <t>Предоставление прочих бюджетных кредитов федеральным бюджетом внутри страны</t>
  </si>
  <si>
    <t>Доходы от оказания платных услуг органами Государственной фельдъегерской службы Российской Федерации</t>
  </si>
  <si>
    <t>БЕЗВОЗМЕЗДНЫЕ ПОСТУПЛЕНИЯ</t>
  </si>
  <si>
    <t>1 17 03000 01 0000 180</t>
  </si>
  <si>
    <t>1 17 05010 01 0000 180</t>
  </si>
  <si>
    <t>2 00 00000 00 0000 000</t>
  </si>
  <si>
    <t>ДОХОДЫ</t>
  </si>
  <si>
    <t xml:space="preserve">Пенсионный фонд Российской Федерации </t>
  </si>
  <si>
    <t xml:space="preserve">Фонд социального страхования Российской Федерации </t>
  </si>
  <si>
    <t>Федеральный фонд обязательного медицинского страхования</t>
  </si>
  <si>
    <t>РАСХОДЫ</t>
  </si>
  <si>
    <t>Прочие неналоговые доходы федерального бюджета</t>
  </si>
  <si>
    <t xml:space="preserve">Имущественный взнос в Государственную корпорацию по содействию разработке, производству и экспорту высокотехнологичной промышленной продукции "Ростехнологии" для урегулирования обязательств по процентам, по кредитам и кредитным линиям, привлеченным для обеспечения возможности консолидации акций открытого акционерного общества "Корпорация "ВСМПО-АВИСМА"  </t>
  </si>
  <si>
    <t>Государственная пошлина за совершение регистрационных действий, связанных с паевыми инвестиционными фондами и с осуществлением деятельности на рынке ценных бумаг</t>
  </si>
  <si>
    <t>000 01 06 06 03 01 0000 650</t>
  </si>
  <si>
    <t>Государственная пошлина по делам, рассматриваемым Конституционным Судом Российской Федерации</t>
  </si>
  <si>
    <t>Государственная пошлина по делам, рассматриваемым Верховным Судом Российской Федерации</t>
  </si>
  <si>
    <t>Государственная пошлина за совершение действий, связанных с приобретением гражданства Российской Федерации или выходом из гражданства Российской Федерации, а также с въездом в Российскую Федерацию или выездом из Российской Федерации</t>
  </si>
  <si>
    <t>Погашение государственных ценных бумаг Российской Федерации,  номинальная  стоимость  которых указана в иностранной валюте</t>
  </si>
  <si>
    <t>000 01 05 01 01 01 0003 510</t>
  </si>
  <si>
    <t>000 01 05 02 00 00 0000 600</t>
  </si>
  <si>
    <t>000 01 05 02 01 01 0000 610</t>
  </si>
  <si>
    <t>Уменьшение прочих остатков денежных средств федерального бюджета (расчетно)</t>
  </si>
  <si>
    <t>1 03 02110 01 0000 110</t>
  </si>
  <si>
    <t>1 12 02000 00 0000 120</t>
  </si>
  <si>
    <t>ДОХОДЫ ОТ ОКАЗАНИЯ ПЛАТНЫХ УСЛУГ (РАБОТ) И КОМПЕНСАЦИИ ЗАТРАТ ГОСУДАРСТВА</t>
  </si>
  <si>
    <t>Доходы от оказания платных услуг (работ)</t>
  </si>
  <si>
    <t>Доходы от оказания платных услуг по предоставлению статистической информации</t>
  </si>
  <si>
    <t>1 13 01090 01 0000 130</t>
  </si>
  <si>
    <t>1 13 01110 01 0000 130</t>
  </si>
  <si>
    <t>1 13 01140 01 0000 130</t>
  </si>
  <si>
    <t>Доходы от привлечения осужденных к оплачиваемому труду (в части оказания услуг (работ)</t>
  </si>
  <si>
    <t>Доходы от оказания медицинских услуг, предоставляемых получателями средств федерального бюджета застрахованным лицам в системе обязательного медицинского страхования</t>
  </si>
  <si>
    <t>Доходы от оказания медицинских услуг, предоставляемых получателями средств федерального бюджета женщинам в период беременности, родов и в послеродовом периоде</t>
  </si>
  <si>
    <t>1 13 01991 01 0000 130</t>
  </si>
  <si>
    <t>1 13 02000 00 0000 130</t>
  </si>
  <si>
    <t>Доходы от компенсации затрат государства</t>
  </si>
  <si>
    <t>1 13 02030 01 0000 130</t>
  </si>
  <si>
    <t>Доходы, поступающие в порядке возмещения федеральному бюджету расходов, направленных на покрытие процессуальных издержек</t>
  </si>
  <si>
    <t>1 13 02061 01 0000 130</t>
  </si>
  <si>
    <t>Доходы, поступающие в порядке возмещения расходов, понесенных в связи с эксплуатацией федерального имущества</t>
  </si>
  <si>
    <t>1 13 02991 01 0000 130</t>
  </si>
  <si>
    <t>Прочие доходы от компенсации затрат федерального бюджета</t>
  </si>
  <si>
    <t>1 14 05020 01 0000 440</t>
  </si>
  <si>
    <t>1 14 10000 01 0000 440</t>
  </si>
  <si>
    <t>Доходы от выпуска материальных ценностей из государственного резерва</t>
  </si>
  <si>
    <t>1 14 11000 01 0000 440</t>
  </si>
  <si>
    <t>Доходы от привлечения осужденных к оплачиваемому труду (в части реализации готовой продукции)</t>
  </si>
  <si>
    <t>1 15 02013 01 0000 140</t>
  </si>
  <si>
    <t>1 15 02014 01 0000 140</t>
  </si>
  <si>
    <t>Прочая плата, взимаемая при исполнении государственной функции</t>
  </si>
  <si>
    <t>1 15 03010 01 0000 140</t>
  </si>
  <si>
    <t>Сборы за выдачу лицензий федеральными органами исполнительной власти</t>
  </si>
  <si>
    <t>1 15 05010 01 0000 140</t>
  </si>
  <si>
    <t>1 15 05020 01 0000 140</t>
  </si>
  <si>
    <t>Патентные и иные пошлины за совершение юридически значимых действий, связанных с патентом на изобретение, полезную модель, промышленный образец, с государственной регистрацией товарного знака и знака обслуживания, с государственной регистрацией и предоставлением исключительного права на наименование мест происхождения товара, а также с государственной регистрацией перехода исключительных прав к другим лицам и договоров о распоряжении этими правами</t>
  </si>
  <si>
    <t>1 17 09000 01 0000 180</t>
  </si>
  <si>
    <t>1 17 12010 01 0000 180</t>
  </si>
  <si>
    <t>Целевые отчисления от всероссийских государственных лотерей</t>
  </si>
  <si>
    <t>1 17 12011 01 0000 180</t>
  </si>
  <si>
    <t>Целевые отчисления от всероссийских государственных лотерей в поддержку организации и проведения XXII Олимпийских зимних игр и XI Паралимпийских зимних игр 2014 года в г. Сочи</t>
  </si>
  <si>
    <t>1 17 12012 01 0000 180</t>
  </si>
  <si>
    <t>Прочие безвозмездные поступления в федеральный бюджет</t>
  </si>
  <si>
    <t>2 18 01010 01 0000 151</t>
  </si>
  <si>
    <t>Доходы федерального бюджета от возврата остатков субсидий, субвенций и иных межбюджетных трансфертов, имеющих целевое назначение, прошлых лет из бюджетов субъектов Российской Федерации</t>
  </si>
  <si>
    <t>226</t>
  </si>
  <si>
    <t>Субсидии государственным корпорациям (компаниям) в виде имущественного взноса</t>
  </si>
  <si>
    <t>821</t>
  </si>
  <si>
    <t>ФЕДЕРАЛЬНАЯ ТАМОЖЕННАЯ СЛУЖБА</t>
  </si>
  <si>
    <t>800</t>
  </si>
  <si>
    <t>400</t>
  </si>
  <si>
    <t>200</t>
  </si>
  <si>
    <t>500</t>
  </si>
  <si>
    <t>Имущественный взнос Российской Федерации в Государственную корпорацию по содействию разработке, производству и экспорту высокотехнологичной промышленной
продукции "Ростехнологии" в целях предоставления беспроцентного займа федеральному государственному унитарному предприятию "Научно-производственное предприятие "Исток"</t>
  </si>
  <si>
    <t>0990404</t>
  </si>
  <si>
    <t>Имущественный взнос Российской Федерации в Государственную корпорацию по содействию разработке, производству и экспорту высокотехнологичной промышленной продукции "Ростехнологии" на цели частичного выкупа обязательств открытого акционерного общества "Ижевский автомобильный завод" перед кредитными организациями посредством заключения договора уступки прав (требований)</t>
  </si>
  <si>
    <t>0990407</t>
  </si>
  <si>
    <t>Исполнение государственных гарантий Российской Федерации в валюте Российской Федерации в случае, если исполнение гарантом государственных гарантий Российской Федерации ведет к возникновению права регрессного требования гаранта к принципалу либо обусловлено уступкой гаранту прав требования бенефициара к принципалу</t>
  </si>
  <si>
    <t>1 13 01120 01 0000 130</t>
  </si>
  <si>
    <t>Плата, взимаемая при исполнении государственной функции, связанной с продлением действия российских виз</t>
  </si>
  <si>
    <t>Плата за услуги, предоставляемые на договорной основе учреждениями аварийно-спасательных формирований противофонтанных военизированных частей, находящихся в ведении Министерства энергетики Российской Федерации, по предотвращению и ликвидации аварий, связанных с открытыми фонтанными проявлениями</t>
  </si>
  <si>
    <t>2014 год</t>
  </si>
  <si>
    <t>2013 год</t>
  </si>
  <si>
    <t>0980200</t>
  </si>
  <si>
    <t>Субсидии в виде имущественного взноса в Федеральный фонд содействия развитию жилищного строительства для уплаты земельного налога</t>
  </si>
  <si>
    <t>410</t>
  </si>
  <si>
    <t>Исполнено **)</t>
  </si>
  <si>
    <t>155</t>
  </si>
  <si>
    <t>054</t>
  </si>
  <si>
    <t>053</t>
  </si>
  <si>
    <t>052</t>
  </si>
  <si>
    <t>1 07 01060 01 0000 110</t>
  </si>
  <si>
    <t>Налог на добычу полезных ископаемых в виде угля</t>
  </si>
  <si>
    <t>1 10 11150 01 0000 180</t>
  </si>
  <si>
    <t>1 10 11200 01 0000 180</t>
  </si>
  <si>
    <t>Распределенные специальные, антидемпинговые и компенсационные пошлины, уплаченные на территории Российской Федерации</t>
  </si>
  <si>
    <t>1 13 01050 01 0000 130</t>
  </si>
  <si>
    <t>Доходы от оказания платных услуг (работ) в соответствии с договорами по производству экспертиз и экспертных исследований и за выполнение научно-исследовательских, консультационных и других видов работ</t>
  </si>
  <si>
    <t>1 15 06000 01 0000 140</t>
  </si>
  <si>
    <t>Средства, уплачиваемые импортерами таможенным органам за выдачу акцизных марок</t>
  </si>
  <si>
    <t>436</t>
  </si>
  <si>
    <t>322</t>
  </si>
  <si>
    <t>388</t>
  </si>
  <si>
    <t>321</t>
  </si>
  <si>
    <t>182</t>
  </si>
  <si>
    <t>141</t>
  </si>
  <si>
    <t>100</t>
  </si>
  <si>
    <t>076</t>
  </si>
  <si>
    <t>071</t>
  </si>
  <si>
    <t>049</t>
  </si>
  <si>
    <t>1 10 11090 01 0000 180</t>
  </si>
  <si>
    <t>государственных корпораций и иные расходы</t>
  </si>
  <si>
    <t>Генеральная прокуратура Российской Федерации</t>
  </si>
  <si>
    <t>167</t>
  </si>
  <si>
    <t>Следственный комитет Российской Федерации</t>
  </si>
  <si>
    <t>725</t>
  </si>
  <si>
    <t>157</t>
  </si>
  <si>
    <t>171</t>
  </si>
  <si>
    <t>Министерство спорта Российской Федерации</t>
  </si>
  <si>
    <t>308</t>
  </si>
  <si>
    <t>Министерство здравоохранения Российской Федерации</t>
  </si>
  <si>
    <t>056</t>
  </si>
  <si>
    <t>Министерство труда и социальной защиты Российской Федерации</t>
  </si>
  <si>
    <t>149</t>
  </si>
  <si>
    <t>Денежный залог в обеспечение уплаты таможенных и иных платежей</t>
  </si>
  <si>
    <t>Авансовые платежи в счет будущих таможенных и иных платежей</t>
  </si>
  <si>
    <t>03</t>
  </si>
  <si>
    <t>ГОСУДАРСТВЕННАЯ КОРПОРАЦИЯ ПО АТОМНОЙ ЭНЕРГИИ "РОСАТОМ" (образована в соответствии с Федеральным законом от 1 декабря 2007 г. № 317-ФЗ)</t>
  </si>
  <si>
    <t>091</t>
  </si>
  <si>
    <t>Утилизационный сбор</t>
  </si>
  <si>
    <t>1 12 08000 01 0000 120</t>
  </si>
  <si>
    <t>007</t>
  </si>
  <si>
    <t>360</t>
  </si>
  <si>
    <t>Имущественный  взнос  Российской Федерации   в    государственную корпорацию  -  Фонд   содействия реформированию жилищно- коммунального   хозяйства    для увеличения лимитов предоставления   финансовой поддержки  субъектам  Российской Федерации, в части средств, направленных на переселение граждан из аварийного жилищного фонда</t>
  </si>
  <si>
    <t>0990604</t>
  </si>
  <si>
    <t xml:space="preserve">Федеральное агентство по строительству и жилищно-коммунальному хозяйству </t>
  </si>
  <si>
    <t>Имущественный взнос Российской Федерации в Государственную корпорацию по содействию разработке, производству и экспорту высокотехнологичной промышленной продукции "Ростехнологии" на цели обеспечения деятельности корпорации</t>
  </si>
  <si>
    <t>Имущественный взнос Российской Федерации в Государственную корпорацию по содействию разработке, производству и экспорту высокотехнологичной промышленной продукции "Ростехнологии" на уплату процентов по кредитам, полученным в российских кредитных организациях, а также в государственной корпорации "Банк развития и внешнеэкономической деятельности (Внешэкономбанк)" на цели консолидации доли российской стороны в капитале открытого акционерного общества "КАМАЗ"</t>
  </si>
  <si>
    <t>724</t>
  </si>
  <si>
    <t>498</t>
  </si>
  <si>
    <t>437</t>
  </si>
  <si>
    <t>307</t>
  </si>
  <si>
    <t>185</t>
  </si>
  <si>
    <t>174</t>
  </si>
  <si>
    <t>172</t>
  </si>
  <si>
    <t>168</t>
  </si>
  <si>
    <t>161</t>
  </si>
  <si>
    <t>160</t>
  </si>
  <si>
    <t>151</t>
  </si>
  <si>
    <t>150</t>
  </si>
  <si>
    <t>106</t>
  </si>
  <si>
    <t>096</t>
  </si>
  <si>
    <t>089</t>
  </si>
  <si>
    <t>081</t>
  </si>
  <si>
    <t>060</t>
  </si>
  <si>
    <t>051</t>
  </si>
  <si>
    <t>048</t>
  </si>
  <si>
    <t>319</t>
  </si>
  <si>
    <t>330</t>
  </si>
  <si>
    <t xml:space="preserve">Платежи, взимаемые федеральными государственными органами (организациями) за выполнение определенных функций </t>
  </si>
  <si>
    <t>Плата за оказание услуг по присоединению объектов дорожного сервиса к автомобильным дорогам общего пользования федерального значения, зачисляемая в федеральный бюджет</t>
  </si>
  <si>
    <t>1 13 01510 01 0000 130</t>
  </si>
  <si>
    <t>Плата за проведение государственной экспертизы запасов полезных ископаемых, геологической, экономической и экологической информации о предоставляемых в пользование участках недр (кроме участков недр местного значения)</t>
  </si>
  <si>
    <t>Доходы, получаемые в виде арендной платы, взимаемой в соответствии с Договором между Российской Федерацией и Финляндской Республикой об аренде Финляндской Республикой российской части Сайменского канала и прилегающей к нему территории и об осуществлении судоходства через Сайменский канал от 27 мая 2010 года</t>
  </si>
  <si>
    <t>1 11 05080 01 0000 120</t>
  </si>
  <si>
    <t>Доходы от сдачи в аренду имущества, составляющего казну Российской Федерации (за исключением земельных участков)</t>
  </si>
  <si>
    <t>1 11 05071 01 0000 120</t>
  </si>
  <si>
    <t>Плата от реализации соглашений об установлении сервитутов в отношении земельных участков в границах полос отвода автомобильных дорог общего пользования федерального значения в целях строительства (реконструкции), капитального ремонта и эксплуатации объектов дорожного сервиса, прокладки, переноса, переустройства и эксплуатации инженерных коммуникаций, установки и эксплуатации рекламных конструкций</t>
  </si>
  <si>
    <t>1 11 05060 01 0000 120</t>
  </si>
  <si>
    <t>Вывозные таможенные пошлины (иные пошлины, налоги и сборы, имеющие эквивалентное действие), уплаченные в соответствии с Соглашением о порядке уплаты и зачисления вывозных таможенных пошлин (иных пошлин, налогов и сборов, имеющих эквивалентное действие) при вывозе с территории Республики Беларусь за пределы таможенной территории Таможенного союза нефти сырой и отдельных категорий товаров, выработанных из нефти</t>
  </si>
  <si>
    <t>Распределенные ввозные таможенные пошлины (иные пошлины, налоги и сборы, имеющие эквивалентное действие), уплаченные на территории Российской Федерации</t>
  </si>
  <si>
    <t>Государственная пошлина за совершение уполномоченным федеральным органом исполнительной власти действий по госдарственной регистрации программы для электронных вычислительных машин, базы данных и топологии интегральной микросхемы</t>
  </si>
  <si>
    <t>Государственная пошлина за выдачу разрешений на вывоз с территории Российской Федерации, а также на ввоз на территорию Российской Федерации видов животных и растений, их частей или дериватов, подпадающих под действие Конвенции о международной торговле видами дикой фауны и флоры, находящимися под угрозой исчезновения</t>
  </si>
  <si>
    <t>1 08 07330 01 0000 110</t>
  </si>
  <si>
    <t>Государственная пошлина за рассмотрение заявления о заключении соглашения о ценообразовании, заявления о внесении изменений в соглашение о ценообразовании</t>
  </si>
  <si>
    <t>1 08 07320 01 0000 110</t>
  </si>
  <si>
    <t>Государственная пошлина за повторную выдачу свидетельства о постановке на учет в налоговом органе</t>
  </si>
  <si>
    <t>1 08 07310 01 0000 110</t>
  </si>
  <si>
    <t>Государственная пошлина за рассмотрение ходатайства, предусмотренного законодательством о естественных монополиях</t>
  </si>
  <si>
    <t>1 08 07290 01 0000 110</t>
  </si>
  <si>
    <t>Государственная пошлина за выдачу уполномоченным федеральным органом исполнительной власти документа об утверждении нормативов образования отходов производства и потребления и лимитов на их размещение, а также за переоформление и выдачу дубликата указанного документа</t>
  </si>
  <si>
    <t>1 08 07281 01 0000 110</t>
  </si>
  <si>
    <t>Государственная пошлина за выдачу разрешения на сброс загрязняющих веществ в окружающую среду</t>
  </si>
  <si>
    <t>1 08 07270 01 0000 110</t>
  </si>
  <si>
    <t>Государственная пошлина за выдачу разрешения на выброс вредных (загрязняющих) веществ в атмосферный воздух стационарных источников, находящихся на объектах хозяйственной и иной деятельности, подлежащих федеральному государственному экологическому контролю</t>
  </si>
  <si>
    <t>1 08 07261 01 0000 110</t>
  </si>
  <si>
    <t>Государственная пошлина за предоставление разрешения на добычу объектов животного мира, а также за выдачу дубликата указанного разрешения</t>
  </si>
  <si>
    <t>1 08 07240 01 0000 110</t>
  </si>
  <si>
    <t>Государственная пошлина за выдачу разрешения на ввоз на территорию Российской Федерации ядовитых веществ</t>
  </si>
  <si>
    <t>1 08 07230 01 0000 110</t>
  </si>
  <si>
    <t>Государственная пошлина за выдачу разрешения на трансграничное перемещение озоноразрушающих веществ и содержащей их продукции</t>
  </si>
  <si>
    <t>1 08 07220 01 0000 110</t>
  </si>
  <si>
    <t>Государственная пошлина за выдачу разрешения на трансграничное перемещение опасных отходов</t>
  </si>
  <si>
    <t>1 08 07210 01 0000 110</t>
  </si>
  <si>
    <t>Государственная пошлина за государственную регистрацию транспортных средств и иные юридически значимые действия уполномоченных федеральных государственных органов, связанные с изменениями и выдачей документов на транспортные средства,  регистрационных знаков, водительских удостоверений</t>
  </si>
  <si>
    <t>1 08 07141 01 0000 110</t>
  </si>
  <si>
    <t>721</t>
  </si>
  <si>
    <t>Федеральное государственное бюджетное учреждение "Российский фонд фундаментальных исследований"</t>
  </si>
  <si>
    <t>693</t>
  </si>
  <si>
    <t>Российская академия архитектуры и строительных наук</t>
  </si>
  <si>
    <t>677</t>
  </si>
  <si>
    <t>Федеральное государственное бюджетное учреждение культуры "Государственный Эрмитаж"</t>
  </si>
  <si>
    <t>597</t>
  </si>
  <si>
    <t>Федеральное государственное бюджетное учреждение "Национальный исследовательский центр "Курчатовский институт"</t>
  </si>
  <si>
    <t>Федеральное государственное бюджетное учреждение культуры "Государственный фонд кинофильмов Российской Федерации"</t>
  </si>
  <si>
    <t>591</t>
  </si>
  <si>
    <t>Федеральное государственное бюджетное учреждение "Российский гуманитарный научный фонд"</t>
  </si>
  <si>
    <t>589</t>
  </si>
  <si>
    <t>587</t>
  </si>
  <si>
    <t>Российская академия образования</t>
  </si>
  <si>
    <t>573</t>
  </si>
  <si>
    <t>Верховный Суд Российской Федерации</t>
  </si>
  <si>
    <t>Российская академия художеств</t>
  </si>
  <si>
    <t>425</t>
  </si>
  <si>
    <t>Федеральное государственное бюджетное образовательное учреждение высшего профессионального образования "Российская академия живописи, ваяния и зодчества Ильи Глазунова"</t>
  </si>
  <si>
    <t>424</t>
  </si>
  <si>
    <t>409</t>
  </si>
  <si>
    <t>386</t>
  </si>
  <si>
    <t>Федеральное государственное бюджетное образовательное учреждение высшего профессионального образования "Санкт-Петербургский государственный университет"</t>
  </si>
  <si>
    <t>Федеральное государственное бюджетное образовательное учреждение высшего профессионального образования "Российская академия народного хозяйства и государственной службы при Президенте Российской Федерации"</t>
  </si>
  <si>
    <t>Федеральное агентство по строительству и жилищно-коммунальному хозяйству</t>
  </si>
  <si>
    <t>Министерство Российской Федерации по развитию Дальнего Востока</t>
  </si>
  <si>
    <t>333</t>
  </si>
  <si>
    <t>Российская академия наук</t>
  </si>
  <si>
    <t>318</t>
  </si>
  <si>
    <t>Счетная палата Российской Федерации</t>
  </si>
  <si>
    <t>305</t>
  </si>
  <si>
    <t>Уполномоченный по правам человека в Российской Федерации</t>
  </si>
  <si>
    <t>302</t>
  </si>
  <si>
    <t>279</t>
  </si>
  <si>
    <t>Федеральное государственное бюджетное учреждение "Фонд содействия развитию малых форм предприятий в научно-технической сфере"</t>
  </si>
  <si>
    <t>202</t>
  </si>
  <si>
    <t>189</t>
  </si>
  <si>
    <t>184</t>
  </si>
  <si>
    <t>Федеральная служба по интеллектуальной собственности</t>
  </si>
  <si>
    <t>Федеральная служба по аккредитации</t>
  </si>
  <si>
    <t>165</t>
  </si>
  <si>
    <t>095</t>
  </si>
  <si>
    <t>077</t>
  </si>
  <si>
    <t>Федеральная служба по надзору в сфере здравоохранения</t>
  </si>
  <si>
    <t>Акцизы на этиловый спирт из пищевого или непищевого сырья, в том числе денатурированный этиловый спирт, спирт-сырец, дистилляты винный, виноградный, плодовый, коньячный, кальвадосный, висковый, производимый на территории Российской Федерации</t>
  </si>
  <si>
    <t>Акцизы на этиловый спирт из пищевого сырья (за исключением дистиллятов винного, виноградного, плодового, коньячного, калъвадосного, вискового), производимый на территории Российской Федерации</t>
  </si>
  <si>
    <t>Акцизы на этиловый спирт из непищевого сырья, производимый на территории Российской Федерации</t>
  </si>
  <si>
    <t>Акцизы на алкогольную продукцию с объемной долей этилового спирта свыше 9 процентов (за исключением пива, вин, фруктовых вин, игристых вин (шампанских), винных напитков, изготавливаемых без добавления ректификованного этилового спирта, произведенного из пищевого сырья, и (или) спиртованных виноградного или иного фруктового сусла, и (или) винного дистиллята, и (или) фруктового дистиллята), производимую на территории Российской Федерации</t>
  </si>
  <si>
    <t>Государственная пошлина за государственную регистрацию морских судов, судов внутреннего плавания, судов смешанного (река-море) плавания, воздушных судов, за выдачу свидетельств о праве собственности на судно, о праве плавания под Государственным флагом Российской Федерации и другие юридически значимые действия</t>
  </si>
  <si>
    <t>Плата за использование лесов, расположенных на землях лесного фонда</t>
  </si>
  <si>
    <t>Плата за использование лесов, расположенных на землях лесного фонда, в части минимального размера платы по договору купли-продажи лесных насаждений</t>
  </si>
  <si>
    <t>Плата за использование лесов, расположенных на землях лесного фонда, в части минимального размера арендной платы</t>
  </si>
  <si>
    <t>Имущественный взнос Российской Федерации в государственную корпорацию - Фонд содействия реформированию жилищно-коммунального хозяйства для увеличения лимитов предоставления финансовой поддержки субъектам Российской Федерации</t>
  </si>
  <si>
    <t>0990602</t>
  </si>
  <si>
    <t>000 01 03 01 00 01 0000 710</t>
  </si>
  <si>
    <t>000 01 06 04 01 01 0000 810</t>
  </si>
  <si>
    <t xml:space="preserve">Имущественный взнос Российской Федерации в Государственную корпорацию по содействию разработке, производству и экспорту высокотехнологичной промышленной продукции "Ростехнологии" в целях выполнения комплекса мероприятий по реструктуризации промышленных мощностей, используемых при производстве боеприпасов </t>
  </si>
  <si>
    <t>Имущественный взнос в государственную корпорацию "Банк развития и внешнеэкономической деятельности (Внешэкономбанк)" на реализацию приоритетных инвестиционных проектов по развитию промышленной, транспортной и энергетической инфраструктуры на территории Дальнего Востока и Байкальского региона</t>
  </si>
  <si>
    <t>600</t>
  </si>
  <si>
    <t>в % к бюджетным ассигнованиям,</t>
  </si>
  <si>
    <t>Кассовое исполнение</t>
  </si>
  <si>
    <t>Субсидии государственным корпорациям</t>
  </si>
  <si>
    <t>Субсидии государственной корпорации "Агентство по страхованию вкладов"</t>
  </si>
  <si>
    <t>0990500</t>
  </si>
  <si>
    <t>Скорая медицинская помощь</t>
  </si>
  <si>
    <t>0904</t>
  </si>
  <si>
    <t>ОПЕРАТИВНЫЙ ДОКЛАД</t>
  </si>
  <si>
    <t>Богомолов</t>
  </si>
  <si>
    <t>№ 216-ФЗ</t>
  </si>
  <si>
    <t>Государственная программа Российской Федерации "Информационное общество (2011 - 2020 годы)"</t>
  </si>
  <si>
    <t xml:space="preserve">сумма </t>
  </si>
  <si>
    <t>Рохмистров</t>
  </si>
  <si>
    <t>Т.А.Голикова</t>
  </si>
  <si>
    <t>133-ФЗ</t>
  </si>
  <si>
    <t>000 02 04 03 00 01 0000 520</t>
  </si>
  <si>
    <t>Перчян</t>
  </si>
  <si>
    <t xml:space="preserve">Имущественный взнос в Государственную корпорацию по содействию разработке, производству и экспорту высокотехнологичной промышленной продукции "Ростехнологии" для оказания финансовой поддержки Открытому акционерному обществу "АВТОВАЗ" путем предоставления беспроцентного займа </t>
  </si>
  <si>
    <t>Имущественный взнос Российской Федерации в Государственную корпорацию по содействию разработке, производству и экспорту высокотехнологичной промышленной продукции "Ростехнологии" на для обеспечения ее деятельности по оказанию поддержки открытому акционерному обществу "Внешнеэкономическое объединение "Тяжпромэкспорт" на завершение строительства чугуноплавительного завода в Республике Союз Мьянма</t>
  </si>
  <si>
    <t>0990408</t>
  </si>
  <si>
    <t>Имущественный взнос в Государственную копропацию по содействию разработке, производству и экспорту высокотехнологичной промышленной продукции "Ростехнологии"</t>
  </si>
  <si>
    <t>Росляк</t>
  </si>
  <si>
    <t>ОБСЛУЖИВАНИЕ ГОСУДАРСТВЕН-НОГО И МУНИЦИПАЛЬНОГО ДОЛГА</t>
  </si>
  <si>
    <t>Доходы федерального бюджета от возврата иными организациями остатков субсидий прошлых лет</t>
  </si>
  <si>
    <t>2 18 01030 01 0000 180</t>
  </si>
  <si>
    <t>Доходы федерального бюджета от возврата бюджетными учреждениями остатков субсидий прошлых лет</t>
  </si>
  <si>
    <t>2 18 01010 01 0000 180</t>
  </si>
  <si>
    <t>Сборы, вносимые заказчиками документации, подлежащей государственной экологической экспертизе, организация и проведение которой осуществляются федеральным органом исполнительной власти в области экологической экспертизы, рассчитанные в соответствии со сметой расходов на проведение государственной экологической экспертизы</t>
  </si>
  <si>
    <t>1 15 07010 01 0000 140</t>
  </si>
  <si>
    <t>Средства от распоряжения и реализации конфискованного и иного имущества, обращенного в доход Российской Федерации (в части реализации материальных запасов по указанному имуществу)</t>
  </si>
  <si>
    <t>1 14 03012 01 0000 440</t>
  </si>
  <si>
    <t>1 14 03010 01 0000 440</t>
  </si>
  <si>
    <t>1 14 03012 01 0000 410</t>
  </si>
  <si>
    <t>1 14 03010 01 0000 410</t>
  </si>
  <si>
    <t>Доходы от реализации иного имущества, находящегося в федеральной собственности (за исключением имущества федеральных бюджетных и автономных учреждений, а также имущества федеральных государственных унитарных предприятий, в том числе казенных), в части реализации материальных запасов по указанному имуществу</t>
  </si>
  <si>
    <t>1 14 02019 01 0000 440</t>
  </si>
  <si>
    <t>Доходы от реализации продуктов утилизации вооружения, военной техники и боеприпасов (в части реализации материальных запасов по указанному имуществу)</t>
  </si>
  <si>
    <t>1 14 02015 01 0000 440</t>
  </si>
  <si>
    <t>Доходы от реализации высвобождаемого движимого и недвижимого военного и иного имущества федеральных органов исполнительной власти, в которых предусмотрена военная и приравненная к ней служба (в части реализации материальных запасов по указанному имуществу)</t>
  </si>
  <si>
    <t>1 14 02014 01 0000 440</t>
  </si>
  <si>
    <t>1 14 02013 01 0000 440</t>
  </si>
  <si>
    <t>Доходы от реализации имущества, находящегося в собственности Российской Федерации (за исключением имущества федеральных бюджетных и автономных учреждений, а также имущества федеральных государственных унитарных предприятий, в том числе казенных), в части реализации материальных запасов по указанному имуществу</t>
  </si>
  <si>
    <t>1 14 02010 01 0000 440</t>
  </si>
  <si>
    <t>Доходы от реализации иного имущества, находящегося в федеральной собственности (за исключением имущества федеральных бюджетных и автономных учреждений, а также имущества федеральных государственных унитарных предприятий, в том числе казенных), в части реализации основных средств по указанному имуществу</t>
  </si>
  <si>
    <t>1 14 02019 01 0000 410</t>
  </si>
  <si>
    <t>1 14 02016 01 0000 410</t>
  </si>
  <si>
    <t>Доходы от реализации высвобождаемого движимого и недвижимого военного и иного имущества федеральных органов исполнительной власти, в которых предусмотрена военная и приравненная к ней служба (в части реализации основных средств по указанному имуществу)</t>
  </si>
  <si>
    <t>1 14 02014 01 0000 410</t>
  </si>
  <si>
    <t>1 14 02013 01 0000 410</t>
  </si>
  <si>
    <t>1 14 02010 01 0000 410</t>
  </si>
  <si>
    <t xml:space="preserve">Прочие доходы от оказания платных услуг (работ) получателями средств федерального бюджета </t>
  </si>
  <si>
    <t>Доходы от оказания платных услуг (работ) в рамках военно-технического сотрудничества</t>
  </si>
  <si>
    <t>1 13 01200 01 0000 130</t>
  </si>
  <si>
    <t>Плата за использование лесов, расположенных на землях иных категорий, находящихся в федеральной собственности, в части платы по договору купли-продажи лесных насаждений</t>
  </si>
  <si>
    <t>1 12 04021 01 0000 120</t>
  </si>
  <si>
    <t>Плата за использование лесов, расположенных на землях иных категорий, находящихся в федеральной собственности</t>
  </si>
  <si>
    <t>1 12 04020 01 0000 120</t>
  </si>
  <si>
    <t>Сборы за участие в конкурсе (аукционе) на право пользования участками недр (кроме участков недр местного значения)</t>
  </si>
  <si>
    <t>Регулярные платежи за пользование недрами с пользователей недр, осуществляющих поиск и разведку месторождений на континентальном шельфе и в исключительной экономической зоне Российской Федерации, а также за пределами Российской Федерации на территориях, находящихся под юрисдикцией Российской Федерации</t>
  </si>
  <si>
    <t>Плата за выбросы загрязнящих веществ, образующихся при сжигании на факельных установках и (или) рассеивании попутного нефтяного газа</t>
  </si>
  <si>
    <t>1 12 01070 01 0000 120</t>
  </si>
  <si>
    <t>Плата за размещение отходов производства и потребления</t>
  </si>
  <si>
    <t>1 12 01040 01 0000 120</t>
  </si>
  <si>
    <t>Плата за сбросы загрязняющих веществ в водные объекты</t>
  </si>
  <si>
    <t>1 12 01030 01 0000 120</t>
  </si>
  <si>
    <t>Плата за выбросы загрязняющих веществ в атмосферный воздух передвижными объектами</t>
  </si>
  <si>
    <t>1 12 01020 01 0000 120</t>
  </si>
  <si>
    <t>Плата за выбросы загрязняющих веществ в атмосферный воздух стационарными объектами</t>
  </si>
  <si>
    <t>1 12 01010 01 0000 120</t>
  </si>
  <si>
    <t>Доходы от распоряжения исключительным правом Российской Федерации на результаты интеллектуальной деятельности в области геодезии и картографии</t>
  </si>
  <si>
    <t>1 11 09050 01 0000 120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</si>
  <si>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</si>
  <si>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1 11 05000 00 0000 120</t>
  </si>
  <si>
    <t>Проценты, полученные от предоставления за счет средств федерального бюджета бюджетных кредитов на пополнение остатков средств на счетах бюджетов субъектов Российской Федерации (местных бюджетов)</t>
  </si>
  <si>
    <t>1 11 03060 01 0000 120</t>
  </si>
  <si>
    <t>Ввозные таможенные пошлины (иные пошлины, налоги и сборы, имеющие эквивалентное действие), уплаченные на территории Республики Казахстан, подлежащие распределению в бюджет Российской Федерации</t>
  </si>
  <si>
    <t>1 10 11120 01 0000 180</t>
  </si>
  <si>
    <t>Ввозные таможенные пошлины (иные пошлины, налоги и сборы, имеющие эквивалентное действие), уплаченные на территории Республики Беларусь, подлежащие распределению в бюджет Российской Федерации</t>
  </si>
  <si>
    <t>1 10 11110 01 0000 180</t>
  </si>
  <si>
    <t>Государственная пошлина за государственную регистрацию, а также за совершение прочих юридически значимых действий</t>
  </si>
  <si>
    <t>1 08 07000 01 0000 110</t>
  </si>
  <si>
    <t>(млн руб)</t>
  </si>
  <si>
    <t>Увеличение прочих источников внешнего финансирования дефицита федерального бюджета - ценных бумаг иностранных государств</t>
  </si>
  <si>
    <t>Прочие источники внешнего финансирования дефицитов бюджетов</t>
  </si>
  <si>
    <t>000 02 04 03 00 00 0000 000</t>
  </si>
  <si>
    <t>Уменьшение финансовых активов в федеральной собственности за счет средств федерального бюджета, размещенных на банковских депозитах (уменьшение финансовых активов в федеральной собственности за счет средств Фонда национального благосостояния, размещенных на депозитах в валюте Российской Федерации и в иностранной валюте в кредитных организациях и государственной корпорации "Банк развития и внешнеэкономической деятельности (Внешэкономбанк)")</t>
  </si>
  <si>
    <t>Уменьшение финансовых активов в федеральной собственности за счет средств федерального бюджета, размещенных на банковских депозитах (уменьшение финансовых активов в федеральной собственности за счет средств федерального бюджета, размещенных на депозитах в валюте Российской Федерации и в иностранной валюте в кредитных организациях)</t>
  </si>
  <si>
    <t xml:space="preserve">Уменьшение финансовых активов в федеральной собственности за счет средств федерального  бюджета, размещенных на банковских депозитах </t>
  </si>
  <si>
    <t>Увеличение финансовых активов в федеральной собственности за счет средств организаций, учредителем которых является Российская Федерация и лицевые счета которым открыты в территориальных органах Федерального казначейства в соответствии с законодательством Российской Федерации (увеличение финансовых активов в федеральной собственности за счет средств автономных и бюджетных учреждений)</t>
  </si>
  <si>
    <t>Увеличение финансовых активов в федеральной собственности за счет средств организаций, учредителем которых является Российская Федерация и лицевые счета которым открыты в территориальных органах Федерального казначейства в соответствии с законодательством Российской Федерации</t>
  </si>
  <si>
    <t>Увеличение финансовых активов в федеральной собственности за счет средств федерального бюджета, размещенных на банковских депозитах (увеличение финансовых активов в федеральной собственности за счет средств Фонда национального благосостояния, размещенных на депозитах в валюте Российской Федерации и в иностранной валюте в кредитных организациях и государственной корпорации "Банк развития и внешнеэкономической деятельности (Внешэкономбанк)")</t>
  </si>
  <si>
    <t>Увеличение финансовых активов в федеральной собственности за счет средств федерального бюджета, размещенных на банковских депозитах (увеличение финансовых активов в федеральной собственности за счет средств федерального бюджета, размещенных на депозитах в валюте Российской Федерации и в иностранной валюте в кредитных организациях)</t>
  </si>
  <si>
    <t xml:space="preserve">Увеличение финансовых активов в федеральной собственности за счет средств федерального  бюджета, размещенных на банковских депозитах </t>
  </si>
  <si>
    <t>Прочие бюджетные кредиты (ссуды), предоставленные внутри страны</t>
  </si>
  <si>
    <t>Погашение обязательств за счет прочих источников внутреннего финансирования дефицита федерального бюджета (погашение обязательств за счет прочих источников внутреннего финансирования дефицита федерального бюджета, кроме компенсационных выплат по сбережениям граждан)</t>
  </si>
  <si>
    <t>Погашение обязательств за счет прочих источников внутреннего финансирования дефицита федерального бюджета (компенсационные выплаты по сбережениям граждан)</t>
  </si>
  <si>
    <t>Курсовая разница по средствам федерального бюджета (курсовая разница по прочим средствам федерального бюджета)</t>
  </si>
  <si>
    <t>Курсовая разница по средствам федерального бюджета (курсовая разница по средствам на специальном счете по учету средств нефтегазовых доходов)</t>
  </si>
  <si>
    <t>Курсовая разница по средствам федерального бюджета (курсовая разница по средствам Резервного фонда)</t>
  </si>
  <si>
    <t>Уменьшение остатков средств финансового резерва федерального бюджета, размещенных в ценные бумаги (уменьшение остатков средств Фонда национального благосостояния, размещенных в ценные бумаги)</t>
  </si>
  <si>
    <t>Уменьшение остатков средств финансового резерва федерального бюджета, размещенных в ценные бумаги (уменьшение остатков средств Резервного фонда, размещенных в ценные бумаги)</t>
  </si>
  <si>
    <t>Уменьшение остатков денежных средств финансового резерва федерального бюджета (уменьшение остатков денежных средств на специальном счете по учету средств нефтегазовых доходов)</t>
  </si>
  <si>
    <t>Уменьшение остатков денежных средств финансового резерва федерального бюджета (уменьшение остатков денежных средств Фонда национального благосостояния)</t>
  </si>
  <si>
    <t>Уменьшение остатков денежных средств финансового резерва федерального бюджета (уменьшение остатков денежных средств Резервного фонда)</t>
  </si>
  <si>
    <t>Увеличение остатков средств финансового резерва федерального бюджета, размещенных в ценные бумаги (увеличение остатков средств Фонда национального благосостояния, размещенных в ценные бумаги)</t>
  </si>
  <si>
    <t>Увеличение остатков средств финансового резерва федерального бюджета, размещенных в ценные бумаги (увеличение остатков средств Резервного фонда, размещенных в ценные бумаги)</t>
  </si>
  <si>
    <t>Увеличение остатков денежных средств финансового резерва федерального бюджета (увеличение остатков денежных средств на специальном счете по учету средств нефтегазовых доходов)</t>
  </si>
  <si>
    <t>Увеличение остатков денежных средств финансового резерва федерального бюджета (увеличение остатков денежных средств Резервного фонда)</t>
  </si>
  <si>
    <t>000 01 03 01 00 01 0000 810</t>
  </si>
  <si>
    <r>
      <t xml:space="preserve">Исполнено </t>
    </r>
    <r>
      <rPr>
        <b/>
        <vertAlign val="superscript"/>
        <sz val="10"/>
        <rFont val="Times New Roman"/>
        <family val="1"/>
        <charset val="204"/>
      </rPr>
      <t>**)</t>
    </r>
  </si>
  <si>
    <t>Код источника финансирования дефицита бюджета                       по бюджетной классификации</t>
  </si>
  <si>
    <t>Чистова</t>
  </si>
  <si>
    <t>Мануйлова</t>
  </si>
  <si>
    <t>Жамбал-имбуев</t>
  </si>
  <si>
    <t>Агапцов (свод)</t>
  </si>
  <si>
    <t>Нарукавников</t>
  </si>
  <si>
    <t xml:space="preserve">Мовчан </t>
  </si>
  <si>
    <t>Жамбал-Нимбуев</t>
  </si>
  <si>
    <t>Чистова (свод)</t>
  </si>
  <si>
    <t>000 01 06 10 03 00 0000 500</t>
  </si>
  <si>
    <t>Предоставление бюджетных кредитов на пополнение остатков средств на счетах бюджетов субъектов Российской Федерации (местных бюджетов)</t>
  </si>
  <si>
    <t>БЮДЖЕТНЫЕ АССИГНОВАНИЯ, всего</t>
  </si>
  <si>
    <t>Федеральное агентство научных организаций</t>
  </si>
  <si>
    <t>Федеральное государственное бюджетное учреждение культуры "Государственный академический Большой театр России"</t>
  </si>
  <si>
    <t>069</t>
  </si>
  <si>
    <t>Код</t>
  </si>
  <si>
    <t>Государственная программа Российской Федерации "Развитие транспортной системы"</t>
  </si>
  <si>
    <t>утвержденные на 2014 год Федеральным законом "О федеральном бюджете на 2014 год и на плановый период 2015 и 2016 годов" *)</t>
  </si>
  <si>
    <t>на 2014 год, установленные сводной бюджетной росписью *)</t>
  </si>
  <si>
    <t>утвержденным на 2014 год Федеральным законом "О федеральном бюджете на 2014 год и на плановый период 2015 и 2016 годов" *)</t>
  </si>
  <si>
    <t>8</t>
  </si>
  <si>
    <t>Мин</t>
  </si>
  <si>
    <t xml:space="preserve">об исполнении бюджетных ассигнований по ведомственной структуре расходов федерального бюджета </t>
  </si>
  <si>
    <t>Обеспечение реализации проекта Международного термоядерного экспериментального реактора (ИТЭР) в рамках подпрограммы "Обеспечение инновационного развития гражданского сектора атомной отрасли и расширение сферы использования ядерных технологий" государственной программы Российской Федерации "Развитие атомного энергопромышленного комплекса" (Иные бюджетные ассигнования)</t>
  </si>
  <si>
    <t>22 3 2782</t>
  </si>
  <si>
    <t>22 3 2794</t>
  </si>
  <si>
    <t>Реализация направления расходов в рамках федеральной целевой программы "Развитие электронной компонентной базы и радиоэлектроники" на 2008 - 2015 годы государственной программы Российской Федерации "Развитие электронной и радиоэлектронной промышленности на 2013 - 2025 годы" (Закупка товаров, работ и услуг для государственных (муниципальных) нужд)</t>
  </si>
  <si>
    <t>19 2 9999</t>
  </si>
  <si>
    <t>21 1 0019</t>
  </si>
  <si>
    <t>Расходы на обеспечение функций государственных органов, в том числе территориальных органов, в рамках подпрограммы "Обеспечение инновационного развития гражданского сектора атомной отрасли и расширение сферы использования ядерных технологий" государственной программы Российской Федерации "Развитие атомного энергопромышленного комплекса" (Закупка товаров, работ и услуг для государственных (муниципальных) нужд)</t>
  </si>
  <si>
    <t>22 3 0019</t>
  </si>
  <si>
    <t>Обеспечение реализации проекта Международного термоядерного экспериментального реактора (ИТЭР) в рамках подпрограммы "Обеспечение инновационного развития гражданского сектора атомной отрасли и расширение сферы использования ядерных технологий" государственной программы Российской Федерации "Развитие атомного энергопромышленного комплекса" (Закупка товаров, работ и услуг для государственных (муниципальных) нужд)</t>
  </si>
  <si>
    <t>Прочие выплаты по обязательствам государства в рамках подпрограммы "Обеспечение инновационного развития гражданского сектора атомной отрасли и расширение сферы использования ядерных технологий" государственной программы Российской Федерации "Развитие атомного энергопромышленного комплекса" (Закупка товаров, работ и услуг для государственных (муниципальных) нужд)</t>
  </si>
  <si>
    <t>22 3 3596</t>
  </si>
  <si>
    <t>Реализация направления расходов в рамках федеральной целевой программы "Обеспечение ядерной и радиационной безопасности на 2008 год и на период до 2015 года" государственной программы Российской Федерации "Развитие атомного энергопромышленного комплекса" (Закупка товаров, работ и услуг для государственных (муниципальных) нужд)</t>
  </si>
  <si>
    <t>22 6 9999</t>
  </si>
  <si>
    <t>Реализация направления расходов в рамках федеральной целевой программы "Ядерные энерготехнологии нового поколения на период 2010 - 2015 годов и на перспективу до 2020 года" государственной программы Российской Федерации "Развитие атомного энергопромышленного комплекса" (Закупка товаров, работ и услуг для государственных (муниципальных) нужд)</t>
  </si>
  <si>
    <t>22 7 9999</t>
  </si>
  <si>
    <t>Имущественный взнос в Государственную корпорацию по атомной энергии "Росатом" на развитие атомного энергопромышленного комплекса в рамках подпрограммы "Расширение мощностей электрогенерации атомных электростанций" государственной программы Российской Федерации "Развитие атомного энергопромышленного комплекса" (Иные бюджетные ассигнования)</t>
  </si>
  <si>
    <t>22 1 6508</t>
  </si>
  <si>
    <t>Субсидии на возмещение затрат на обращение с радиоактивными отходами в рамках подпрограммы "Обеспечение ядерной и радиационной безопасности на период до 2020 года" государственной программы Российской Федерации "Развитие атомного энергопромышленного комплекса" (Иные бюджетные ассигнования)</t>
  </si>
  <si>
    <t>22 2 6507</t>
  </si>
  <si>
    <t>Международный проект по сооружению Центра по исследованию ионов и антипротонов в Европе (ФАИР) в рамках подпрограммы "Обеспечение инновационного развития гражданского сектора атомной отрасли и расширение сферы использования ядерных технологий" государственной программы Российской Федерации "Развитие атомного энергопромышленного комплекса" (Иные бюджетные ассигнования)</t>
  </si>
  <si>
    <t>22 3 2783</t>
  </si>
  <si>
    <t>22 5 4109</t>
  </si>
  <si>
    <t>22 5 6459</t>
  </si>
  <si>
    <t>22 6 6380</t>
  </si>
  <si>
    <t>22 6 6381</t>
  </si>
  <si>
    <t>22 6 6382</t>
  </si>
  <si>
    <t>22 7 6381</t>
  </si>
  <si>
    <t>22 7 6669</t>
  </si>
  <si>
    <t>22 7 6670</t>
  </si>
  <si>
    <t>22 7 6671</t>
  </si>
  <si>
    <t>Субсидии на возмещение расходов по содержанию специальных объектов по иным непрограммным мероприятиям в рамках непрограммного направления деятельности "Реализация функций иных федеральных органов государственной власти" (Иные бюджетные ассигнования)</t>
  </si>
  <si>
    <t>99 9 6094</t>
  </si>
  <si>
    <t>Материальное обеспечение специалистов ядерного оружейного комплекса Российской Федерации в рамках непрограммного направления деятельности "Развитие пенсионной системы" (Межбюджетные трансферты)</t>
  </si>
  <si>
    <t>71 0 3056</t>
  </si>
  <si>
    <t>Министерство строительства и жилищно-коммунального хозяйства Российской Федерации</t>
  </si>
  <si>
    <t>Прикладные научные исследования в области национальной экономики</t>
  </si>
  <si>
    <t>Межбюджетные трансферты</t>
  </si>
  <si>
    <t>15 Б 6219</t>
  </si>
  <si>
    <t>15 Б 6218</t>
  </si>
  <si>
    <t>РЗ</t>
  </si>
  <si>
    <t>ДОХОДЫ, всего</t>
  </si>
  <si>
    <t>Бюджетные инвестиции в объекты капитального строительства государственной (муниципальной) собственности</t>
  </si>
  <si>
    <t>414</t>
  </si>
  <si>
    <t>Иные бюджетные ассигнования</t>
  </si>
  <si>
    <t>Создание транспортной инфраструктуры для освоения минерально-сырьевых ресурсов юго-востока Забайкальского края в рамках подпрограммы "Магистральный железнодорожный транспорт" государственной программы Российской Федерации "Развитие транспортной системы"</t>
  </si>
  <si>
    <t>2414010</t>
  </si>
  <si>
    <t>2414012</t>
  </si>
  <si>
    <t>349-ФЗ</t>
  </si>
  <si>
    <t>348-ФЗ</t>
  </si>
  <si>
    <t>66-ФЗ</t>
  </si>
  <si>
    <t xml:space="preserve">Доходы от реализации имущества, находящегося в оперативном управлении федеральных учреждений (за исключением имущества федеральных бюджетных и автономных учреждений), в части реализации основных средств по указанному имуществу </t>
  </si>
  <si>
    <t xml:space="preserve">Доходы от реализации продукции военного назначения из наличия федеральных органов исполнительной власти в рамках военно-технического сотрудничества (в части реализации основных средств по указанному имуществу) </t>
  </si>
  <si>
    <t xml:space="preserve">Доходы от реализации имущества, находящегося в оперативном управлении федеральных учреждений (за исключением имущества федеральных бюджетных и автономных учреждений), в части реализации материальных запасов по указанному имуществу </t>
  </si>
  <si>
    <t xml:space="preserve">Средства от распоряжения и реализации имущества, обращенного в доход Российской Федерации (в части реализации основных средств по указанному имуществу) </t>
  </si>
  <si>
    <t>1 14 03011 01 0000 410</t>
  </si>
  <si>
    <t>Средства от распоряжения и реализации выморочного имущества, обращенного в доход Российской Федерации (в части реализации материальных запасов по указанному имуществу)</t>
  </si>
  <si>
    <t xml:space="preserve">Средства от распоряжения и реализации конфискованного и иного имущества, обращенного в доход Российской Федерации (в части реализации основных средств по указанному имуществу) </t>
  </si>
  <si>
    <t xml:space="preserve">Средства от распоряжения и реализации имущества, обращенного в доход Российской Федерации (в части реализации материальных запасов по указанному имуществу) </t>
  </si>
  <si>
    <t>1 14 03011 01 0000 440</t>
  </si>
  <si>
    <t xml:space="preserve">Доходы от продажи земельных участков, находящихся в федеральной собственности (за исключением земельных участков федеральных бюджетных и автономных учреждений) </t>
  </si>
  <si>
    <t>1 14 09000 01 0000 440</t>
  </si>
  <si>
    <t>Доходы от проведения товарных интервенций из запасов федерального интервенционного фонда сельскохозяйственной продукции, сырья и продовольствия</t>
  </si>
  <si>
    <t>Организация скоростного движения пассажирских поездов на участке Санкт-Петербург - Бусловская Октябрьской железной дороги в рамках подпрограммы "Магистральный железнодорожный транспорт" государственной программы Российской Федерации "Развитие транспортной системы"</t>
  </si>
  <si>
    <t>2414011</t>
  </si>
  <si>
    <t>7</t>
  </si>
  <si>
    <t>о бюджетных ассигнованиях из Инвестиционного фонда Российской Федерации</t>
  </si>
  <si>
    <t>Средства от распоряжения и реализации выморочного имущества, обращенного в доход Российской Федерации (в части реализации основных средств по указанному имуществу)</t>
  </si>
  <si>
    <t>Министерство Российской Федерации по делам Северного Кавказа</t>
  </si>
  <si>
    <t>22 6 6728</t>
  </si>
  <si>
    <t>22 7 6380</t>
  </si>
  <si>
    <t>-</t>
  </si>
  <si>
    <t>22 7 6727</t>
  </si>
  <si>
    <t>3. Источники финансирования дефицита федерального бюджета</t>
  </si>
  <si>
    <t>01 0 0000</t>
  </si>
  <si>
    <t>02 0 0000</t>
  </si>
  <si>
    <t>03 0 0000</t>
  </si>
  <si>
    <t>04 0 0000</t>
  </si>
  <si>
    <t>05 0 0000</t>
  </si>
  <si>
    <t>07 0 0000</t>
  </si>
  <si>
    <t>08 0 0000</t>
  </si>
  <si>
    <t>09 0 0000</t>
  </si>
  <si>
    <t>10 0 0000</t>
  </si>
  <si>
    <t>11 0 0000</t>
  </si>
  <si>
    <t>12 0 0000</t>
  </si>
  <si>
    <t>13 0 0000</t>
  </si>
  <si>
    <t>14 0 0000</t>
  </si>
  <si>
    <t>15 0 0000</t>
  </si>
  <si>
    <t>16 0 0000</t>
  </si>
  <si>
    <t>17 0 0000</t>
  </si>
  <si>
    <t>18 0 0000</t>
  </si>
  <si>
    <t>19 0 0000</t>
  </si>
  <si>
    <t>20 0 0000</t>
  </si>
  <si>
    <t>21 0 0000</t>
  </si>
  <si>
    <t>22 0 0000</t>
  </si>
  <si>
    <t>23 0 0000</t>
  </si>
  <si>
    <t>24 0 0000</t>
  </si>
  <si>
    <t>25 0 0000</t>
  </si>
  <si>
    <t>26 0 0000</t>
  </si>
  <si>
    <t>27 0 0000</t>
  </si>
  <si>
    <t>28 0 0000</t>
  </si>
  <si>
    <t>29 0 0000</t>
  </si>
  <si>
    <t>30 0 0000</t>
  </si>
  <si>
    <t>32 0 0000</t>
  </si>
  <si>
    <t>34 0 0000</t>
  </si>
  <si>
    <t>35 0 0000</t>
  </si>
  <si>
    <t>36 0 0000</t>
  </si>
  <si>
    <t>37 0 0000</t>
  </si>
  <si>
    <t>38 0 0000</t>
  </si>
  <si>
    <t>39 0 0000</t>
  </si>
  <si>
    <t>41 0 0000</t>
  </si>
  <si>
    <t>42 0 0000</t>
  </si>
  <si>
    <t>*) С учетом изменений.</t>
  </si>
  <si>
    <t>о состоянии и движении средств Резервного фонда и Фонда национального благосостояния</t>
  </si>
  <si>
    <t>1. Резервный фонд</t>
  </si>
  <si>
    <t>Операции со средствами фонда</t>
  </si>
  <si>
    <t>в                      млн руб</t>
  </si>
  <si>
    <t>в                     млн. долл. США</t>
  </si>
  <si>
    <t>в                   млн. евро</t>
  </si>
  <si>
    <t>в                             млн. фунтов стерлин-гов</t>
  </si>
  <si>
    <t>конвертировано в иностранную валюту,            млн руб</t>
  </si>
  <si>
    <t>Списано средств со счета фонда</t>
  </si>
  <si>
    <t>всего,                  млн руб</t>
  </si>
  <si>
    <t>на погашение долговых обязательств Российской Федерации, млн руб</t>
  </si>
  <si>
    <t>на счетах в Банке России</t>
  </si>
  <si>
    <t>Курсовая разница - всего</t>
  </si>
  <si>
    <t>х</t>
  </si>
  <si>
    <t>от переоценки средств на счетах в Банке России</t>
  </si>
  <si>
    <t>Расчетная сумма  дохода от размещения средств Резервного фонда на счетах в Банке России</t>
  </si>
  <si>
    <t>2. Фонд национального благосостояния</t>
  </si>
  <si>
    <t>Остатки средств на счете фонда на начало отчетного периода</t>
  </si>
  <si>
    <t>Остатки средств на счете фонда на конец отчетного периода</t>
  </si>
  <si>
    <t>в                             млн. фунтов стерлингов</t>
  </si>
  <si>
    <t>всего в рублевом эквиваленте, млн руб</t>
  </si>
  <si>
    <t>поступило средств на счет фонда, млн руб</t>
  </si>
  <si>
    <t>списано средств со счета фонда</t>
  </si>
  <si>
    <t>в                             млн.                     австрал. долларов</t>
  </si>
  <si>
    <t>в                       млн.                     канадск. долларов</t>
  </si>
  <si>
    <t>в                млн.            швейц. франков</t>
  </si>
  <si>
    <t>в                             млн.                   яп. йен</t>
  </si>
  <si>
    <t>всего в рублевом эквиваленте,                              млн руб</t>
  </si>
  <si>
    <t>на покрытие дефицита Пенсионного фонда РФ,                             млн руб</t>
  </si>
  <si>
    <t xml:space="preserve">средства фонда, размещенные в долговые обязательства иностранных государств на основании отдельного решения Правительства Российской Федерации </t>
  </si>
  <si>
    <t>от переоценки средств  фонда на счетах в Банке России</t>
  </si>
  <si>
    <t>от переоценки средств  фонда на депозитах во Внешэкономбанке</t>
  </si>
  <si>
    <t>курсовая разница по операции по приобретению облигаций Украины</t>
  </si>
  <si>
    <t>Расчетная сумма дохода от размещения средств  Фонда национального благосостояния на счетах в Банке России</t>
  </si>
  <si>
    <t>КУРСЫ ВАЛЮТ:</t>
  </si>
  <si>
    <t>Иностранная валюта</t>
  </si>
  <si>
    <t>Валюта Российской Федерации</t>
  </si>
  <si>
    <t>доллар США</t>
  </si>
  <si>
    <t>евро</t>
  </si>
  <si>
    <t>фунт стерлингов</t>
  </si>
  <si>
    <t>австралийский доллар</t>
  </si>
  <si>
    <t>канадский доллар</t>
  </si>
  <si>
    <t>швейцарский франк</t>
  </si>
  <si>
    <t>японская йена</t>
  </si>
  <si>
    <t xml:space="preserve">Имущественный взнос Российской Федерации в Государственную корпорацию по содействию разработке, производству и экспорту высокотехнологичной промышленной продукции "Ростехнологии" на цели реализации проектов по созданию серийных производств станкоинструментальной продукции в рамках подпрограммы "Станкоинструментальная промышленность" государственной программы Российской Федерации "Развитие промышленности и повышение ее конкурентоспособности" </t>
  </si>
  <si>
    <t>1676672</t>
  </si>
  <si>
    <t>Имущественный взнос Российской Федерации в Государственную корпорацию по содействию разработке, производству и экспорту высокотехнологичной промышленной продукции "Ростехнологии" на компенсацию части затрат открытого акционерного общества "Внешнеэкономическое объединение "Техпромэкспорт" на уплату процентов по кредитам, привлеченным в российских кредитных организациях на реализацию проекта строительства "котельных" островов ТЭС "Бар" в Республике Индия, в рамках подпрограммы "Силовая электротехника и энергетическое машиностроение" государственной программы Российской Федерации "Развитие промышленности и повышение ее конкурентоспособности" (Иные бюджетные ассигнования)</t>
  </si>
  <si>
    <t>1696678</t>
  </si>
  <si>
    <t>9996518</t>
  </si>
  <si>
    <t>32</t>
  </si>
  <si>
    <t>42</t>
  </si>
  <si>
    <t>16</t>
  </si>
  <si>
    <t>Иные непрограммные мероприятия</t>
  </si>
  <si>
    <t>9990000</t>
  </si>
  <si>
    <t>9996817</t>
  </si>
  <si>
    <t>об исполнении бюджетных ассигнований на реализацию государственных программ Российской Федерации 
по главным распорядителям средств федерального бюджета</t>
  </si>
  <si>
    <t>(перечень государственных программ Российской Федерации приведен в соответствии с приложением 6 к Федеральному закону "О федеральном бюджете на 2014 год и на плановый период 2015 и 2016 годов")</t>
  </si>
  <si>
    <t xml:space="preserve">(млн.рублей) </t>
  </si>
  <si>
    <t>государственной программы</t>
  </si>
  <si>
    <t>главного распорядителя</t>
  </si>
  <si>
    <t>установленным сводной бюджетной росписью *)</t>
  </si>
  <si>
    <t>Государственная программа Российской Федерации "Развитие здравоохранения"</t>
  </si>
  <si>
    <t>Государственная программа Российской Федерации, "Развитие образования" на 2013 - 2020 годы"</t>
  </si>
  <si>
    <t>384</t>
  </si>
  <si>
    <t>385</t>
  </si>
  <si>
    <t>Федеральное государственное бюджетное образовательное учреждение высшего профессионального образования "Московский государственный университет имени М.В. Ломоносова"</t>
  </si>
  <si>
    <t>777</t>
  </si>
  <si>
    <t>Государственная программа Российской Федерации "Социальная поддержка граждан"</t>
  </si>
  <si>
    <t>Государственная программа Российской Федерации "Доступная среда" на 2011 - 2015 годы</t>
  </si>
  <si>
    <t>Государственная программа Российской Федерации "Обеспечение доступным и комфортным жильем и коммунальными услугами граждан Российской Федерации"</t>
  </si>
  <si>
    <t>Государственная программа Российской Федерации "Содействие занятости населения"</t>
  </si>
  <si>
    <t>Государственная программа Российской Федерации "Обеспечение общественного порядка и противодействие преступности"</t>
  </si>
  <si>
    <t>Государственная программа Российской Федерации "Противодействие незаконному обороту наркотиков"</t>
  </si>
  <si>
    <t>Государственная программа Российской Федерации "Защита населения и территорий от чрезвычайных ситуаций, обеспечение пожарной безопасности и безопасности людей на водных объектах"</t>
  </si>
  <si>
    <t>Государственная программа Российской Федерации "Развитие культуры и туризма"</t>
  </si>
  <si>
    <t>Государственная программа Российской Федерации "Охрана окружающей среды" на 2012 - 2020 годы</t>
  </si>
  <si>
    <t>Государственная программа Российской Федерации "Развитие физической культуры и спорта"</t>
  </si>
  <si>
    <t>13</t>
  </si>
  <si>
    <t>Государственная программа Российской Федерации "Развитие науки и технологий"</t>
  </si>
  <si>
    <t>595</t>
  </si>
  <si>
    <t>Государственная программа Российской Федерации "Экономическое развитие и инновационная экономика"</t>
  </si>
  <si>
    <t>Государственная программа Российской Федерации "Развитие промышленности и повышение ее конкурентоспособности"</t>
  </si>
  <si>
    <t>Государственная программа Российской Федерации "Развитие авиационной промышленности на 2013 - 2025 годы"</t>
  </si>
  <si>
    <t>17</t>
  </si>
  <si>
    <t>Государственная программа Российской Федерации "Развитие судостроения на 2013 - 2030 годы "</t>
  </si>
  <si>
    <t>18</t>
  </si>
  <si>
    <t>Государственная программа Российской Федерации "Развитие электронной и радиоэлектронной промышленности на 2013 - 2025 годы"</t>
  </si>
  <si>
    <t>19</t>
  </si>
  <si>
    <t>Государственная программа Российской Федерации "Развитие фармацевтической и медицинской промышленности" на 2013 - 2020 годы</t>
  </si>
  <si>
    <t>20</t>
  </si>
  <si>
    <t>Государственная программа Российской Федерации "Космическая деятельность России"</t>
  </si>
  <si>
    <t>21</t>
  </si>
  <si>
    <t>Государственная программа Российской Федерации "Развитие атомного энергопромышленного комплекса"</t>
  </si>
  <si>
    <t>22</t>
  </si>
  <si>
    <t>23</t>
  </si>
  <si>
    <t>24</t>
  </si>
  <si>
    <t>Государственная программа Российской Федерации "Государственная программа развития сельского хозяйства и регулирования рынков сельскохозяйственной продукции, сырья и продовольствия на 2013 - 2020 годы"</t>
  </si>
  <si>
    <t>25</t>
  </si>
  <si>
    <t>Государственная программа Российской Федерации "Развитие рыбохозяйственного комплекса"</t>
  </si>
  <si>
    <t>26</t>
  </si>
  <si>
    <t>Государственная программа Российской Федерации "Развитие внешнеэкономической деятельности"</t>
  </si>
  <si>
    <t>27</t>
  </si>
  <si>
    <t>Государственная программа Российской Федерации "Воспроизводство и использование природных ресурсов"</t>
  </si>
  <si>
    <t>28</t>
  </si>
  <si>
    <t>Государственная программа Российской Федерации "Развитие лесного хозяйства" на 2013 - 2020 годы</t>
  </si>
  <si>
    <t>29</t>
  </si>
  <si>
    <t>Государственная программа Российской Федерации "Энергоэффективность и развитие энергетики"</t>
  </si>
  <si>
    <t>30</t>
  </si>
  <si>
    <t>Государственная программа Российской Федерации "Обеспечение государственной безопасности"</t>
  </si>
  <si>
    <t>Государственная программа Российской Федерации "Региональная политика и федеративные отношения"</t>
  </si>
  <si>
    <t>33</t>
  </si>
  <si>
    <t>Государственная программа Российской Федерации "Социально-экономическое развитие Дальнего Востока и Байкальского региона"</t>
  </si>
  <si>
    <t>34</t>
  </si>
  <si>
    <t>350</t>
  </si>
  <si>
    <t>Государственная программа Российской Федерации "Развитие Северо-Кавказского федерального округа" на период до 2025 года</t>
  </si>
  <si>
    <t>35</t>
  </si>
  <si>
    <t>370</t>
  </si>
  <si>
    <t>Государственная программа Российской Федерации "Создание условий для эффективного и ответственного управления региональными и муниципальными финансами, повышения устойчивости бюджетов субъектов Российской Федерации"</t>
  </si>
  <si>
    <t>36</t>
  </si>
  <si>
    <t>Государственная программа Российской Федерации "Социально-экономическое развитие Калининградской области до 2020 года"</t>
  </si>
  <si>
    <t>37</t>
  </si>
  <si>
    <t>Государственная программа Российской Федерации "Управление федеральным имуществом"</t>
  </si>
  <si>
    <t>38</t>
  </si>
  <si>
    <t>Государственная программа Российской Федерации "Управление государственными финансами и регулирование финансовых рынков"</t>
  </si>
  <si>
    <t>39</t>
  </si>
  <si>
    <t>Государственная программа Российской Федерации "Внешнеполитическая деятельность"</t>
  </si>
  <si>
    <t>41</t>
  </si>
  <si>
    <t>Государственная программа Российской Федерации "Юстиция"</t>
  </si>
  <si>
    <t>**) В графах, объединенных общим заголовком "Исполнено", приводятся предварительные данные исполнения показателей за отчетный период.</t>
  </si>
  <si>
    <t xml:space="preserve">о кассовом исполнении консолидированного бюджета Российской Федерации </t>
  </si>
  <si>
    <t>и бюджетов государственных внебюджетных фондов</t>
  </si>
  <si>
    <t>1. Доходы бюджетов</t>
  </si>
  <si>
    <t xml:space="preserve">Код доходов по бюджетной классификации </t>
  </si>
  <si>
    <t xml:space="preserve"> Наименование показателя</t>
  </si>
  <si>
    <t>Удельный вес доходов (в %)</t>
  </si>
  <si>
    <t xml:space="preserve">федерального бюджета, гр.4/гр.3*100 </t>
  </si>
  <si>
    <t xml:space="preserve">консолидирован-ных бюджетов субъектов Российской Федерации, гр.5/гр.3*100 </t>
  </si>
  <si>
    <t xml:space="preserve">бюджетов государственных внебюджетных фондов Российской Федерации, гр.6/гр.3*100 </t>
  </si>
  <si>
    <t xml:space="preserve">бюджетов территориальных государственных внебюджетных фондов, гр.7/гр.3*100 </t>
  </si>
  <si>
    <t>федерального бюджета</t>
  </si>
  <si>
    <t>консолидирован-ных бюджетов субъектов Российской Федерации</t>
  </si>
  <si>
    <t xml:space="preserve">бюджетов государственных внебюджетных фондов Российской Федерации </t>
  </si>
  <si>
    <t>бюджетов территориальных государственных внебюджетных фондов</t>
  </si>
  <si>
    <t>1 01 02000 01 0000 110</t>
  </si>
  <si>
    <t>Налог на доходы физических лиц</t>
  </si>
  <si>
    <t xml:space="preserve">Регулярные платежи за добычу полезных ископаемых (роялти) при выполнении соглашений о разделе продукции </t>
  </si>
  <si>
    <t>1 10 09000 01 0000 180</t>
  </si>
  <si>
    <t>1 10 10000 01 0000 180</t>
  </si>
  <si>
    <t>2. Расходы бюджетов</t>
  </si>
  <si>
    <t xml:space="preserve">Код расходов по бюджет-ной клас-сифи-кации 
</t>
  </si>
  <si>
    <t>Кассовое исполнение консолидирован-ного бюджета Российской Федерации и бюджетов государственных внебюджетных фондов</t>
  </si>
  <si>
    <t>Федеральный бюджет</t>
  </si>
  <si>
    <t xml:space="preserve">Консолидированные бюджеты субъектов                                                Российской Федерации </t>
  </si>
  <si>
    <t xml:space="preserve">Бюджеты государственных внебюджетных фондов Российской Федерации </t>
  </si>
  <si>
    <t xml:space="preserve">Бюджеты территориальных государственных внебюджетных фондов </t>
  </si>
  <si>
    <t>утверждено сводной бюджетной росписью 
(с учетом внесенных изменений)</t>
  </si>
  <si>
    <t>кассовое исполнение</t>
  </si>
  <si>
    <t>в % к утвержден-ной сводной бюджетной росписи 
(с учетом внесенных изменений)</t>
  </si>
  <si>
    <t>удельный вес расходов, гр.5/гр3*100          (в %)</t>
  </si>
  <si>
    <t>удельный вес расходов, гр.9/гр3*100        (в %)</t>
  </si>
  <si>
    <t>удельный вес расходов, гр.13/гр3*100          (в %)</t>
  </si>
  <si>
    <t>удельный вес расходов, гр.17/гр3*100                    (в %)</t>
  </si>
  <si>
    <t>РАСХОДЫ, всего</t>
  </si>
  <si>
    <t>0102</t>
  </si>
  <si>
    <t>Функционирование высшего должностного лица субъекта Российской Федерации и муниципального образования</t>
  </si>
  <si>
    <t>Прикладные научные исследования в области жилищно- коммунального хозяйства</t>
  </si>
  <si>
    <t>0601</t>
  </si>
  <si>
    <t>Экологический контроль</t>
  </si>
  <si>
    <t>КУЛЬТУРА И КИНЕМАТОГРАФИЯ</t>
  </si>
  <si>
    <t>0903</t>
  </si>
  <si>
    <t>Медицинская помощь в дневных стационарах всех типов</t>
  </si>
  <si>
    <t xml:space="preserve">Массовый и спорт </t>
  </si>
  <si>
    <t>Обслуживание внутреннего государственного и муниципального долга</t>
  </si>
  <si>
    <t>Обслуживание внешнего государственного долга</t>
  </si>
  <si>
    <t>МЕЖБЮДЖЕТНЫЕ ТРАНСФЕРТЫ БЮДЖЕТАМ СУБЪЕКТОВ РОССИЙСКОЙ ФЕДЕРАЦИИ И МУНИЦИПАЛЬНЫХ ОБРАЗОВАНИЙ ОБЩЕГО ХАРАКТЕРА</t>
  </si>
  <si>
    <t>3. Дефицит (профицит), источники финансирования дефицита бюджетов</t>
  </si>
  <si>
    <t>Кассовое исполнение консолидированного бюджета Российской Федерации и бюджетов государственных внебюджетных фондов</t>
  </si>
  <si>
    <t xml:space="preserve">Консолидированные бюджеты субъектов Российской Федерации </t>
  </si>
  <si>
    <t>ДЕФИЦИТ (-), ПРОФИЦИТ (+)</t>
  </si>
  <si>
    <t xml:space="preserve">ИСТОЧНИКИ ФИНАНСИРОВАНИЯ ДЕФИЦИТА БЮДЖЕТОВ - ВСЕГО         </t>
  </si>
  <si>
    <t>01000000000000000</t>
  </si>
  <si>
    <t>02000000000000000</t>
  </si>
  <si>
    <t>*) Документ формируется на основании данных отчета об исполнении консолидированного бюджета Российской Федерации и бюджетов государственных внебюджетных фондов (ф. 0507021) за период, предшествующий отчетному.</t>
  </si>
  <si>
    <t>Доходы федерального бюджета от возврата остатков субсидий, субвенций и иных межбюджетных трансфертов, имеющих целевое назначение, прошлых лет из бюджетов государственных внебюджетных фондов</t>
  </si>
  <si>
    <t>2 18 01020 01 0000 151</t>
  </si>
  <si>
    <t>ГОСУДАРСТВЕННАЯ КОРПОРАЦИЯ "РОССИЙСКАЯ КОРПОРАЦИЯ НАНОТЕХНОЛОГИЙ" (образована в соответствии с Федеральным законом от 19 июля 2007 г. № 139-ФЗ. Из выделенных в 2007 году 130 000,0 млн. рублей 16 декабря 2009 года Корпорацией возвращено в федеральный бюджет 66 400,0 млн. рублей. В июне 2010 года в Корпорацию внесен имущественный взнос Российской Федерации в сумме 1 000,0 млн. рублей. Распоряжением Правительства Рссийской Федерации от 17 декабря 2010 г. № 2287-р Корпорация преобразована в ОАО "РОСНАНО")</t>
  </si>
  <si>
    <t>всего гр.9+гр.10</t>
  </si>
  <si>
    <t xml:space="preserve">ДОХОДЫ ОТ ПРОДАЖИ МАТЕРИАЛЬНЫХ И НЕМАТЕРИАЛЬНЫХ АКТИВОВ </t>
  </si>
  <si>
    <t>Имущественный взнос Российской Федерации в государственную корпорацию "Агентство по страхованию вкладов" по иным непрограммным мероприятиям в рамках непрограммного направления деятельности "Реализация функций иных федеральных органов государственной власти"</t>
  </si>
  <si>
    <t>9996700</t>
  </si>
  <si>
    <t>Субсидии государственной корпорация "Банк развития и внешнеэкономической деятельности (Внешэкономбанк)"</t>
  </si>
  <si>
    <t>0990300</t>
  </si>
  <si>
    <t>Субсидии государственным организациям</t>
  </si>
  <si>
    <t>Имущественный взнос в уставный капитал государственной корпорации 'Банк развития и внешнеэкономической деятельности (Внешэкономбанк)' по иным непрограммным мероприятиям в рамках непрограммного направления деятельности 'Реализация функций иных федеральных органов государственной власти'</t>
  </si>
  <si>
    <t>9996594</t>
  </si>
  <si>
    <t>Имущественный взнос в государственную корпорацию 'Банк развития и внешнеэкономической деятельности (Внешэкономбанк)' на формирование закрытого паевого инвестиционного фонда долгосрочных прямых инвестиций 'Российский Фонд Прямых Инвестиций' по иным непрограммным мероприятиям в рамках непрограммного направления деятельности 'Реализация функций иных федеральных органов государственной власти'</t>
  </si>
  <si>
    <t>Имущественный взнос Российской Федерации в Государственную корпорацию по содействию разработке, производству и экспорту высокотехнологичной промышленной продукции "Ростехнологии" в целях выполнения комплекса мероприятий по реструктуризации промышленных мощностей, используемых при производстве боеприпасов, по иным непрограммным мероприятиям в рамках непрограммного направления деятельности "Реализация функций иных федеральных органов государственной власти"</t>
  </si>
  <si>
    <t xml:space="preserve">ГОСУДАРСТВЕННАЯ КОРПОРАЦИЯ "РОСТЕХ" (образована в соответствии с Федеральным законом от 23 ноября 2007 г. № 270-ФЗ) </t>
  </si>
  <si>
    <t>на 31 декабря 2014 года</t>
  </si>
  <si>
    <t>Приложение № 2
к оперативному докладу о 
ходе исполнения
федерального бюджета</t>
  </si>
  <si>
    <t>за январь - декабрь 2014 года *) (в части открытых расходов)</t>
  </si>
  <si>
    <t>1 03 02320 01 0000 110</t>
  </si>
  <si>
    <t xml:space="preserve">Акцизы на природный газ, предусмотренные международными договорами Российской Федерации </t>
  </si>
  <si>
    <t>1 08 07370 01 0000 110</t>
  </si>
  <si>
    <t>Государственная пошлина за выдачу разрешения на проведение мероприятий по акклиматизации, переселению и гибридизации, на содержание и разведение объектов животного мира, отнесенных к объектам охоты, и водных биологических ресурсов  в полувольных условиях и искусственно созданной среде обитания и дубликата указанного разрешения</t>
  </si>
  <si>
    <t>Доходы (операции) по соглашениям между государствами - членами Евразийского экономического союза</t>
  </si>
  <si>
    <t>1 10 11210 01 0000 180</t>
  </si>
  <si>
    <t>Специальные, антидемпинговые и компенсационные пошлины, уплаченные на территории Республики Беларусь, подлежащие распределению в бюджет Российской Федерации</t>
  </si>
  <si>
    <t>1 10 11220 01 0000 180</t>
  </si>
  <si>
    <t>Специальные, антидемпинговые и компенсационные пошлины, уплаченные на территории Республики Казахстан, подлежащие распределению в бюджет Российской Федерации</t>
  </si>
  <si>
    <t>1 11 09000 00 0000 120</t>
  </si>
  <si>
    <t>Прочие доходы от использования имущества и прав, находящихся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</si>
  <si>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Разовые платежи за пользование недрами при наступлении определенных событий, оговоренных в лицензии, при пользовании недрами на территории Российской Федерации  (за исключением участков недр, содержащих месторождения природных алмазов, и участков недр местного значения)</t>
  </si>
  <si>
    <t>Регулярные платежи за пользование недрами при пользовании недрами на территории Российской Федерации</t>
  </si>
  <si>
    <t>1 12 09000 01 0000 120</t>
  </si>
  <si>
    <t>Доходы, полученные от продажи (предоставления) права на заключение охотхозяйственных соглашений</t>
  </si>
  <si>
    <t>1 13 01000 00 0000 130</t>
  </si>
  <si>
    <t>1 13 01190 01 0000 130</t>
  </si>
  <si>
    <t>Плата за предоставление информации из реестра дисквалифицированных лиц</t>
  </si>
  <si>
    <t>Доходы от реализации имущества, находящегося в собственности Российской Федерации (за исключением движимого имущества федеральных бюджетных и автономных учреждений, а также имущества федеральных государственных унитарных предприятий, в том числе казенных), в части реализации основных средств по указанному имуществу</t>
  </si>
  <si>
    <t>Доходы в виде доли прибыльной продукции государства при выполнении соглашения о разделе продукции по проекту                        "Сахалин-1"</t>
  </si>
  <si>
    <t>Доходы в виде доли прибыльной продукции государства при выполнении соглашения о разделе продукции по проекту                           "Сахалин-2"</t>
  </si>
  <si>
    <t>2 02 01010 01 0000 151</t>
  </si>
  <si>
    <t>Дотация на сбалансированность, передаваемая федеральному бюджету из бюджета Федерального фонда обязательного медицинского страхования</t>
  </si>
  <si>
    <t>2 02 09020 00 0000 151</t>
  </si>
  <si>
    <t>Прочие безвозмездные поступления от бюджетов субъектов Российской Федерации</t>
  </si>
  <si>
    <t>2 03 01099 01 0000 180</t>
  </si>
  <si>
    <t>Прочие безвозмездные поступления от государственных (муниципальных) организаций в федеральный бюджет</t>
  </si>
  <si>
    <t>2 07 01020 01 0000 180</t>
  </si>
  <si>
    <t>2 18 01020 01 0000 180</t>
  </si>
  <si>
    <t>Доходы федерального бюджета от возврата автономными учреждениями остатков субсидий прошлых лет</t>
  </si>
  <si>
    <r>
      <t xml:space="preserve">Наименование показателя </t>
    </r>
    <r>
      <rPr>
        <b/>
        <vertAlign val="superscript"/>
        <sz val="10"/>
        <rFont val="Times New Roman"/>
        <family val="1"/>
        <charset val="204"/>
      </rPr>
      <t>*)</t>
    </r>
  </si>
  <si>
    <t>в процентах к</t>
  </si>
  <si>
    <t>Изменение остатков средств на счетах по учету средств бюджетов</t>
  </si>
  <si>
    <t xml:space="preserve">Увеличение остатков денежных средств финансового резерва федерального бюджета (увеличение остатков денежных средств Фонда национального благосостояния) </t>
  </si>
  <si>
    <t xml:space="preserve">Средства от продажи акций и иных форм участия в капитале, находящиеся в федеральной собственности </t>
  </si>
  <si>
    <t>000 01 06 04 01 00 0000 000</t>
  </si>
  <si>
    <t xml:space="preserve">Исполнение государственных и муниципальных гарантий в валюте Российской Федерации </t>
  </si>
  <si>
    <t>000 01 06 08 00 00 0000 000</t>
  </si>
  <si>
    <t>Получение кредитов иностранных государств - членов Евразийского экономического союза по государственным долговым обязательствам Российской Федерации по соглашениям между государствами - членами Евразийского экономического союза</t>
  </si>
  <si>
    <t>Погашение кредитов иностранных государств - членов Евразийского экономического союза по государственным долговым обязательствам Российской Федерации по соглашениям между государствами - членами Евразийского экономического союза</t>
  </si>
  <si>
    <t>000 02 04 03 00 01 0000 620</t>
  </si>
  <si>
    <t>Уменьшение прочих источников внешнего финансирования дефицита федерального бюджета - ценных бумаг иностранных государств</t>
  </si>
  <si>
    <t>000 02 04 04 00 01 0000 000</t>
  </si>
  <si>
    <t>Государственные кредиты по соглашениям между государствами - членами Евразийского экономического союза</t>
  </si>
  <si>
    <t>000 02 04 04 00 01 0000 540</t>
  </si>
  <si>
    <t>Предоставление государственного кредита по соглашениям между государствами - членами Евразийского экономического союза</t>
  </si>
  <si>
    <t>000 02 04 04 00 01 0000 640</t>
  </si>
  <si>
    <t>Возврат государственного кредита по соглашениям между государствами - членами Евразийского экономического союза</t>
  </si>
  <si>
    <t xml:space="preserve">МЕЖБЮДЖЕТНЫЕ ТРАНСФЕРТЫ ОБЩЕГО ХАРАКТЕРА БЮДЖЕТАМ СУБЪЕКТОВ РОССИЙСКОЙ ФЕДЕРАЦИИ </t>
  </si>
  <si>
    <t>**) В графах, объединенных общим заголовком "Исполнено", приводятся предварительные данные исполнения показателей за отчетный период в 2015 году.</t>
  </si>
  <si>
    <t xml:space="preserve">утвержденные на 2015 год Федеральным законом "О федеральном бюджете на 2015 год и на плановый период 2016 и 2017 годов" *) </t>
  </si>
  <si>
    <t>2. Бюджетные ассигнования по разделам и подразделам классификации расходов федерального бюджета</t>
  </si>
  <si>
    <t>2 08 00000 00 0000 000</t>
  </si>
  <si>
    <t>Перечисления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t>
  </si>
  <si>
    <t>Субсидии государственной корпорации "Банк развития и внешнеэкономической деятельности (Внешэкономбанк)"</t>
  </si>
  <si>
    <t>Имущественный взнос в государственную корпорацию "Банк развития и внешнеэкономической деятельности (Внешэкономбанк)" на возмещение части затрат, связанных с поддержкой производства высокотехнологичной продукции</t>
  </si>
  <si>
    <t>0990303</t>
  </si>
  <si>
    <t>Имущественный взнос в государственную корпорацию "Банк развития и внешнеэкономической деятельности (Внешэкономбанк)" на возмещение части затрат, связанных с поддержкой производства высокотехнологичной продукции, в рамках подпрограммы "Обеспечение реализации государственной программы" государственной программы Российской Федерации "Развитие промышленности и повышение ее конкурентоспособности"</t>
  </si>
  <si>
    <t>16Ц6511</t>
  </si>
  <si>
    <t>Имущественный взнос в государственную корпорацию "Банк развития и внешнеэкономической деятельности (Внешэкономбанк)" на возмещение части затрат, связанных с поддержкой производства высокотехнологичной продукции, в рамках подпрограммы "Обеспечение реализации государственной программы Российской Федерации "Развитие промышленности и повышение ее конкурентоспособности" (Иные бюджетные ассигнования)</t>
  </si>
  <si>
    <t xml:space="preserve">Министерство экономического развития Российской Федерации </t>
  </si>
  <si>
    <t>Имущественный взнос в государственную корпорацию "Банк развития и внешнеэкономической деятельности (Внешэкономбанк)" на цели приобретения акций открытого акционерного общества "Российское агентство по страхованию экспортных кредитов и инвестиций", г. Москва, в целях увеличения уставного капитала "Государственного специализированного Российского экспортно-импортного банка" (закрытое акционерное общество) в рамках подпрограммы "Создание национальной системы поддержки развития внешнеэкономической деятельности" государственной программы Российской Федерации "Развитие внешнеэкономической деятельности" (Иные бюджетные ассигнования)</t>
  </si>
  <si>
    <t>2736592</t>
  </si>
  <si>
    <t>000 01 06 10 02 01 0005 550</t>
  </si>
  <si>
    <t>Увеличение финансовых активов в федеральной собственности за счет средств организаций, лицевые счета которым открыты в территориальных органах Федерального казначейства в соответствии с законодательством Российской Федерации (увеличение финансовых активов в федеральной собственности за счет средств бюджетов государственных внебюджетных фондов Российской Федерации)</t>
  </si>
  <si>
    <t>(перечень главных распорядителей средств федерального  бюджета приведен в соответствии с приложением 8                                                                                                                                                 к Федеральному закону "О федеральном бюджете на 2015 год и на плановый период 2016 и 2017 годов")</t>
  </si>
  <si>
    <t>Код главного расопрядителя</t>
  </si>
  <si>
    <r>
      <t xml:space="preserve">утвержденные на 2015 год Федеральным законом "О федеральном бюджете на 2015 год и на плановый период 2016 и 2017 годов" </t>
    </r>
    <r>
      <rPr>
        <b/>
        <vertAlign val="superscript"/>
        <sz val="10"/>
        <rFont val="Times New Roman"/>
        <family val="1"/>
        <charset val="204"/>
      </rPr>
      <t>*)</t>
    </r>
  </si>
  <si>
    <r>
      <t xml:space="preserve">на 2015 год, установленные сводной бюджетной росписью </t>
    </r>
    <r>
      <rPr>
        <b/>
        <vertAlign val="superscript"/>
        <sz val="10"/>
        <rFont val="Times New Roman"/>
        <family val="1"/>
        <charset val="204"/>
      </rPr>
      <t>*)</t>
    </r>
  </si>
  <si>
    <r>
      <t xml:space="preserve">утвержденным на 2015 год Федеральным законом "О федеральном бюджете на 2015 год и на плановый период 2016 и 2017 годов" </t>
    </r>
    <r>
      <rPr>
        <b/>
        <vertAlign val="superscript"/>
        <sz val="10"/>
        <rFont val="Times New Roman"/>
        <family val="1"/>
        <charset val="204"/>
      </rPr>
      <t>*)</t>
    </r>
  </si>
  <si>
    <r>
      <t xml:space="preserve">установленным сводной бюджетной росписью на 2015 год </t>
    </r>
    <r>
      <rPr>
        <b/>
        <vertAlign val="superscript"/>
        <sz val="10"/>
        <rFont val="Times New Roman"/>
        <family val="1"/>
        <charset val="204"/>
      </rPr>
      <t>*)</t>
    </r>
  </si>
  <si>
    <t>ФЕДЕРАЛЬНОЕ АГЕНТСТВО НАУЧНЫХ ОРГАНИЗАЦИЙ</t>
  </si>
  <si>
    <t>МИНИСТЕРСТВО ПРОМЫШЛЕННОСТИ И ТОРГОВЛИ РОССИЙСКОЙ ФЕДЕРАЦИИ</t>
  </si>
  <si>
    <t>МИНИСТЕРСТВО ЭНЕРГЕТИКИ РОССИЙСКОЙ ФЕДЕРАЦИИ</t>
  </si>
  <si>
    <t>ФЕДЕРАЛЬНАЯ СЛУЖБА ПО НАДЗОРУ В СФЕРЕ ПРИРОДОПОЛЬЗОВАНИЯ</t>
  </si>
  <si>
    <t>ФЕДЕРАЛЬНОЕ АГЕНТСТВО ПО НЕДРОПОЛЬЗОВАНИЮ</t>
  </si>
  <si>
    <t>МИНИСТЕРСТВО ПРИРОДНЫХ РЕСУРСОВ И ЭКОЛОГИИ РОССИЙСКОЙ ФЕДЕРАЦИИ</t>
  </si>
  <si>
    <t>ФЕДЕРАЛЬНОЕ АГЕНТСТВО ВОДНЫХ РЕСУРСОВ</t>
  </si>
  <si>
    <t>ФЕДЕРАЛЬНОЕ АГЕНТСТВО ЛЕСНОГО ХОЗЯЙСТВА</t>
  </si>
  <si>
    <t>МИНИСТЕРСТВО КУЛЬТУРЫ РОССИЙСКОЙ ФЕДЕРАЦИИ</t>
  </si>
  <si>
    <t>МИНИСТЕРСТВО ЗДРАВООХРАНЕНИЯ РОССИЙСКОЙ ФЕДЕРАЦИИ</t>
  </si>
  <si>
    <t>ФЕДЕРАЛЬНАЯ СЛУЖБА ПО НАДЗОРУ В СФЕРЕ ЗДРАВООХРАНЕНИЯ</t>
  </si>
  <si>
    <t>МИНИСТЕРСТВО СТРОИТЕЛЬСТВА И ЖИЛИЩНО-КОММУНАЛЬНОГО ХОЗЯЙСТВА РОССИЙСКОЙ ФЕДЕРАЦИИ</t>
  </si>
  <si>
    <t>МИНИСТЕРСТВО СВЯЗИ И МАССОВЫХ КОММУНИКАЦИЙ РОССИЙСКОЙ ФЕДЕРАЦИИ</t>
  </si>
  <si>
    <t>МИНИСТЕРСТВО ОБРАЗОВАНИЯ И НАУКИ РОССИЙСКОЙ ФЕДЕРАЦИИ</t>
  </si>
  <si>
    <t>ФЕДЕРАЛЬНОЕ АГЕНТСТВО ПО РЫБОЛОВСТВУ</t>
  </si>
  <si>
    <t>ФЕДЕРАЛЬНАЯ СЛУЖБА ПО НАДЗОРУ В СФЕРЕ ОБРАЗОВАНИЯ И НАУКИ</t>
  </si>
  <si>
    <t>ФЕДЕРАЛЬНАЯ СЛУЖБА ПО ВЕТЕРИНАРНОМУ И ФИТОСАНИТАРНОМУ НАДЗОРУ</t>
  </si>
  <si>
    <t>МИНИСТЕРСТВО СЕЛЬСКОГО ХОЗЯЙСТВА РОССИЙСКОЙ ФЕДЕРАЦИИ</t>
  </si>
  <si>
    <t>ФЕДЕРАЛЬНОЕ АГЕНТСТВО СВЯЗИ</t>
  </si>
  <si>
    <t>ГОСУДАРСТВЕННАЯ ФЕЛЬДЪЕГЕРСКАЯ СЛУЖБА РОССИЙСКОЙ ФЕДЕРАЦИИ</t>
  </si>
  <si>
    <t>ФЕДЕРАЛЬНОЕ АГЕНТСТВО ПО ДЕЛАМ МОЛОДЕЖИ</t>
  </si>
  <si>
    <t>ФЕДЕРАЛЬНОЕ АГЕНТСТВО ПО ДЕЛАМ СОДРУЖЕСТВА НЕЗАВИСИМЫХ ГОСУДАРСТВ, СООТЕЧЕСТВЕННИКОВ, ПРОЖИВАЮЩИХ ЗА РУБЕЖОМ, И ПО МЕЖДУНАРОДНОМУ ГУМАНИТАРНОМУ СОТРУДНИЧЕСТВУ</t>
  </si>
  <si>
    <t>ФЕДЕРАЛЬНАЯ СЛУЖБА ПО НАДЗОРУ В СФЕРЕ СВЯЗИ, ИНФОРМАЦИОННЫХ ТЕХНОЛОГИЙ И МАССОВЫХ КОММУНИКАЦИЙ</t>
  </si>
  <si>
    <t>ФЕДЕРАЛЬНОЕ КАЗНАЧЕЙСТВО</t>
  </si>
  <si>
    <t>ФЕДЕРАЛЬНАЯ СЛУЖБА ПО НАДЗОРУ В СФЕРЕ ТРАНСПОРТА</t>
  </si>
  <si>
    <t>ФЕДЕРАЛЬНОЕ АГЕНТСТВО ВОЗДУШНОГО ТРАНСПОРТА</t>
  </si>
  <si>
    <t>ФЕДЕРАЛЬНОЕ ДОРОЖНОЕ АГЕНТСТВО</t>
  </si>
  <si>
    <t>ФЕДЕРАЛЬНОЕ АГЕНТСТВО ЖЕЛЕЗНОДОРОЖНОГО ТРАНСПОРТА</t>
  </si>
  <si>
    <t>ФЕДЕРАЛЬНОЕ АГЕНТСТВО МОРСКОГО И РЕЧНОГО ТРАНСПОРТА</t>
  </si>
  <si>
    <t>ФЕДЕРАЛЬНОЕ АГЕНТСТВО ПО ПЕЧАТИ И МАССОВЫМ КОММУНИКАЦИЯМ</t>
  </si>
  <si>
    <t>МИНИСТЕРСТВО ЭКОНОМИЧЕСКОГО РАЗВИТИЯ РОССИЙСКОЙ ФЕДЕРАЦИИ</t>
  </si>
  <si>
    <t>ФЕДЕРАЛЬНАЯ СЛУЖБА ПО НАДЗОРУ В СФЕРЕ ЗАЩИТЫ ПРАВ ПОТРЕБИТЕЛЕЙ И БЛАГОПОЛУЧИЯ ЧЕЛОВЕКА</t>
  </si>
  <si>
    <t>МИНИСТЕРСТВО ТРУДА И СОЦИАЛЬНОЙ ЗАЩИТЫ РОССИЙСКОЙ ФЕДЕРАЦИИ</t>
  </si>
  <si>
    <t>ФЕДЕРАЛЬНАЯ СЛУЖБА ПО ТРУДУ И ЗАНЯТОСТИ</t>
  </si>
  <si>
    <t>ФЕДЕРАЛЬНАЯ СЛУЖБА ФИНАНСОВО-БЮДЖЕТНОГО НАДЗОРА</t>
  </si>
  <si>
    <t>ФЕДЕРАЛЬНОЕ АРХИВНОЕ АГЕНТСТВО</t>
  </si>
  <si>
    <t>ФЕДЕРАЛЬНАЯ СЛУЖБА ГОСУДАРСТВЕННОЙ СТАТИСТИКИ</t>
  </si>
  <si>
    <t>ФЕДЕРАЛЬНАЯ СЛУЖБА ПО РЕГУЛИРОВАНИЮ АЛКОГОЛЬНОГО РЫНКА</t>
  </si>
  <si>
    <t>ФЕДЕРАЛЬНАЯ АНТИМОНОПОЛЬНАЯ СЛУЖБА</t>
  </si>
  <si>
    <t>ФЕДЕРАЛЬНАЯ СЛУЖБА ПО АККРЕДИТАЦИИ</t>
  </si>
  <si>
    <t>ФЕДЕРАЛЬНАЯ СЛУЖБА ПО ИНТЕЛЛЕКТУАЛЬНОЙ СОБСТВЕННОСТИ</t>
  </si>
  <si>
    <t>ФЕДЕРАЛЬНАЯ СЛУЖБА ПО ГИДРОМЕТЕОРОЛОГИИ И МОНИТОРИНГУ ОКРУЖАЮЩЕЙ СРЕДЫ</t>
  </si>
  <si>
    <t>ФЕДЕРАЛЬНОЕ АГЕНТСТВО ПО ГОСУДАРСТВЕННЫМ РЕЗЕРВАМ</t>
  </si>
  <si>
    <t>ФЕДЕРАЛЬНОЕ АГЕНТСТВО ПО ТЕХНИЧЕСКОМУ РЕГУЛИРОВАНИЮ И МЕТРОЛОГИИ</t>
  </si>
  <si>
    <t>ФЕДЕРАЛЬНОЕ АГЕНТСТВО ПО ТУРИЗМУ</t>
  </si>
  <si>
    <t>МИНИСТЕРСТВО РОССИЙСКОЙ ФЕДЕРАЦИИ ПО ДЕЛАМ ГРАЖДАНСКОЙ ОБОРОНЫ, ЧРЕЗВЫЧАЙНЫМ СИТУАЦИЯМ И ЛИКВИДАЦИИ ПОСЛЕДСТВИЙ СТИХИЙНЫХ БЕДСТВИЙ</t>
  </si>
  <si>
    <t>ФЕДЕРАЛЬНАЯ НАЛОГОВАЯ СЛУЖБА</t>
  </si>
  <si>
    <t>СЛУЖБА ВНЕШНЕЙ РАЗВЕДКИ РОССИЙСКОЙ ФЕДЕРАЦИИ</t>
  </si>
  <si>
    <t>МИНИСТЕРСТВО ОБОРОНЫ РОССИЙСКОЙ ФЕДЕРАЦИИ</t>
  </si>
  <si>
    <t>МИНИСТЕРСТВО ВНУТРЕННИХ ДЕЛ РОССИЙСКОЙ ФЕДЕРАЦИИ</t>
  </si>
  <si>
    <t>ФЕДЕРАЛЬНАЯ СЛУЖБА БЕЗОПАСНОСТИ РОССИЙСКОЙ ФЕДЕРАЦИИ</t>
  </si>
  <si>
    <t>ФЕДЕРАЛЬНАЯ МИГРАЦИОННАЯ СЛУЖБА</t>
  </si>
  <si>
    <t>ФЕДЕРАЛЬНАЯ СЛУЖБА ОХРАНЫ РОССИЙСКОЙ ФЕДЕРАЦИИ</t>
  </si>
  <si>
    <t>ФЕДЕРАЛЬНАЯ СЛУЖБА РОССИЙСКОЙ ФЕДЕРАЦИИ ПО КОНТРОЛЮ ЗА ОБОРОТОМ НАРКОТИКОВ</t>
  </si>
  <si>
    <t>ФЕДЕРАЛЬНОЕ ГОСУДАРСТВЕННОЕ БЮДЖЕТНОЕ УЧРЕЖДЕНИЕ "ФОНД СОДЕЙСТВИЯ РАЗВИТИЮ МАЛЫХ ФОРМ ПРЕДПРИЯТИЙ В НАУЧНО-ТЕХНИЧЕСКОЙ СФЕРЕ"</t>
  </si>
  <si>
    <t>ФЕДЕРАЛЬНОЕ КОСМИЧЕСКОЕ АГЕНТСТВО</t>
  </si>
  <si>
    <t>ФЕДЕРАЛЬНОЕ АГЕНТСТВО ПО ОБУСТРОЙСТВУ ГОСУДАРСТВЕННОЙ ГРАНИЦЫ РОССИЙСКОЙ ФЕДЕРАЦИИ</t>
  </si>
  <si>
    <t>ФЕДЕРАЛЬНОЕ АГЕНТСТВО СПЕЦИАЛЬНОГО СТРОИТЕЛЬСТВА</t>
  </si>
  <si>
    <t>УПОЛНОМОЧЕННЫЙ ПО ПРАВАМ ЧЕЛОВЕКА В РОССИЙСКОЙ ФЕДЕРАЦИИ</t>
  </si>
  <si>
    <t>УПРАВЛЕНИЕ ДЕЛАМИ ПРЕЗИДЕНТА РОССИЙСКОЙ ФЕДЕРАЦИИ</t>
  </si>
  <si>
    <t>СЧЕТНАЯ ПАЛАТА РОССИЙСКОЙ ФЕДЕРАЦИИ</t>
  </si>
  <si>
    <t>ФЕДЕРАЛЬНАЯ СЛУЖБА ПО ТАРИФАМ</t>
  </si>
  <si>
    <t>ЦЕНТРАЛЬНАЯ ИЗБИРАТЕЛЬНАЯ КОМИССИЯ РОССИЙСКОЙ ФЕДЕРАЦИИ</t>
  </si>
  <si>
    <t>МИНИСТЕРСТВО ИНОСТРАННЫХ ДЕЛ РОССИЙСКОЙ ФЕДЕРАЦИИ</t>
  </si>
  <si>
    <t>МИНИСТЕРСТВО ЮСТИЦИИ РОССИЙСКОЙ ФЕДЕРАЦИИ</t>
  </si>
  <si>
    <t>ФЕДЕРАЛЬНАЯ СЛУЖБА ИСПОЛНЕНИЯ НАКАЗАНИЙ</t>
  </si>
  <si>
    <t>ФЕДЕРАЛЬНАЯ СЛУЖБА ГОСУДАРСТВЕННОЙ РЕГИСТРАЦИИ, КАДАСТРА И КАРТОГРАФИИ</t>
  </si>
  <si>
    <t>ФЕДЕРАЛЬНАЯ СЛУЖБА СУДЕБНЫХ ПРИСТАВОВ</t>
  </si>
  <si>
    <t>ГОСУДАРСТВЕННАЯ ДУМА ФЕДЕРАЛЬНОГО СОБРАНИЯ РОССИЙСКОЙ ФЕДЕРАЦИИ</t>
  </si>
  <si>
    <t>СОВЕТ ФЕДЕРАЦИИ ФЕДЕРАЛЬНОГО СОБРАНИЯ РОССИЙСКОЙ ФЕДЕРАЦИИ</t>
  </si>
  <si>
    <t>МИНИСТЕРСТВО РОССИЙСКОЙ ФЕДЕРАЦИИ ПО ДЕЛАМ КРЫМА</t>
  </si>
  <si>
    <t>340</t>
  </si>
  <si>
    <t>МИНИСТЕРСТВО РОССИЙСКОЙ ФЕДЕРАЦИИ ПО РАЗВИТИЮ ДАЛЬНЕГО ВОСТОКА</t>
  </si>
  <si>
    <t>МИНИСТЕРСТВО РОССИЙСКОЙ ФЕДЕРАЦИИ ПО ДЕЛАМ СЕВЕРНОГО КАВКАЗА</t>
  </si>
  <si>
    <t>ФЕДЕРАЛЬНОЕ ГОСУДАРСТВЕННОЕ БЮДЖЕТНОЕ ОБРАЗОВАТЕЛЬНОЕ УЧРЕЖДЕНИЕ ВЫСШЕГО ПРОФЕССИОНАЛЬНОГО ОБРАЗОВАНИЯ "МОСКОВСКИЙ ГОСУДАРСТВЕННЫЙ УНИВЕРСИТЕТ ИМЕНИ М.В. ЛОМОНОСОВА"</t>
  </si>
  <si>
    <t>ФЕДЕРАЛЬНОЕ МЕДИКО-БИОЛОГИЧЕСКОЕ АГЕНТСТВО</t>
  </si>
  <si>
    <t>ФЕДЕРАЛЬНОЕ ГОСУДАРСТВЕННОЕ БЮДЖЕТНОЕ УЧРЕЖДЕНИЕ КУЛЬТУРЫ "ГОСУДАРСТВЕННЫЙ АКАДЕМИЧЕСКИЙ БОЛЬШОЙ ТЕАТР РОССИИ"</t>
  </si>
  <si>
    <t>ГЕНЕРАЛЬНАЯ ПРОКУРАТУРА РОССИЙСКОЙ ФЕДЕРАЦИИ</t>
  </si>
  <si>
    <t>СЛЕДСТВЕННЫЙ КОМИТЕТ РОССИЙСКОЙ ФЕДЕРАЦИИ</t>
  </si>
  <si>
    <t>ФЕДЕРАЛЬНОЕ ГОСУДАРСТВЕННОЕ БЮДЖЕТНОЕ ОБРАЗОВАТЕЛЬНОЕ УЧРЕЖДЕНИЕ ВЫСШЕГО ПРОФЕССИОНАЛЬНОГО ОБРАЗОВАНИЯ "РОССИЙСКАЯ АКАДЕМИЯ ЖИВОПИСИ, ВАЯНИЯ И ЗОДЧЕСТВА ИЛЬИ ГЛАЗУНОВА"</t>
  </si>
  <si>
    <t>РОССИЙСКАЯ АКАДЕМИЯ ХУДОЖЕСТВ</t>
  </si>
  <si>
    <t>КОНСТИТУЦИОННЫЙ СУД РОССИЙСКОЙ ФЕДЕРАЦИИ</t>
  </si>
  <si>
    <t>ВЕРХОВНЫЙ СУД РОССИЙСКОЙ ФЕДЕРАЦИИ</t>
  </si>
  <si>
    <t>СУДЕБНЫЙ ДЕПАРТАМЕНТ ПРИ ВЕРХОВНОМ СУДЕ РОССИЙСКОЙ ФЕДЕРАЦИИ</t>
  </si>
  <si>
    <t>ФЕДЕРАЛЬНАЯ СЛУЖБА ПО ЭКОЛОГИЧЕСКОМУ, ТЕХНОЛОГИЧЕСКОМУ И АТОМНОМУ НАДЗОРУ</t>
  </si>
  <si>
    <t>ФЕДЕРАЛЬНАЯ СЛУЖБА ПО ТЕХНИЧЕСКОМУ И ЭКСПОРТНОМУ КОНТРОЛЮ</t>
  </si>
  <si>
    <t>ФЕДЕРАЛЬНОЕ ГОСУДАРСТВЕННОЕ БЮДЖЕТНОЕ УЧРЕЖДЕНИЕ "РОССИЙСКИЙ ГУМАНИТАРНЫЙ НАУЧНЫЙ ФОНД"</t>
  </si>
  <si>
    <t>ФЕДЕРАЛЬНОЕ ГОСУДАРСТВЕННОЕ БЮДЖЕТНОЕ УЧРЕЖДЕНИЕ КУЛЬТУРЫ "ГОСУДАРСТВЕННЫЙ ФОНД КИНОФИЛЬМОВ РОССИЙСКОЙ ФЕДЕРАЦИИ"</t>
  </si>
  <si>
    <t>ФЕДЕРАЛЬНОЕ ГОСУДАРСТВЕННОЕ БЮДЖЕТНОЕ УЧРЕЖДЕНИЕ "НАЦИОНАЛЬНЫЙ ИССЛЕДОВАТЕЛЬСКИЙ ЦЕНТР "КУРЧАТОВСКИЙ ИНСТИТУТ"</t>
  </si>
  <si>
    <t>ФЕДЕРАЛЬНОЕ ГОСУДАРСТВЕННОЕ БЮДЖЕТНОЕ УЧРЕЖДЕНИЕ КУЛЬТУРЫ "ГОСУДАРСТВЕННЫЙ ЭРМИТАЖ"</t>
  </si>
  <si>
    <t>ФЕДЕРАЛЬНОЕ ГОСУДАРСТВЕННОЕ БЮДЖЕТНОЕ УЧРЕЖДЕНИЕ "РОССИЙСКИЙ ФОНД ФУНДАМЕНТАЛЬНЫХ ИССЛЕДОВАНИЙ"</t>
  </si>
  <si>
    <t>ФЕДЕРАЛЬНАЯ СЛУЖБА ПО ВОЕННО-ТЕХНИЧЕСКОМУ СОТРУДНИЧЕСТВУ</t>
  </si>
  <si>
    <t>ФЕДЕРАЛЬНАЯ СЛУЖБА ПО ФИНАНСОВОМУ МОНИТОРИНГУ</t>
  </si>
  <si>
    <t>ГОСУДАРСТВЕННАЯ КОРПОРАЦИЯ ПО АТОМНОЙ ЭНЕРГИИ "РОСАТОМ"</t>
  </si>
  <si>
    <t>МИНИСТЕРСТВО СПОРТА РОССИЙСКОЙ ФЕДЕРАЦИИ</t>
  </si>
  <si>
    <t xml:space="preserve"> Бюджетные ассигнования на 2015 год, установленные сводной бюджетной росписью *)</t>
  </si>
  <si>
    <t>**) В графах, объединенных общим заголовком "Исполнено", приводится оценка исполнения бюджетных ассигнований за отчетный период в 2015 году.</t>
  </si>
  <si>
    <t>в % к бюджетным ассигнованиям, установленным сводной бюджетной росписью на 2015 год*)</t>
  </si>
  <si>
    <t>Обеспечение реализации международных обязательств Российской Федерации в рамках подпрограммы "Обеспечение инновационного развития гражданского сектора атомной отрасли и расширение сферы использования ядерных технологий" государственной программы Российской Федерации "Развитие атомного энергопромышленного комплекса" (Закупка товаров, работ и услуг для государственных (муниципальных) нужд)</t>
  </si>
  <si>
    <t>Обеспечение реализации международных обязательств Российской Федерации в рамках подпрограммы "Обеспечение инновационного развития гражданского сектора атомной отрасли и расширение сферы использования ядерных технологий" государственной программы Российской Федерации "Развитие атомного энергопромышленного комплекса" (Иные бюджетные ассигнования)</t>
  </si>
  <si>
    <t>Расходы на обеспечение функций государственных органов, в том числе территориальных органов, в рамках подпрограммы "Приоритетные инновационные проекты ракетно-космической промышленности" государственной программы Российской Федерации "Космическая деятельность России на 2013 - 2020 годы" (Закупка товаров, работ и услуг для государственных (муниципальных) нужд)</t>
  </si>
  <si>
    <t>Расходы на обеспечение функций государственных органов, в том числе территориальных органов, в рамках подпрограммы "Осуществление функций по выработке и реализации государственной политики и нормативно-правовому регулированию в сфере международных отношений Российской Федерации" государственной программы Российской Федерации "Внешнеполитическая деятельность" (Закупка товаров, работ и услуг для государственных (муниципальных) нужд)</t>
  </si>
  <si>
    <t>41 1 0019</t>
  </si>
  <si>
    <t>Субсидии российским организациям на компенсацию части затрат на захоронение радиоактивных отходов (обращение с радиоактивными отходами) в рамках подпрограммы "Развитие промышленности редких и редкоземельных металлов" государственной программы Российской Федерации "Развитие промышленности и повышение ее конкурентоспособности" (Иные бюджетные ассигнования)</t>
  </si>
  <si>
    <t>16 П 6837</t>
  </si>
  <si>
    <t>Реализация направления расходов в рамках федеральной целевой программы "Развитие электронной компонентной базы и радиоэлектроники" на 2008 - 2015 годы государственной программы Российской Федерации "Развитие электронной и радиоэлектронной промышленности на 2013 - 2025 годы" (Капитальные вложения в объекты государственной (муниципальной) собственности)</t>
  </si>
  <si>
    <t>Строительство атомных ледоколов гражданского назначения в рамках подпрограммы "Обеспечение производственных, технологических и социально-экономических процессов устойчивого развития ядерного оружейного комплекса Российской Федерации и стратегического присутствия России в Арктической зоне" государственной программы Российской Федерации "Развитие атомного энергопромышленного комплекса" (Капитальные вложения в объекты государственной (муниципальной) собственности)</t>
  </si>
  <si>
    <t>Субсидии федеральному государственному унитарному предприятию "Атомфлот" на возмещение расходов по содержанию объектов, связанных с использованием атомной энергии, в рамках подпрограммы "Обеспечение производственных, технологических и социально-экономических процессов устойчивого развития ядерного оружейного комплекса Российской Федерации и стратегического присутствия России в Арктической зоне" государственной программы Российской Федерации "Развитие атомного энергопромышленного комплекса" (Иные бюджетные ассигнования)</t>
  </si>
  <si>
    <t>Взнос в уставный капитал открытого акционерного общества "Сибирский химический комбинат", г. Северск, Томская область, в рамках федеральной целевой программы "Обеспечение ядерной и радиационной безопасности на 2008 год и на период до 2015 года" государственной программы Российской Федерации "Развитие атомного энергопромышленного комплекса" (Капитальные вложения в объекты государственной (муниципальной) собственности)</t>
  </si>
  <si>
    <t>Взнос в уставный капитал открытого акционерного общества "Государственный научный центр - Научно-исследовательский институт атомных реакторов", г. Димитровград 10, Ульяновская область, в рамках федеральной целевой программы "Обеспечение ядерной и радиационной безопасности на 2008 год и на период до 2015 года" государственной программы Российской Федерации "Развитие атомного энергопромышленного комплекса" (Капитальные вложения в объекты государственной (муниципальной) собственности)</t>
  </si>
  <si>
    <t>Взнос в уставный капитал открытого акционерного общества "Атомспецтранс", г. Москва, в рамках федеральной целевой программы "Обеспечение ядерной и радиационной безопасности на 2008 год и на период до 2015 года" государственной программы Российской Федерации "Развитие атомного энергопромышленного комплекса" (Капитальные вложения в объекты государственной (муниципальной) собственности)</t>
  </si>
  <si>
    <t>Взнос в уставный капитал открытого акционерного общества "Радиевый институт имени В.Г. Хлопина", г. Санкт-Петербург, в рамках федеральной целевой программы "Обеспечение ядерной и радиационной безопасности на 2008 год и на период до 2015 года" государственной программы Российской Федерации "Развитие атомного энергопромышленного комплекса" (Капитальные вложения в объекты государственной (муниципальной) собственности)</t>
  </si>
  <si>
    <t>Реализация направления расходов в рамках федеральной целевой программы "Обеспечение ядерной и радиационной безопасности на 2008 год и на период до 2015 года" государственной программы Российской Федерации "Развитие атомного энергопромышленного комплекса" (Капитальные вложения в объекты государственной (муниципальной) собственности)</t>
  </si>
  <si>
    <t>Взнос в уставный капитал открытого акционерного общества "Сибирский химический комбинат", г. Северск, Томская область, в рамках федеральной целевой программы "Ядерные энерготехнологии нового поколения на период 2010 - 2015 годов и на перспективу до 2020 года" государственной программы Российской Федерации "Развитие атомного энергопромышленного комплекса" (Капитальные вложения в объекты государственной (муниципальной) собственности)</t>
  </si>
  <si>
    <t>Взнос в уставный капитал открытого акционерного общества "Государственный научный центр - Научно-исследовательский институт атомных реакторов", г. Димитровград 10, Ульяновская область, в рамках федеральной целевой программы "Ядерные энерготехнологии нового поколения на период 2010 - 2015 годов и на перспективу до 2020 года" государственной программы Российской Федерации "Развитие атомного энергопромышленного комплекса" (Капитальные вложения в объекты государственной (муниципальной) собственности)</t>
  </si>
  <si>
    <t>Взнос в уставный капитал открытого акционерного общества "Ордена Ленина Научно-исследовательский и конструкторский институт энерготехники имени Н.А. Доллежаля", г. Москва, в рамках федеральной целевой программы "Ядерные энерготехнологии нового поколения на период 2010 - 2015 годов и на перспективу до 2020 года" государственной программы Российской Федерации "Развитие атомного энергопромышленного комплекса" (Капитальные вложения в объекты государственной (муниципальной) собственности)</t>
  </si>
  <si>
    <t>Взнос в уставный капитал открытого акционерного общества "Высокотехнологический научно-исследовательский институт неорганических материалов имени академика А.А. Бочвара", г. Москва, в рамках федеральной целевой программы "Ядерные энерготехнологии нового поколения на период 2010 - 2015 годов и на перспективу до 2020 года" государственной программы Российской Федерации "Развитие атомного энергопромышленного комплекса" (Капитальные вложения в объекты государственной (муниципальной) собственности)</t>
  </si>
  <si>
    <t>Взнос в уставный капитал открытого акционерного общества "Красная Звезда", г. Москва, в рамках федеральной целевой программы "Ядерные энерготехнологии нового поколения на период 2010 - 2015 годов и на перспективу до 2020 года" государственной программы Российской Федерации "Развитие атомного энергопромышленного комплекса" (Капитальные вложения в объекты государственной (муниципальной) собственности)</t>
  </si>
  <si>
    <t>Взнос в уставный капитал открытого акционерного общества "НИИЭФА им. Д.В. Ефремова", г. Санкт-Петербург, в рамках федеральной целевой программы "Ядерные энерготехнологии нового поколения на период 2010 - 2015 годов и на перспективу до 2020 года" государственной программы Российской Федерации "Развитие атомного энергопромышленного комплекса" (Капитальные вложения в объекты государственной (муниципальной) собственности)</t>
  </si>
  <si>
    <t>Реализация направления расходов в рамках федеральной целевой программы "Ядерные энерготехнологии нового поколения на период 2010 - 2015 годов и на перспективу до 2020 года" государственной программы Российской Федерации "Развитие атомного энергопромышленного комплекса" (Капитальные вложения в объекты государственной (муниципальной) собственности)</t>
  </si>
  <si>
    <t xml:space="preserve">    ГОСУДАРСТВЕННАЯ КОМПАНИЯ "РОССИЙСКИЕ АВТОМОБИЛЬНЫЕ ДОРОГИ"                                                                                                                                                                                                                                                                                                                                    (образована в соответствии с Федеральным законом от 17 июля 2009 г. № 145-ФЗ)</t>
  </si>
  <si>
    <t>Имущественный взнос Российской Федерации в Государственную компанию "Российские автомобильные дороги" в рамках подпрограммы "Развитие скоростных автомобильных дорог на условиях государственно-частного партнерства" государственной программы Российской Федерации "Развитие транспортной системы" (Иные бюджетные ассигнования)</t>
  </si>
  <si>
    <t>24 6 6513</t>
  </si>
  <si>
    <t>Субсидии Государственной компании "Российские автомобильные дороги" на осуществление деятельности по доверительному управлению автомобильными дорогами Государственной компании в рамках подпрограммы "Развитие скоростных автомобильных дорог на условиях государственно-частного партнерства" государственной программы Российской Федерации "Развитие транспортной системы" (Иные бюджетные ассигнования)</t>
  </si>
  <si>
    <t>24 6 6515</t>
  </si>
  <si>
    <t>Реализация мероприятий подпрограммы "Автомобильные дороги" федеральной целевой программы "Развитие транспортной системы России (2010 - 2020 годы)" в рамках государственной программы Российской Федерации "Развитие транспортной системы" (Иные бюджетные ассигнования)</t>
  </si>
  <si>
    <t>24 Б 2060</t>
  </si>
  <si>
    <t>на депозитах во Внешэкономбанке</t>
  </si>
  <si>
    <t>(перечень государственных программ Российской Федерации, подпрограмм ,ФЦП и непрограммных направлений деятельности приведен в соответствии с приложением 18 к Федеральному закону "О федеральном бюджете на 2015 год и на плановый период 2016 и 2017 годов" с учетом внесенных изменений)</t>
  </si>
  <si>
    <t>ГОСУДАРСТВЕННАЯ ПРОГРАММА РОССИЙСКОЙ ФЕДЕРАЦИИ "СОЦИАЛЬНАЯ ПОДДЕРЖКА ГРАЖДАН"</t>
  </si>
  <si>
    <t>ГОСУДАРСТВЕННАЯ ПРОГРАММА РОССИЙСКОЙ ФЕДЕРАЦИИ "ОБЕСПЕЧЕНИЕ ДОСТУПНЫМ И КОМФОРТНЫМ ЖИЛЬЕМ И КОММУНАЛЬНЫМИ УСЛУГАМИ ГРАЖДАН РОССИЙСКОЙ ФЕДЕРАЦИИ"</t>
  </si>
  <si>
    <t>ГОСУДАРСТВЕННАЯ ПРОГРАММА РОССИЙСКОЙ ФЕДЕРАЦИИ "ЭКОНОМИЧЕСКОЕ РАЗВИТИЕ И ИННОВАЦИОННАЯ ЭКОНОМИКА"</t>
  </si>
  <si>
    <t>ГОСУДАРСТВЕННАЯ ПРОГРАММА РОССИЙСКОЙ ФЕДЕРАЦИИ "РАЗВИТИЕ РЫБОХОЗЯЙСТВЕННОГО КОМПЛЕКСА"</t>
  </si>
  <si>
    <t>ГОСУДАРСТВЕННАЯ ПРОГРАММА РОССИЙСКОЙ ФЕДЕРАЦИИ "РАЗВИТИЕ СЕВЕРО-КАВКАЗСКОГО ФЕДЕРАЛЬНОГО ОКРУГА" НА ПЕРИОД ДО 2025 ГОДА</t>
  </si>
  <si>
    <t>ИТОГО БЮДЖЕТНЫЕ АССИГНОВАНИЯ НА РЕАЛИЗАЦИЮ ГОСУДАРСТВЕННЫХ ПРОГРАММ РОССИЙСКОЙ ФЕДЕРАЦИИ</t>
  </si>
  <si>
    <t>71 0 0000</t>
  </si>
  <si>
    <t>РАЗВИТИЕ ПЕНСИОННОЙ СИСТЕМЫ</t>
  </si>
  <si>
    <t>77 0 0000</t>
  </si>
  <si>
    <t>ОБЕСПЕЧЕНИЕ ФУНКЦИОНИРОВАНИЯ ПРЕЗИДЕНТА РОССИЙСКОЙ ФЕДЕРАЦИИ И ЕГО АДМИНИСТРАЦИИ</t>
  </si>
  <si>
    <t>78 0 0000</t>
  </si>
  <si>
    <t>ОБЕСПЕЧЕНИЕ ФУНКЦИОНИРОВАНИЯ ПРЕДСЕДАТЕЛЯ ПРАВИТЕЛЬСТВА РОССИЙСКОЙ ФЕДЕРАЦИИ И ЕГО ЗАМЕСТИТЕЛЕЙ, АППАРАТА ПРАВИТЕЛЬСТВА РОССИЙСКОЙ ФЕДЕРАЦИИ</t>
  </si>
  <si>
    <t>88 0 0000</t>
  </si>
  <si>
    <t>89 0 0000</t>
  </si>
  <si>
    <t>90 0 0000</t>
  </si>
  <si>
    <t>ГОСУДАРСТВЕННАЯ СУДЕБНАЯ ВЛАСТЬ</t>
  </si>
  <si>
    <t>91 0 0000</t>
  </si>
  <si>
    <t>ПРОКУРАТУРА РОССИЙСКОЙ ФЕДЕРАЦИИ</t>
  </si>
  <si>
    <t>92 0 0000</t>
  </si>
  <si>
    <t>93 0 0000</t>
  </si>
  <si>
    <t>94 0 0000</t>
  </si>
  <si>
    <t>95 0 0000</t>
  </si>
  <si>
    <t>96 0 0000</t>
  </si>
  <si>
    <t>97 0 0000</t>
  </si>
  <si>
    <t>ГОСУДАРСТВЕННАЯ КОРРЕСПОНДЕНЦИЯ</t>
  </si>
  <si>
    <t>99 0 0000</t>
  </si>
  <si>
    <t>РЕАЛИЗАЦИЯ ФУНКЦИЙ ИНЫХ ФЕДЕРАЛЬНЫХ ОРГАНОВ ГОСУДАРСТВЕННОЙ ВЛАСТИ</t>
  </si>
  <si>
    <t>ИТОГО БЮДЖЕТНЫЕ АССИГНОВАНИЯ НА РЕАЛИЗАЦИЮ НЕПРОГРАММНЫХ НАПРАВЛЕНИЙ ДЕЯТЕЛЬНОСТИ</t>
  </si>
  <si>
    <t>ФЕДЕРАЛЬНАЯ СЛУЖБА ПО ОБОРОННОМУ ЗАКАЗУ</t>
  </si>
  <si>
    <t>ФЕДЕРАЛЬНОЕ АГЕНТСТВО ПО ПОСТАВКАМ ВООРУЖЕНИЯ, ВОЕННОЙ, СПЕЦИАЛЬНОЙ ТЕХНИКИ И МАТЕРИАЛЬНЫХ СРЕДСТВ</t>
  </si>
  <si>
    <t>186</t>
  </si>
  <si>
    <t>Остатки средств на счетах фонда                                                                         на начало отчетного периода</t>
  </si>
  <si>
    <t>Остатки средств на счетах фонда на конец отчетного периода</t>
  </si>
  <si>
    <t>всего в                      рублевом эквиваленте,                       млн руб</t>
  </si>
  <si>
    <t>поступило средств на счет фонда,                           млн руб</t>
  </si>
  <si>
    <t>всего в                                   рублевом эквиваленте,                         млн руб</t>
  </si>
  <si>
    <t>на покрытие дефицита федерального бюджета,                млн руб</t>
  </si>
  <si>
    <t>0990602, 3600700, 3601200</t>
  </si>
  <si>
    <t>ГОСУДАРСТВЕННАЯ КОРПОРАЦИЯ "АГЕНТСТВО ПО СТРАХОВАНИЮ ВКЛАДОВ" (образована в соответствии с Федеральным законом от 23 декабря 2003 г. № 177-ФЗ)</t>
  </si>
  <si>
    <t>ГОСУДАРСТВЕННАЯ КОРПОРАЦИЯ "БАНК РАЗВИТИЯ И ВНЕШНЕЭКОНОМИЧЕСКОЙ ДЕЯТЕЛЬНОСТИ (ВНЕШЭКОНОМБАНК)"                                                                                                            (образована в соответствии с Федеральным законом от 17 мая 2007 г. № 82-ФЗ)</t>
  </si>
  <si>
    <t>ФЕДЕРАЛЬНЫЙ ФОНД СОДЕЙСТВИЯ РАЗВИТИЮ ЖИЛИЩНОГО СТРОИТЕЛЬСТВА                                                                                                                                                                                      (образован в соответствии с Федеральным законом от 24 июля 2008 г. № 161-ФЗ)</t>
  </si>
  <si>
    <t>Капитальные вложения в объекты государственной (муниципальной) собственности</t>
  </si>
  <si>
    <t>2 02 02999 01 0000 151</t>
  </si>
  <si>
    <t>Прочие субсидии федеральному бюджету</t>
  </si>
  <si>
    <t>2 02 04000 00 0000 151</t>
  </si>
  <si>
    <t>Иные межбюджетные трансферты</t>
  </si>
  <si>
    <t>конвертировано в иностранную валюту,                                 млн руб</t>
  </si>
  <si>
    <t>на софинансиро-вание формирования пенсионных накоплений граждан,                 млн руб</t>
  </si>
  <si>
    <t>консолидирован-ного бюджета Российской Федерации</t>
  </si>
  <si>
    <t>утвержденным на 2015 год Федеральным законом "О федеральном бюджете на 2015 год и на плановый период 2016 и 2017 годов" *)</t>
  </si>
  <si>
    <t>на 2015 год, установленные сводной бюджетной росписью *)</t>
  </si>
  <si>
    <t>утвержденные на 2015 год Федеральным законом "О федеральном бюджете на 2015 год и на плановый период 2016 и 2017 годов" *)</t>
  </si>
  <si>
    <t>(млн. руб)</t>
  </si>
  <si>
    <r>
      <t xml:space="preserve">Код дохода по бюджетной классификации </t>
    </r>
    <r>
      <rPr>
        <b/>
        <vertAlign val="superscript"/>
        <sz val="10"/>
        <color theme="1"/>
        <rFont val="Times New Roman Cyr"/>
        <family val="1"/>
        <charset val="204"/>
      </rPr>
      <t>*)</t>
    </r>
  </si>
  <si>
    <r>
      <t xml:space="preserve">Наименование показателя </t>
    </r>
    <r>
      <rPr>
        <b/>
        <vertAlign val="superscript"/>
        <sz val="10"/>
        <color theme="1"/>
        <rFont val="Times New Roman Cyr"/>
        <family val="1"/>
        <charset val="204"/>
      </rPr>
      <t>*)</t>
    </r>
  </si>
  <si>
    <r>
      <t xml:space="preserve">Исполнено </t>
    </r>
    <r>
      <rPr>
        <b/>
        <vertAlign val="superscript"/>
        <sz val="10"/>
        <color theme="1"/>
        <rFont val="Times New Roman Cyr"/>
        <family val="1"/>
        <charset val="204"/>
      </rPr>
      <t>**)</t>
    </r>
  </si>
  <si>
    <r>
      <t xml:space="preserve">в процентах                к прогнозу кассовых поступлений доходов федерального бюджета              в 2015 году </t>
    </r>
    <r>
      <rPr>
        <b/>
        <vertAlign val="superscript"/>
        <sz val="10"/>
        <color theme="1"/>
        <rFont val="Times New Roman Cyr"/>
        <family val="1"/>
        <charset val="204"/>
      </rPr>
      <t>*)</t>
    </r>
  </si>
  <si>
    <t>Консульские сборы</t>
  </si>
  <si>
    <t>1 15 04000 01 0000 140</t>
  </si>
  <si>
    <t>000 01 06 06 02 01 0000 520</t>
  </si>
  <si>
    <t>Увеличение иных финансовых активов в федеральной собственности (долговых обязательств) за счет средств Фонда национального благосостояния</t>
  </si>
  <si>
    <t>000 01 06 06 02 01 0000 530</t>
  </si>
  <si>
    <t>Увеличение иных финансовых активов в федеральной собственности (акций) за счет средств Фонда национального благосостояния</t>
  </si>
  <si>
    <t>Увеличение иных финансовых активов в федеральной собственности  за счет средств Фонда национального благосостояния</t>
  </si>
  <si>
    <t>Кредиты иностранных государств - членов Евразийского экономического союза по государственным долговым обязательствам Российской Федерации по соглашениям между государствами - членами Евразийского экономического союза</t>
  </si>
  <si>
    <t>Бюджетные инвестиции</t>
  </si>
  <si>
    <t>Создание промышленного комплекса г. Новомосковск Тульской области в рамках подпрограммы "Магистральный железнодорожный транспорт" государственной программы Российской Федерации "Развитие транспортной системы"</t>
  </si>
  <si>
    <t xml:space="preserve">(млн.руб.) </t>
  </si>
  <si>
    <t>Бюджетные ассигнования на реализацию государственных программ Российской Федерации</t>
  </si>
  <si>
    <t>Код по бюджетной классификации</t>
  </si>
  <si>
    <t>ГОСУДАРСТВЕННАЯ ПРОГРАММА РОССИЙСКОЙ ФЕДЕРАЦИИ "РАЗВИТИЕ ЗДРАВООХРАНЕНИЯ"</t>
  </si>
  <si>
    <t>ГОСУДАРСТВЕННАЯ ПРОГРАММА РОССИЙСКОЙ ФЕДЕРАЦИИ, "РАЗВИТИЕ ОБРАЗОВАНИЯ" НА 2013 - 2020 ГОДЫ"</t>
  </si>
  <si>
    <t>ГОСУДАРСТВЕННАЯ ПРОГРАММА РОССИЙСКОЙ ФЕДЕРАЦИИ "ДОСТУПНАЯ СРЕДА" НА 2011 - 2015 ГОДЫ</t>
  </si>
  <si>
    <t>ГОСУДАРСТВЕННАЯ ПРОГРАММА РОССИЙСКОЙ ФЕДЕРАЦИИ "СОДЕЙСТВИЕ ЗАНЯТОСТИ НАСЕЛЕНИЯ"</t>
  </si>
  <si>
    <t>ГОСУДАРСТВЕННАЯ ПРОГРАММА РОССИЙСКОЙ ФЕДЕРАЦИИ "ПРОТИВОДЕЙСТВИЕ НЕЗАКОННОМУ ОБОРОТУ НАРКОТИКОВ"</t>
  </si>
  <si>
    <t>ГОСУДАРСТВЕННАЯ ПРОГРАММА РОССИЙСКОЙ ФЕДЕРАЦИИ "ЗАЩИТА НАСЕЛЕНИЯ И ТЕРРИТОРИЙ ОТ ЧРЕЗВЫЧАЙНЫХ СИТУАЦИЙ, ОБЕСПЕЧЕНИЕ ПОЖАРНОЙ БЕЗОПАСНОСТИ И БЕЗОПАСНОСТИ ЛЮДЕЙ НА ВОДНЫХ ОБЪЕКТАХ"</t>
  </si>
  <si>
    <t>ГОСУДАРСТВЕННАЯ ПРОГРАММА РОССИЙСКОЙ ФЕДЕРАЦИИ "РАЗВИТИЕ КУЛЬТУРЫ И ТУРИЗМА" НА 2013 - 2020 ГОДЫ</t>
  </si>
  <si>
    <t>ГОСУДАРСТВЕННАЯ ПРОГРАММА РОССИЙСКОЙ ФЕДЕРАЦИИ "РАЗВИТИЕ ФИЗИЧЕСКОЙ КУЛЬТУРЫ И СПОРТА"</t>
  </si>
  <si>
    <t>ГОСУДАРСТВЕННАЯ ПРОГРАММА РОССИЙСКОЙ ФЕДЕРАЦИИ "РАЗВИТИЕ НАУКИ И ТЕХНОЛОГИЙ" НА 2013 - 2020 ГОДЫ</t>
  </si>
  <si>
    <t>ГОСУДАРСТВЕННАЯ ПРОГРАММА РОССИЙСКОЙ ФЕДЕРАЦИИ "РАЗВИТИЕ АВИАЦИОННОЙ ПРОМЫШЛЕННОСТИ НА 2013 - 2025 ГОДЫ"</t>
  </si>
  <si>
    <t>ГОСУДАРСТВЕННАЯ ПРОГРАММА РОССИЙСКОЙ ФЕДЕРАЦИИ "РАЗВИТИЕ ФАРМАЦЕВТИЧЕСКОЙ И МЕДИЦИНСКОЙ ПРОМЫШЛЕННОСТИ" НА 2013 - 2020 ГОДЫ</t>
  </si>
  <si>
    <t>ГОСУДАРСТВЕННАЯ ПРОГРАММА РОССИЙСКОЙ ФЕДЕРАЦИИ "РАЗВИТИЕ ТРАНСПОРТНОЙ СИСТЕМЫ"</t>
  </si>
  <si>
    <t>ГОСУДАРСТВЕННАЯ ПРОГРАММА РОССИЙСКОЙ ФЕДЕРАЦИИ "ГОСУДАРСТВЕННАЯ ПРОГРАММА РАЗВИТИЯ СЕЛЬСКОГО ХОЗЯЙСТВА И РЕГУЛИРОВАНИЯ РЫНКОВ СЕЛЬСКОХОЗЯЙСТВЕННОЙ ПРОДУКЦИИ, СЫРЬЯ И ПРОДОВОЛЬСТВИЯ НА 2013 - 2020 ГОДЫ"</t>
  </si>
  <si>
    <t>ГОСУДАРСТВЕННАЯ ПРОГРАММА РОССИЙСКОЙ ФЕДЕРАЦИИ "ВОСПРОИЗВОДСТВО И ИСПОЛЬЗОВАНИЕ ПРИРОДНЫХ РЕСУРСОВ"</t>
  </si>
  <si>
    <t>ГОСУДАРСТВЕННАЯ ПРОГРАММА РОССИЙСКОЙ ФЕДЕРАЦИИ "РАЗВИТИЕ ЛЕСНОГО ХОЗЯЙСТВА" НА 2013 - 2020 ГОДЫ</t>
  </si>
  <si>
    <t>ГОСУДАРСТВЕННАЯ ПРОГРАММА РОССИЙСКОЙ ФЕДЕРАЦИИ "ЭНЕРГОЭФФЕКТИВНОСТЬ И РАЗВИТИЕ ЭНЕРГЕТИКИ"</t>
  </si>
  <si>
    <t>ГОСУДАРСТВЕННАЯ ПРОГРАММА РОССИЙСКОЙ ФЕДЕРАЦИИ "СОЦИАЛЬНО-ЭКОНОМИЧЕСКОЕ РАЗВИТИЕ ДАЛЬНЕГО ВОСТОКА И БАЙКАЛЬСКОГО РЕГИОНА"</t>
  </si>
  <si>
    <t>ГОСУДАРСТВЕННАЯ ПРОГРАММА РОССИЙСКОЙ ФЕДЕРАЦИИ "РАЗВИТИЕ ФЕДЕРАТИВНЫХ ОТНОШЕНИЙ И СОЗДАНИЕ УСЛОВИЙ ДЛЯ ЭФФЕКТИВНОГО И ОТВЕТСТВЕННОГО УПРАВЛЕНИЯ РЕГИОНАЛЬНЫМИ И МУНИЦИПАЛЬНЫМИ ФИНАНСАМИ"</t>
  </si>
  <si>
    <t>ГОСУДАРСТВЕННАЯ ПРОГРАММА РОССИЙСКОЙ ФЕДЕРАЦИИ "СОЦИАЛЬНО-ЭКОНОМИЧЕСКОЕ РАЗВИТИЕ КАЛИНИНГРАДСКОЙ ОБЛАСТИ ДО 2020 ГОДА"</t>
  </si>
  <si>
    <t>ГОСУДАРСТВЕННАЯ ПРОГРАММА РОССИЙСКОЙ ФЕДЕРАЦИИ "УПРАВЛЕНИЕ ГОСУДАРСТВЕННЫМИ ФИНАНСАМИ И РЕГУЛИРОВАНИЕ ФИНАНСОВЫХ РЫНКОВ"</t>
  </si>
  <si>
    <t>ГОСУДАРСТВЕННАЯ ПРОГРАММА РОССИЙСКОЙ ФЕДЕРАЦИИ "ЮСТИЦИЯ"</t>
  </si>
  <si>
    <t>ОБЕСПЕЧЕНИЕ ФУНКЦИОНИРОВАНИЯ ВЫСШИХ ДОЛЖНОСТНЫХ ЛИЦ РОССИЙСКОЙ ФЕДЕРАЦИИ</t>
  </si>
  <si>
    <t>*) С учетом внесенных изменений</t>
  </si>
  <si>
    <t>**) В графах, объединенных общим заголовком "Исполнено", приводятся предварительные данные исполнения показателей за отчетный период</t>
  </si>
  <si>
    <t>Минфин</t>
  </si>
  <si>
    <t>Имущественный взнос Российской Федерации в Государственную корпорацию по содействию разработке, производству и экспорту высокотехнологичной промышленной продукции "Ростех" на строительство и модернизацию объектов по производству электрической, тепловой энергии на территориях отдельных регионов Российской Федерации по федеральной целевой программе "Социально-экономическое развитие Республики Крым и г. Севастополя до 2020 года" в рамках непрограммного направления деятельности "Реализация функций иных федеральных органов государственной власти" (Иные бюджетные ассигнования)</t>
  </si>
  <si>
    <t>9976761</t>
  </si>
  <si>
    <t>Взнос в уставный капитал акционерного общества "Государственный научный центр Российской Федерации - Физико-энергетический институт имени А.И. Лейпунского", г. Обнинск, Калужская область, в рамках федеральной целевой программы "Ядерные энерготехнологии нового поколения на период 2010   2015 годов и на перспективу до 2020 года" государственной программы Российской Федерации "Развитие атомного энергопромышленного комплекса" (Капитальные вложения в объекты государственной (муниципальной) собственности)</t>
  </si>
  <si>
    <t>22 7 6744</t>
  </si>
  <si>
    <t>Взнос в уставный капитал акционерного общества "Государственный научный центр Российской Федерации Троицкий институт инновационных и термоядерных исследований", г. Москва, г. Троицк, в рамках федеральной целевой программы "Ядерные энерготехнологии нового поколения на период 2010   2015 годов и на перспективу до 2020 года" государственной программы Российской Федерации "Развитие атомного энергопромышленного комплекса" (Капитальные вложения в объекты государственной (муниципальной) собственности)</t>
  </si>
  <si>
    <t>22 7 6745</t>
  </si>
  <si>
    <r>
      <t xml:space="preserve">утверждено сводной бюджетной росписью 
</t>
    </r>
    <r>
      <rPr>
        <sz val="10"/>
        <rFont val="Times New Roman"/>
        <family val="1"/>
        <charset val="204"/>
      </rPr>
      <t>(с учетом внесенных изменений)</t>
    </r>
  </si>
  <si>
    <r>
      <t xml:space="preserve">Код по бюджетной класси-фикации (раздел, подраздел расходов) </t>
    </r>
    <r>
      <rPr>
        <b/>
        <vertAlign val="superscript"/>
        <sz val="10"/>
        <color theme="1"/>
        <rFont val="Times New Roman Cyr"/>
        <charset val="204"/>
      </rPr>
      <t>*)</t>
    </r>
  </si>
  <si>
    <r>
      <t xml:space="preserve">Наименование показателя </t>
    </r>
    <r>
      <rPr>
        <b/>
        <vertAlign val="superscript"/>
        <sz val="10"/>
        <color theme="1"/>
        <rFont val="Times New Roman Cyr"/>
        <charset val="204"/>
      </rPr>
      <t>*)</t>
    </r>
  </si>
  <si>
    <r>
      <t xml:space="preserve"> на 2015 год, установленные сводной бюджетной росписью *)                            </t>
    </r>
    <r>
      <rPr>
        <sz val="8"/>
        <color theme="1"/>
        <rFont val="Times New Roman CYR"/>
        <family val="1"/>
        <charset val="204"/>
      </rPr>
      <t xml:space="preserve"> </t>
    </r>
  </si>
  <si>
    <r>
      <t xml:space="preserve">утвержденным Федеральным законом "О федеральном бюджете на 2015 год и на плановый период 2016 и 2017 годов" </t>
    </r>
    <r>
      <rPr>
        <b/>
        <vertAlign val="superscript"/>
        <sz val="10"/>
        <color theme="1"/>
        <rFont val="Times New Roman Cyr"/>
        <family val="1"/>
        <charset val="204"/>
      </rPr>
      <t>*)</t>
    </r>
    <r>
      <rPr>
        <b/>
        <sz val="10"/>
        <color theme="1"/>
        <rFont val="Times New Roman Cyr"/>
        <family val="1"/>
        <charset val="204"/>
      </rPr>
      <t xml:space="preserve"> </t>
    </r>
  </si>
  <si>
    <r>
      <t xml:space="preserve">установленным сводной бюджетной росписью </t>
    </r>
    <r>
      <rPr>
        <b/>
        <vertAlign val="superscript"/>
        <sz val="10"/>
        <color theme="1"/>
        <rFont val="Times New Roman Cyr"/>
        <family val="1"/>
        <charset val="204"/>
      </rPr>
      <t>*)</t>
    </r>
  </si>
  <si>
    <t xml:space="preserve">                 в том числе:</t>
  </si>
  <si>
    <t>Утверждено Федеральным законом "О федеральном бюджете на 2010 год и плановый период 2011 и 2012 годов"</t>
  </si>
  <si>
    <t>утвержденным Федеральным законом "О федеральном бюджете на 2010 год и на плановый период 2011 и 2012 годов"</t>
  </si>
  <si>
    <t>Имущественный взнос Российской Федерации в Государственную корпорацию по содействию разработке, производству и экспорту высокотехнологичной промышленной продукции "Ростех" с целью последующего взноса в уставный капитал акционерного общества "Объединенная двигателестроительная корпорация" для обеспечения погашения кредитов и займов его дочерних (зависимых) обществ, полученных в российских кредитных организациях и государственной корпорации "Банк развития и внешнеэкономической деятельности (Внешэкономбанк)", в рамках подпрограммы "Авиационное двигателестроение" государственной программы Российской Федерации "Развитие авиационной промышленности на 2013 - 2025 годы" (Иные бюджетные ассигнования)</t>
  </si>
  <si>
    <t>1736760</t>
  </si>
  <si>
    <t>Жилищно-коммунальное  хозяйство</t>
  </si>
  <si>
    <t>Другие  вопросы   в   области жилищно-коммунального хозяйства</t>
  </si>
  <si>
    <t>Имущественный взнос Российской Федерации в государственную корпорацию - Фонд содействия реформированию жилищно-коммунального хозяйства для увеличения лимитов предоставления финансовой поддержки субъектам Российской Федерации в рамках подпрограммы "Создание условий для обеспечения доступным и комфортным жильем граждан России" государственной программы Российской Федерации "Обеспечение доступным и комфортным жильем и коммунальными услугами граждан Российской Федерации" (Иные бюджетные ассигнования)</t>
  </si>
  <si>
    <t>Имущественный взнос Российской Федерации в государственную корпорацию - Фонд содействия реформированию жилищно-коммунального хозяйства для увеличения лимитов предоставления финансовой поддержки субъектам Российской Федерации в рамках подпрограммы "Создание условий для обеспечения качественными услугами ЖКХ граждан России" государственной программы Российской Федерации "Обеспечение доступным и комфортным жильем и коммунальными услугами граждан Российской Федерации" (Иные бюджетные ассигнования)</t>
  </si>
  <si>
    <t>Имущественный взнос Российской Федерации в государственную корпорацию - Фонд содействия реформированию жилищно-коммунального хозяйства для увеличения лимитов предоставления финансовой поддержки субъектам Российской Федерации в рамках подпрограммы "Создание условий для обеспечения доступным и комфортным жильем граждан России"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</si>
  <si>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0516512</t>
  </si>
  <si>
    <t>0526512</t>
  </si>
  <si>
    <t>Увеличение финансовых активов в федеральной собственности за счет средств организаций, учредителем которых является Российская Федерация и лицевые счета которым открыты в территориальных органах Федерального казначейства в соответствии с законодательством Российской Федерации (увеличение финансовых активов в федеральной собственности за счет средств во временном распоряжении)</t>
  </si>
  <si>
    <t>Органы прокуратуры и следствия</t>
  </si>
  <si>
    <t>Иные непрограммные мероприятия (Имущественный взнос Российской Федерации в государственную корпорацию 'Банк развития и внешнеэкономической деятельности (Внешэкономбанк)' на возмещение затрат (убытков) Внешэкономбанка по сделкам кредитования хозяйственных обществ (инвесторов), осуществляющих проекты по строительству олимпийских объектов)</t>
  </si>
  <si>
    <t>Субсидии некоммерческой организации "Фонд развития Центра разработки и коммерциализации новых технологий" в рамках подпрограммы "Создание и развитие инновационного центра "Сколково" государственной программы Российской Федерации "Экономическое развитие и инновационная экономика" (Предоставление субсидий бюджетным, автономным учреждениям и иным некоммерческим организациям)</t>
  </si>
  <si>
    <t>Субсидии некоммерческой организации "Фонд развития Центра разработки и коммерциализации новых технологий" на компенсацию затрат участников проекта создания инновационного центра "Сколково" по уплате таможенных платежей в рамках подпрограммы "Создание и развитие инновационного центра "Сколково" государственной программы Российской Федерации "Экономическое развитие и инновационная экономика" (Предоставление субсидий бюджетным, автономным учреждениям и иным некоммерческим организациям)</t>
  </si>
  <si>
    <t>Приложение № 3
к оперативному докладу о 
ходе исполнения
федерального бюджета</t>
  </si>
  <si>
    <t>Министерство здравоохранения Российской Федерации***)</t>
  </si>
  <si>
    <t>Министерство образования и науки Российской Федерации***)</t>
  </si>
  <si>
    <t>Федеральное государственное бюджетное образовательное учреждение высшего образования "Московский государственный университет имени М.В. Ломоносова"</t>
  </si>
  <si>
    <t>Министерство труда и социальной защиты Российской Федерации***)</t>
  </si>
  <si>
    <t>Министерство строительства и жилищно-коммунального хозяйства Российской Федерации***)</t>
  </si>
  <si>
    <t>Министерство внутренних дел Российской Федерации***)</t>
  </si>
  <si>
    <t>Федеральная служба Российской Федерации по контролю за оборотом наркотиков***)</t>
  </si>
  <si>
    <t>Министерство Российской Федерации по делам гражданской обороны, чрезвычайным ситуациям и ликвидации последствий стихийных бедствий***)</t>
  </si>
  <si>
    <t>Государственная программа Российской Федерации "Развитие культуры и туризма" на 2013 - 2020 годы</t>
  </si>
  <si>
    <t>Министерство культуры Российской Федерации***)</t>
  </si>
  <si>
    <t>Министерство природных ресурсов и экологии Российской Федерации***)</t>
  </si>
  <si>
    <t>Министерство спорта Российской Федерации***)</t>
  </si>
  <si>
    <t>Государственная программа Российской Федерации "Развитие науки и технологий" на 2013 - 2020 годы</t>
  </si>
  <si>
    <t>Министерство экономического развития Российской Федерации***)</t>
  </si>
  <si>
    <t>Министерство промышленности и торговли Российской Федерации***)</t>
  </si>
  <si>
    <t>Государственная программа Российской Федерации "Космическая деятельность России на 2013 - 2020 годы"</t>
  </si>
  <si>
    <t>Федеральное космическое агентство***)</t>
  </si>
  <si>
    <t>Государственная корпорация по атомной энергии "Росатом"***)</t>
  </si>
  <si>
    <t>Министерство связи и массовых коммуникаций Российской Федерации***)</t>
  </si>
  <si>
    <t>Министерство транспорта Российской Федерации***)</t>
  </si>
  <si>
    <t>Министерство сельского хозяйства Российской Федерации***)</t>
  </si>
  <si>
    <t>Министерство энергетики Российской Федерации***)</t>
  </si>
  <si>
    <t>Министерство Российской Федерации по делам Северного Кавказа***)</t>
  </si>
  <si>
    <t>Государственная программа Российской Федерации "Развитие федеративных отношений и создание условий для эффективного и ответственного управления региональными и муниципальными финансами"</t>
  </si>
  <si>
    <t>Министерство финансов Российской Федерации***)</t>
  </si>
  <si>
    <t>Министерство иностранных дел Российской Федерации***)</t>
  </si>
  <si>
    <t>Министерство юстиции Российской Федерации***)</t>
  </si>
  <si>
    <t>в ценных бумагах российских эмитентов, связанных с реализацией самоокупаемых инфраструктурных проектов*</t>
  </si>
  <si>
    <t>01 1 0000</t>
  </si>
  <si>
    <t>Подпрограмма "Профилактика заболеваний и формирование здорового образа жизни. Развитие первичной медико-санитарной помощи" государственной программы Российской Федерации "Развитие здравоохранения"</t>
  </si>
  <si>
    <t>01 2 0000</t>
  </si>
  <si>
    <t>Подпрограмма "Совершенствование оказания специализированной, включая высокотехнологичную, медицинской помощи" государственной программы Российской Федерации "Развитие здравоохранения"</t>
  </si>
  <si>
    <t>01 3 0000</t>
  </si>
  <si>
    <t>Подпрограмма "Развитие и внедрение инновационных методов диагностики, профилактики и лечения, а также основ персонализированной медицины" государственной программы Российской Федерации "Развитие здравоохранения"</t>
  </si>
  <si>
    <t>01 4 0000</t>
  </si>
  <si>
    <t>Подпрограмма "Охрана здоровья матери и ребенка" государственной программы Российской Федерации "Развитие здравоохранения"</t>
  </si>
  <si>
    <t>01 5 0000</t>
  </si>
  <si>
    <t>Подпрограмма "Развитие медицинской реабилитации и санаторно-курортного лечения, в том числе детям" государственной программы Российской Федерации "Развитие здравоохранения"</t>
  </si>
  <si>
    <t>01 7 0000</t>
  </si>
  <si>
    <t>Подпрограмма "Кадровое обеспечение системы здравоохранения" государственной программы Российской Федерации "Развитие здравоохранения"</t>
  </si>
  <si>
    <t>01 8 0000</t>
  </si>
  <si>
    <t>Подпрограмма "Развитие международных отношений в сфере охраны здоровья" государственной программы Российской Федерации "Развитие здравоохранения"</t>
  </si>
  <si>
    <t>01 9 0000</t>
  </si>
  <si>
    <t>Подпрограмма "Экспертиза и контрольно-надзорные функции в сфере охраны здоровья" государственной программы Российской Федерации "Развитие здравоохранения"</t>
  </si>
  <si>
    <t>01 Б 0000</t>
  </si>
  <si>
    <t>Подпрограмма "Медико-санитарное обеспечение отдельных категорий граждан" государственной программы Российской Федерации "Развитие здравоохранения"</t>
  </si>
  <si>
    <t>01 Г 0000</t>
  </si>
  <si>
    <t>Подпрограмма "Управление развитием отрасли" государственной программы Российской Федерации "Развитие здравоохранения"</t>
  </si>
  <si>
    <t>01 И 0000</t>
  </si>
  <si>
    <t>Подпрограмма "Развитие скорой, в том числе скорой специализированной, медицинской помощи, первичной медико-санитарной помощи в неотложной форме и специализированной медицинской помощи в экстренной форме" государственной программы Российской Федерации "Развитие здравоохранения"</t>
  </si>
  <si>
    <t>02 1 0000</t>
  </si>
  <si>
    <t>Подпрограмма "Развитие профессионального образования" государственной программы Российской Федерации "Развитие образования" на 2013 - 2020 годы</t>
  </si>
  <si>
    <t>02 2 0000</t>
  </si>
  <si>
    <t>Подпрограмма "Развитие дошкольного, общего образования и дополнительного образования детей" государственной программы Российской Федерации "Развитие образования" на 2013 - 2020 годы</t>
  </si>
  <si>
    <t>02 3 0000</t>
  </si>
  <si>
    <t>Подпрограмма "Развитие системы оценки качества образования и информационной прозрачности системы образования" государственной программы Российской Федерации "Развитие образования" на 2013 - 2020 годы</t>
  </si>
  <si>
    <t>02 4 0000</t>
  </si>
  <si>
    <t>Подпрограмма "Вовлечение молодежи в социальную практику" государственной программы Российской Федерации "Развитие образования" на 2013 - 2020 годы</t>
  </si>
  <si>
    <t>02 5 0000</t>
  </si>
  <si>
    <t>Подпрограмма "Обеспечение реализации государственной программы Российской Федерации "Развитие образования" на 2013 - 2020 годы и прочие мероприятия в области образования государственной программы Российской Федерации "Развитие образования" на 2013 - 2020 годы"</t>
  </si>
  <si>
    <t>02 6 0000</t>
  </si>
  <si>
    <t>Федеральная целевая программа развития образования на 2011 - 2015 годы в рамках государственной программы Российской Федерации "Развитие образования" на 2013 - 2020 годы</t>
  </si>
  <si>
    <t>02 7 0000</t>
  </si>
  <si>
    <t>Федеральная целевая программа "Русский язык" на 2011 - 2015 годы в рамках государственной программы Российской Федерации "Развитие образования" на 2013 - 2020 годы</t>
  </si>
  <si>
    <t>03 1 0000</t>
  </si>
  <si>
    <t>Подпрограмма "Развитие мер социальной поддержки отдельных категорий граждан" государственной программы Российской Федерации "Социальная поддержка граждан"</t>
  </si>
  <si>
    <t>03 2 0000</t>
  </si>
  <si>
    <t>Подпрограмма "Модернизация и развитие социального обслуживания населения" государственной программы Российской Федерации "Социальная поддержка граждан"</t>
  </si>
  <si>
    <t>03 3 0000</t>
  </si>
  <si>
    <t>Подпрограмма "Совершенствование социальной поддержки семьи и детей" государственной программы Российской Федерации "Социальная поддержка граждан"</t>
  </si>
  <si>
    <t>03 4 0000</t>
  </si>
  <si>
    <t>Подпрограмма "Повышение эффективности государственной поддержки социально ориентированных некоммерческих организаций" государственной программы Российской Федерации "Социальная поддержка граждан"</t>
  </si>
  <si>
    <t>04 1 0000</t>
  </si>
  <si>
    <t>Подпрограмма "Обеспечение доступности приоритетных объектов и услуг в приоритетных сферах жизнедеятельности инвалидов и других маломобильных групп населения" государственной программы Российской Федерации "Доступная среда" на 2011 - 2015 годы</t>
  </si>
  <si>
    <t>04 2 0000</t>
  </si>
  <si>
    <t>Подпрограмма "Совершенствование механизма предоставления услуг в сфере реабилитации и государственной системы медико-социальной экспертизы" государственной программы Российской Федерации "Доступная среда" на 2011 - 2015 годы</t>
  </si>
  <si>
    <t>05 1 0000</t>
  </si>
  <si>
    <t>Подпрограмма "Создание условий для обеспечения доступным и комфортным жильем граждан России"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</si>
  <si>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05 2 0000</t>
  </si>
  <si>
    <t>Подпрограмма "Создание условий для обеспечения качественными услугами ЖКХ граждан России"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</si>
  <si>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05 3 0000</t>
  </si>
  <si>
    <t>05 4 0000</t>
  </si>
  <si>
    <t>Федеральная целевая программа "Жилище" на 2011 - 2015 годы в рамках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</si>
  <si>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07 1 0000</t>
  </si>
  <si>
    <t>Подпрограмма "Активная политика занятости населения и социальная поддержка безработных граждан" государственной программы Российской Федерации "Содействие занятости населения"</t>
  </si>
  <si>
    <t>07 2 0000</t>
  </si>
  <si>
    <t>Подпрограмма "Внешняя трудовая миграция" государственной программы Российской Федерации "Содействие занятости населения"</t>
  </si>
  <si>
    <t>07 3 0000</t>
  </si>
  <si>
    <t>Подпрограмма "Развитие институтов рынка труда" государственной программы Российской Федерации "Содействие занятости населения"</t>
  </si>
  <si>
    <t>07 4 0000</t>
  </si>
  <si>
    <t>Подпрограмма "Оказание содействия добровольному переселению в Российскую Федерацию соотечественников, проживающих за рубежом" государственной программы Российской Федерации "Содействие занятости населения"</t>
  </si>
  <si>
    <t>08 1 0000</t>
  </si>
  <si>
    <t>Подпрограмма "Предварительное следствие" государственной программы Российской Федерации "Обеспечение общественного порядка и противодействие преступности"</t>
  </si>
  <si>
    <t>08 2 0000</t>
  </si>
  <si>
    <t>Подпрограмма "Полиция" государственной программы Российской Федерации "Обеспечение общественного порядка и противодействие преступности"</t>
  </si>
  <si>
    <t>08 3 0000</t>
  </si>
  <si>
    <t>Подпрограмма "Внутренние войска Министерства внутренних дел Российской Федерации" государственной программы Российской Федерации "Обеспечение общественного порядка и противодействие преступности"</t>
  </si>
  <si>
    <t>08 4 0000</t>
  </si>
  <si>
    <t>Подпрограмма "Обеспечение реализации государственной программы Российской Федерации "Обеспечение общественного порядка и противодействие преступности"</t>
  </si>
  <si>
    <t>08 5 0000</t>
  </si>
  <si>
    <t>09 1 0000</t>
  </si>
  <si>
    <t>Подпрограмма "Комплексные меры противодействия незаконному обороту наркотиков" государственной программы Российской Федерации "Противодействие незаконному обороту наркотиков"</t>
  </si>
  <si>
    <t>10 1 0000</t>
  </si>
  <si>
    <t>Подпрограмма "Предупреждение, спасение, помощь" государственной программы Российской Федерации "Защита населения и территорий от чрезвычайных ситуаций, обеспечение пожарной безопасности и безопасности людей на водных объектах"</t>
  </si>
  <si>
    <t>10 2 0000</t>
  </si>
  <si>
    <t>Подпрограмма "Обеспечение и управление" государственной программы Российской Федерации "Защита населения и территорий от чрезвычайных ситуаций, обеспечение пожарной безопасности и безопасности людей на водных объектах"</t>
  </si>
  <si>
    <t>10 3 0000</t>
  </si>
  <si>
    <t>Подпрограмма "Развитие системы обеспечения промышленной безопасности" государственной программы Российской Федерации "Защита населения и территорий от чрезвычайных ситуаций, обеспечение пожарной безопасности и безопасности людей на водных объектах"</t>
  </si>
  <si>
    <t>10 5 0000</t>
  </si>
  <si>
    <t>Федеральная целевая программа "Преодоление последствий радиационных аварий на период до 2015 года" в рамках государственной программы Российской Федерации "Защита населения и территорий от чрезвычайных ситуаций, обеспечение пожарной безопасности и безопасности людей на водных объектах"</t>
  </si>
  <si>
    <t>10 6 0000</t>
  </si>
  <si>
    <t>Федеральная целевая программа "Пожарная безопасность в Российской Федерации на период до 2017 года" в рамках государственной программы Российской Федерации "Защита населения и территорий от чрезвычайных ситуаций, обеспечение пожарной безопасности и безопасности людей на водных объектах"</t>
  </si>
  <si>
    <t>10 7 0000</t>
  </si>
  <si>
    <t>Федеральная целевая программа "Национальная система химической и биологической безопасности Российской Федерации (2009 - 2014 годы)" в рамках государственной программы Российской Федерации "Защита населения и территорий от чрезвычайных ситуаций, обеспечение пожарной безопасности и безопасности людей на водных объектах"</t>
  </si>
  <si>
    <t>10 8 0000</t>
  </si>
  <si>
    <t>Федеральная целевая программа "Повышение устойчивости жилых домов, основных объектов и систем жизнеобеспечения в сейсмических районах Российской Федерации на 2009 - 2018 годы" в рамках государственной программы Российской Федерации "Защита населения и территорий от чрезвычайных ситуаций, обеспечение пожарной безопасности и безопасности людей на водных объектах"</t>
  </si>
  <si>
    <t>10 9 0000</t>
  </si>
  <si>
    <t>Федеральная целевая программа "Создание системы обеспечения вызова экстренных оперативных служб по единому номеру "112" в Российской Федерации на 2013 - 2017 годы" в рамках государственной программы Российской Федерации "Защита населения и территорий от чрезвычайных ситуаций, обеспечение пожарной безопасности и безопасности людей на водных объектах"</t>
  </si>
  <si>
    <t>11 1 0000</t>
  </si>
  <si>
    <t>Подпрограмма "Наследие" государственной программы Российской Федерации "Развитие культуры и туризма" на 2013 - 2020 годы</t>
  </si>
  <si>
    <t>11 2 0000</t>
  </si>
  <si>
    <t>Подпрограмма "Искусство" государственной программы Российской Федерации "Развитие культуры и туризма" на 2013 - 2020 годы</t>
  </si>
  <si>
    <t>11 3 0000</t>
  </si>
  <si>
    <t>Подпрограмма "Туризм" государственной программы Российской Федерации "Развитие культуры и туризма" на 2013 - 2020 годы</t>
  </si>
  <si>
    <t>11 4 0000</t>
  </si>
  <si>
    <t>Подпрограмма "Обеспечение условий реализации государственной программы Российской Федерации "Развитие культуры и туризма" на 2013 - 2020 годы"</t>
  </si>
  <si>
    <t>11 5 0000</t>
  </si>
  <si>
    <t>Федеральная целевая программа "Культура России (2012 - 2018 годы)" в рамках государственной программы Российской Федерации "Развитие культуры и туризма" на 2013 - 2020 годы</t>
  </si>
  <si>
    <t>11 6 0000</t>
  </si>
  <si>
    <t>Федеральная целевая программа "Развитие внутреннего и въездного туризма в Российской Федерации (2011 - 2018 годы)" в рамках государственной программы Российской Федерации "Развитие культуры и туризма" на 2013 - 2020 годы</t>
  </si>
  <si>
    <t>11 7 0000</t>
  </si>
  <si>
    <t>Подпрограмма "Укрепление единства российской нации и этнокультурное развитие народов России" государственной программы Российской Федерации "Развитие культуры и туризма" на 2013 - 2020 годы</t>
  </si>
  <si>
    <t>11 8 0000</t>
  </si>
  <si>
    <t>Федеральная целевая программа "Укрепление единства российской нации и этнокультурное развитие народов России (2014 - 2020 годы)" в рамках государственной программы Российской Федерации "Развитие культуры и туризма" на 2013 - 2020 годы</t>
  </si>
  <si>
    <t>12 1 0000</t>
  </si>
  <si>
    <t>Подпрограмма "Регулирование качества окружающей среды" государственной программы Российской Федерации "Охрана окружающей среды" на 2012 - 2020 годы</t>
  </si>
  <si>
    <t>12 2 0000</t>
  </si>
  <si>
    <t>Подпрограмма "Биологическое разнообразие России" государственной программы Российской Федерации "Охрана окружающей среды" на 2012 - 2020 годы</t>
  </si>
  <si>
    <t>12 3 0000</t>
  </si>
  <si>
    <t>Подпрограмма "Гидрометеорология и мониторинг окружающей среды" государственной программы Российской Федерации "Охрана окружающей среды" на 2012 - 2020 годы</t>
  </si>
  <si>
    <t>12 4 0000</t>
  </si>
  <si>
    <t>Подпрограмма "Организация и обеспечение работ и научных исследований в Антарктике" государственной программы Российской Федерации "Охрана окружающей среды" на 2012 - 2020 годы</t>
  </si>
  <si>
    <t>12 5 0000</t>
  </si>
  <si>
    <t>Подпрограмма "Обеспечение реализации государственной программы Российской Федерации "Охрана окружающей среды" на 2012 - 2020 годы"</t>
  </si>
  <si>
    <t>12 6 0000</t>
  </si>
  <si>
    <t>Федеральная целевая программа "Охрана озера Байкал и социально-экономическое развитие Байкальской природной территории на 2012 - 2020 годы" в рамках государственной программы Российской Федерации "Охрана окружающей среды" на 2012 - 2020 годы</t>
  </si>
  <si>
    <t>13 1 0000</t>
  </si>
  <si>
    <t>Подпрограмма "Развитие физической культуры и массового спорта" государственной программы Российской Федерации "Развитие физической культуры и спорта"</t>
  </si>
  <si>
    <t>13 2 0000</t>
  </si>
  <si>
    <t>Подпрограмма "Развитие спорта высших достижений и системы подготовки спортивного резерва" государственной программы Российской Федерации "Развитие физической культуры и спорта"</t>
  </si>
  <si>
    <t>13 3 0000</t>
  </si>
  <si>
    <t>Подпрограмма "Подготовка и проведение чемпионата мира по футболу 2018 года в Российской Федерации" государственной программы Российской Федерации "Развитие физической культуры и спорта"</t>
  </si>
  <si>
    <t>13 4 0000</t>
  </si>
  <si>
    <t>13 5 0000</t>
  </si>
  <si>
    <t>Федеральная целевая программа "Развитие физической культуры и спорта в Российской Федерации на 2006 - 2015 годы" в рамках государственной программы Российской Федерации "Развитие физической культуры и спорта"</t>
  </si>
  <si>
    <t>14 1 0000</t>
  </si>
  <si>
    <t>Подпрограмма "Фундаментальные научные исследования" государственной программы Российской Федерации "Развитие науки и технологий" на 2013 - 2020 годы</t>
  </si>
  <si>
    <t>14 2 0000</t>
  </si>
  <si>
    <t>Подпрограмма "Прикладные проблемно ориентированные исследования и развитие научно-технического задела в области перспективных технологий" государственной программы Российской Федерации "Развитие науки и технологий" на 2013 - 2020 годы</t>
  </si>
  <si>
    <t>14 3 0000</t>
  </si>
  <si>
    <t>Подпрограмма "Институциональное развитие научно-исследовательского сектора" государственной программы Российской Федерации "Развитие науки и технологий" на 2013 - 2020 годы</t>
  </si>
  <si>
    <t>14 4 0000</t>
  </si>
  <si>
    <t>Подпрограмма "Развитие межотраслевой инфраструктуры сектора исследований и разработок" государственной программы Российской Федерации "Развитие науки и технологий" на 2013 - 2020 годы</t>
  </si>
  <si>
    <t>14 5 0000</t>
  </si>
  <si>
    <t>Подпрограмма "Международное сотрудничество в сфере науки" государственной программы Российской Федерации "Развитие науки и технологий" на 2013 - 2020 годы</t>
  </si>
  <si>
    <t>14 6 0000</t>
  </si>
  <si>
    <t>"Обеспечение реализации государственной программы Российской Федерации "Развитие науки и технологий" на 2013 - 2020 годы"</t>
  </si>
  <si>
    <t>14 7 0000</t>
  </si>
  <si>
    <t>Федеральная целевая программа "Исследования и разработки по приоритетным направлениям развития научно-технологического комплекса России на 2014-2020 годы" в рамках государственной программы Российской Федерации "Развитие науки и технологий" на 2013 - 2020 годы</t>
  </si>
  <si>
    <t>14 8 0000</t>
  </si>
  <si>
    <t>Федеральная целевая программа "Научные и научно-педагогические кадры инновационной России" на 2014 - 2020 годы в рамках государственной программы Российской Федерации "Развитие науки и технологий" на 2013 - 2020 годы</t>
  </si>
  <si>
    <t>15 1 0000</t>
  </si>
  <si>
    <t>Подпрограмма "Формирование благоприятной инвестиционной среды" государственной программы Российской Федерации "Экономическое развитие и инновационная экономика"</t>
  </si>
  <si>
    <t>15 2 0000</t>
  </si>
  <si>
    <t>15 3 0000</t>
  </si>
  <si>
    <t>Подпрограмма "Создание благоприятных условий для развития рынка недвижимости" государственной программы Российской Федерации "Экономическое развитие и инновационная экономика"</t>
  </si>
  <si>
    <t>15 4 0000</t>
  </si>
  <si>
    <t>Подпрограмма "Совершенствование государственного и муниципального управления" государственной программы Российской Федерации "Экономическое развитие и инновационная экономика"</t>
  </si>
  <si>
    <t>15 5 0000</t>
  </si>
  <si>
    <t>Подпрограмма "Стимулирование инноваций" государственной программы Российской Федерации "Экономическое развитие и инновационная экономика"</t>
  </si>
  <si>
    <t>15 6 0000</t>
  </si>
  <si>
    <t>Подпрограмма "Повышение эффективности деятельности естественных монополий и совершенствование системы государственного регулирования тарифов" государственной программы Российской Федерации "Экономическое развитие и инновационная экономика"</t>
  </si>
  <si>
    <t>15 7 0000</t>
  </si>
  <si>
    <t>Подпрограмма "Кадры для инновационной экономики" государственной программы Российской Федерации "Экономическое развитие и инновационная экономика"</t>
  </si>
  <si>
    <t>15 8 0000</t>
  </si>
  <si>
    <t>Подпрограмма "Совершенствование системы государственного стратегического управления" государственной программы Российской Федерации "Экономическое развитие и инновационная экономика"</t>
  </si>
  <si>
    <t>15 9 0000</t>
  </si>
  <si>
    <t>Подпрограмма "Формирование официальной статистической информации" государственной программы Российской Федерации "Экономическое развитие и инновационная экономика"</t>
  </si>
  <si>
    <t>15 Б 0000</t>
  </si>
  <si>
    <t>Подпрограмма "Создание и развитие инновационного центра "Сколково" государственной программы Российской Федерации "Экономическое развитие и инновационная экономика"</t>
  </si>
  <si>
    <t>15 Г 0000</t>
  </si>
  <si>
    <t>Федеральная целевая программа "Развитие единой государственной системы регистрации прав и кадастрового учета недвижимости (2014 - 2019 годы)" в рамках государственной программы Российской Федерации "Экономическое развитие и инновационная экономика"</t>
  </si>
  <si>
    <t>16 1 0000</t>
  </si>
  <si>
    <t>Подпрограмма "Автомобильная промышленность" государственной программы Российской Федерации "Развитие промышленности и повышение ее конкурентоспособности"</t>
  </si>
  <si>
    <t>16 4 0000</t>
  </si>
  <si>
    <t>Подпрограмма "Легкая промышленность и народные художественные промыслы" государственной программы Российской Федерации "Развитие промышленности и повышение ее конкурентоспособности"</t>
  </si>
  <si>
    <t>16 5 0000</t>
  </si>
  <si>
    <t>Подпрограмма "Ускоренное развитие оборонно-промышленного комплекса" государственной программы Российской Федерации "Развитие промышленности и повышение ее конкурентоспособности"</t>
  </si>
  <si>
    <t>16 6 0000</t>
  </si>
  <si>
    <t>Подпрограмма "Транспортное машиностроение" государственной программы Российской Федерации "Развитие промышленности и повышение ее конкурентоспособности"</t>
  </si>
  <si>
    <t>16 7 0000</t>
  </si>
  <si>
    <t>Подпрограмма "Станкоинструментальная промышленность" государственной программы Российской Федерации "Развитие промышленности и повышение ее конкурентоспособности"</t>
  </si>
  <si>
    <t>16 Г 0000</t>
  </si>
  <si>
    <t>Подпрограмма "Лесопромышленный комплекс" государственной программы Российской Федерации "Развитие промышленности и повышение ее конкурентоспособности"</t>
  </si>
  <si>
    <t>16 Д 0000</t>
  </si>
  <si>
    <t>Подпрограмма "Развитие системы технического регулирования, стандартизации и обеспечения единства измерений" государственной программы Российской Федерации "Развитие промышленности и повышение ее конкурентоспособности"</t>
  </si>
  <si>
    <t>16 И 0000</t>
  </si>
  <si>
    <t>Подпрограмма "Химический комплекс" государственной программы Российской Федерации "Развитие промышленности и повышение ее конкурентоспособности"</t>
  </si>
  <si>
    <t>16 Л 0000</t>
  </si>
  <si>
    <t>Подпрограмма "Развитие производства композиционных материалов (композитов) и изделий из них" государственной программы Российской Федерации "Развитие промышленности и повышение ее конкурентоспособности"</t>
  </si>
  <si>
    <t>16 П 0000</t>
  </si>
  <si>
    <t>Подпрограмма "Развитие промышленности редких и редкоземельных металлов" государственной программы Российской Федерации "Развитие промышленности и повышение ее конкурентоспособности"</t>
  </si>
  <si>
    <t>16 Т 0000</t>
  </si>
  <si>
    <t>Подпрограмма "Развитие инжиниринговой деятельности и промышленного дизайна" государственной программы Российской Федерации "Развитие промышленности и повышение ее конкурентоспособности"</t>
  </si>
  <si>
    <t>16 У 0000</t>
  </si>
  <si>
    <t>Подпрограмма "Индустриальные парки" государственной программы Российской Федерации "Развитие промышленности и повышение ее конкурентоспособности"</t>
  </si>
  <si>
    <t>16 Ц 0000</t>
  </si>
  <si>
    <t>Подпрограмма "Обеспечение реализации государственной программы" государственной программы Российской Федерации "Развитие промышленности и повышение ее конкурентоспособности"</t>
  </si>
  <si>
    <t>16 Ч 0000</t>
  </si>
  <si>
    <t>Президентская программа "Уничтожение запасов химического оружия в Российской Федерации" в рамках государственной программы Российской Федерации "Развитие промышленности и повышение ее конкурентоспособности"</t>
  </si>
  <si>
    <t>16 Ю 0000</t>
  </si>
  <si>
    <t>Подпрограмма "Индустрия детских товаров" государственной программы Российской Федерации "Развитие промышленности и повышение ее конкурентоспособности"</t>
  </si>
  <si>
    <t>17 1 0000</t>
  </si>
  <si>
    <t>Подпрограмма "Самолетостроение" государственной программы Российской Федерации "Развитие авиационной промышленности на 2013 - 2025 годы"</t>
  </si>
  <si>
    <t>17 3 0000</t>
  </si>
  <si>
    <t>Подпрограмма "Авиационное двигателестроение" государственной программы Российской Федерации "Развитие авиационной промышленности на 2013 - 2025 годы"</t>
  </si>
  <si>
    <t>17 7 0000</t>
  </si>
  <si>
    <t>Подпрограмма "Авиационная наука и технологии" государственной программы Российской Федерации "Развитие авиационной промышленности на 2013 - 2025 годы"</t>
  </si>
  <si>
    <t>17 8 0000</t>
  </si>
  <si>
    <t>Подпрограмма "Обеспечение реализации государственной программы" государственной программы Российской Федерации "Развитие авиационной промышленности на 2013 - 2025 годы"</t>
  </si>
  <si>
    <t>17 Б 0000</t>
  </si>
  <si>
    <t>Федеральная целевая программа "Развитие гражданской авиационной техники России на 2002 - 2010 годы и на период до 2015 года" в рамках государственной программы Российской Федерации "Развитие авиационной промышленности на 2013 - 2025 годы"</t>
  </si>
  <si>
    <t>18 4 0000</t>
  </si>
  <si>
    <t>Подпрограмма "Государственная поддержка" государственной программы Российской Федерации "Развитие судостроения на 2013 - 2030 годы"</t>
  </si>
  <si>
    <t>18 7 0000</t>
  </si>
  <si>
    <t>Федеральная целевая программа "Развитие гражданской морской техники" на 2009 - 2016 годы в рамках государственной программы Российской Федерации "Развитие судостроения на 2013 - 2030 годы"</t>
  </si>
  <si>
    <t>19 2 0000</t>
  </si>
  <si>
    <t>Федеральная целевая программа "Развитие электронной компонентной базы и радиоэлектроники" на 2008 - 2015 годы в рамках государственной программы Российской Федерации "Развитие электронной и радиоэлектронной промышленности на 2013 - 2025 годы"</t>
  </si>
  <si>
    <t>20 1 0000</t>
  </si>
  <si>
    <t>Подпрограмма "Развитие производства лекарственных средств" государственной программы Российской Федерации "Развитие фармацевтической и медицинской промышленности" на 2013 - 2020 годы</t>
  </si>
  <si>
    <t>20 2 0000</t>
  </si>
  <si>
    <t>Подпрограмма "Развитие производства медицинских изделий" государственной программы Российской Федерации "Развитие фармацевтической и медицинской промышленности" на 2013 - 2020 годы</t>
  </si>
  <si>
    <t>20 4 0000</t>
  </si>
  <si>
    <t>Федеральная целевая программа "Развитие фармацевтической и медицинской промышленности Российской Федерации на период до 2020 года и дальнейшую перспективу" в рамках государственной программы Российской Федерации "Развитие фармацевтической и медицинской промышленности" на 2013 - 2020 годы</t>
  </si>
  <si>
    <t>21 1 0000</t>
  </si>
  <si>
    <t>Подпрограмма "Приоритетные инновационные проекты ракетно-космической промышленности" государственной программы Российской Федерации "Космическая деятельность России на 2013 - 2020 годы"</t>
  </si>
  <si>
    <t>21 2 0000</t>
  </si>
  <si>
    <t>Подпрограмма "Обеспечение реализации государственной программы" государственной программы Российской Федерации "Космическая деятельность России на 2013 - 2020 годы"</t>
  </si>
  <si>
    <t>21 3 0000</t>
  </si>
  <si>
    <t>Федеральная космическая программа России на 2006 - 2015 годы в рамках государственной программы Российской Федерации "Космическая деятельность России на 2013 - 2020 годы"</t>
  </si>
  <si>
    <t>21 4 0000</t>
  </si>
  <si>
    <t>Федеральная целевая программа "Поддержание, развитие и использование системы ГЛОНАСС на 2012 - 2020 годы" в рамках государственной программы Российской Федерации "Космическая деятельность России на 2013 - 2020 годы"</t>
  </si>
  <si>
    <t>21 5 0000</t>
  </si>
  <si>
    <t>Федеральная целевая программа "Развитие российских космодромов на 2006 - 2015 годы" в рамках государственной программы Российской Федерации "Космическая деятельность России на 2013 - 2020 годы"</t>
  </si>
  <si>
    <t>22 1 0000</t>
  </si>
  <si>
    <t>Подпрограмма "Расширение мощностей электрогенерации атомных электростанций" государственной программы Российской Федерации "Развитие атомного энергопромышленного комплекса"</t>
  </si>
  <si>
    <t>22 2 0000</t>
  </si>
  <si>
    <t>Подпрограмма "Обеспечение ядерной и радиационной безопасности на период до 2020 года" государственной программы Российской Федерации "Развитие атомного энергопромышленного комплекса"</t>
  </si>
  <si>
    <t>22 3 0000</t>
  </si>
  <si>
    <t>Подпрограмма "Обеспечение инновационного развития гражданского сектора атомной отрасли и расширение сферы использования ядерных технологий" государственной программы Российской Федерации "Развитие атомного энергопромышленного комплекса"</t>
  </si>
  <si>
    <t>22 4 0000</t>
  </si>
  <si>
    <t>Подпрограмма "Обеспечение исполнения Государственной корпорацией по атомной энергии Росатом" государственных заданий и функций в области государственного управления использованием атомной энергии" государственной программы Российской Федерации "Развитие атомного энергопромышленного комплекса"</t>
  </si>
  <si>
    <t>22 5 0000</t>
  </si>
  <si>
    <t>Подпрограмма "Обеспечение производственных, технологических и социально-экономических процессов устойчивого развития ядерного оружейного комплекса Российской Федерации и стратегического присутствия России в Арктической зоне" государственной программы Российской Федерации "Развитие атомного энергопромышленного комплекса"</t>
  </si>
  <si>
    <t>22 6 0000</t>
  </si>
  <si>
    <t>Федеральная целевая программа "Обеспечение ядерной и радиационной безопасности на 2008 год и на период до 2015 года" в рамках государственной программы Российской Федерации "Развитие атомного энергопромышленного комплекса"</t>
  </si>
  <si>
    <t>22 7 0000</t>
  </si>
  <si>
    <t>Федеральная целевая программа "Ядерные энерготехнологии нового поколения на период 2010 - 2015 годов и на перспективу до 2020 года" в рамках государственной программы Российской Федерации "Развитие атомного энергопромышленного комплекса"</t>
  </si>
  <si>
    <t>23 1 0000</t>
  </si>
  <si>
    <t>Подпрограмма "Информационно-телекоммуникационная инфраструктура информационного общества и услуги, оказываемые на ее основе" государственной программы Российской Федерации "Информационное общество (2011 - 2020 годы)"</t>
  </si>
  <si>
    <t>23 2 0000</t>
  </si>
  <si>
    <t>Подпрограмма "Информационная среда" государственной программы Российской Федерации "Информационное общество (2011 - 2020 годы)"</t>
  </si>
  <si>
    <t>23 3 0000</t>
  </si>
  <si>
    <t>Подпрограмма "Безопасность в информационном обществе" государственной программы Российской Федерации "Информационное общество (2011 - 2020 годы)"</t>
  </si>
  <si>
    <t>23 4 0000</t>
  </si>
  <si>
    <t>Подпрограмма "Информационное государство" государственной программы Российской Федерации "Информационное общество (2011 - 2020 годы)"</t>
  </si>
  <si>
    <t>23 5 0000</t>
  </si>
  <si>
    <t>Федеральная целевая программа "Развитие телерадиовещания в Российской Федерации на 2009 - 2015 годы" в рамках государственной программы Российской Федерации "Информационное общество (2011 - 2020 годы)"</t>
  </si>
  <si>
    <t>24 1 0000</t>
  </si>
  <si>
    <t>Подпрограмма "Магистральный железнодорожный транспорт" государственной программы Российской Федерации "Развитие транспортной системы"</t>
  </si>
  <si>
    <t>24 2 0000</t>
  </si>
  <si>
    <t>Подпрограмма "Дорожное хозяйство" государственной программы Российской Федерации "Развитие транспортной системы"</t>
  </si>
  <si>
    <t>24 3 0000</t>
  </si>
  <si>
    <t>Подпрограмма "Гражданская авиация и аэронавигационное обслуживание" государственной программы Российской Федерации "Развитие транспортной системы"</t>
  </si>
  <si>
    <t>24 4 0000</t>
  </si>
  <si>
    <t>Подпрограмма "Морской и речной транспорт" государственной программы Российской Федерации "Развитие транспортной системы"</t>
  </si>
  <si>
    <t>24 5 0000</t>
  </si>
  <si>
    <t>Подпрограмма "Надзор в сфере транспорта" государственной программы Российской Федерации "Развитие транспортной системы"</t>
  </si>
  <si>
    <t>24 6 0000</t>
  </si>
  <si>
    <t>Подпрограмма "Развитие скоростных автомобильных дорог на условиях государственно-частного партнерства" государственной программы Российской Федерации "Развитие транспортной системы"</t>
  </si>
  <si>
    <t>24 8 0000</t>
  </si>
  <si>
    <t>Подпрограмма "Обеспечение реализации государственной программы Российской Федерации "Развитие транспортной системы"</t>
  </si>
  <si>
    <t>24 Б 0000</t>
  </si>
  <si>
    <t>24 Г 0000</t>
  </si>
  <si>
    <t>Федеральная целевая программа "Модернизация единой системы организации воздушного движения Российской Федерации (2009 - 2020 годы)" (проект) в рамках государственной программы Российской Федерации "Развитие транспортной системы"</t>
  </si>
  <si>
    <t>24 Д 0000</t>
  </si>
  <si>
    <t>Подпрограмма "Развитие гражданского использования системы ГЛОНАСС на транспорте" государственной программы Российской Федерации "Развитие транспортной системы"</t>
  </si>
  <si>
    <t>25 1 0000</t>
  </si>
  <si>
    <t>Подпрограмма "Развитие подотрасли растениеводства, переработки и реализации продукции растениеводства" государственной программы Российской Федерации "Государственная программа развития сельского хозяйства и регулирования рынков сельскохозяйственной продукции, сырья и продовольствия на 2013 - 2020 годы"</t>
  </si>
  <si>
    <t>25 2 0000</t>
  </si>
  <si>
    <t>Подпрограмма "Развитие подотрасли животноводства, переработки и реализации продукции животноводства" государственной программы Российской Федерации "Государственная программа развития сельского хозяйства и регулирования рынков сельскохозяйственной продукции, сырья и продовольствия на 2013 - 2020 годы"</t>
  </si>
  <si>
    <t>25 3 0000</t>
  </si>
  <si>
    <t>Подпрограмма "Развитие мясного скотоводства" государственной программы Российской Федерации "Государственная программа развития сельского хозяйства и регулирования рынков сельскохозяйственной продукции, сырья и продовольствия на 2013 - 2020 годы"</t>
  </si>
  <si>
    <t>25 4 0000</t>
  </si>
  <si>
    <t>Подпрограмма "Поддержка малых форм хозяйствования" государственной программы Российской Федерации "Государственная программа развития сельского хозяйства и регулирования рынков сельскохозяйственной продукции, сырья и продовольствия на 2013 - 2020 годы"</t>
  </si>
  <si>
    <t>25 5 0000</t>
  </si>
  <si>
    <t>Подпрограмма "Техническая и технологическая модернизация,  инновационное развитие" государственной программы Российской Федерации "Государственная программа развития сельского хозяйства и регулирования рынков сельскохозяйственной продукции, сырья и продовольствия на 2013 - 2020 годы"</t>
  </si>
  <si>
    <t>25 6 0000</t>
  </si>
  <si>
    <t>Подпрограмма "Обеспечение реализации государственной программы Российской Федерации "Государственная программа развития сельского хозяйства и регулирования рынков сельскохозяйственной продукции, сырья и продовольствия на 2013 - 2020 годы"</t>
  </si>
  <si>
    <t>25 7 0000</t>
  </si>
  <si>
    <t>Федеральная целевая программа "Устойчивое развитие сельских территорий на 2014 - 2017 годы и на период до 2020 года" в рамках государственной программы Российской Федерации "Государственная программа развития сельского хозяйства и регулирования рынков сельскохозяйственной продукции, сырья и продовольствия на 2013 - 2020 годы"</t>
  </si>
  <si>
    <t>25 8 0000</t>
  </si>
  <si>
    <t>Федеральная целевая программа "Развитие мелиорации земель сельскохозяйственного назначения России на 2014 - 2020 годы" в рамках государственной программы Российской Федерации "Государственная программа развития сельского хозяйства и регулирования рынков сельскохозяйственной продукции, сырья и продовольствия на 2013 - 2020 годы"</t>
  </si>
  <si>
    <t>25 9 0000</t>
  </si>
  <si>
    <t>25 Б 0000</t>
  </si>
  <si>
    <t>Подпрограмма "Развитие молочного скотоводства" государственной программы Российской Федерации "Государственная программа развития сельского хозяйства и регулирования рынков сельскохозяйственной продукции, сырья и продовольствия на 2013 - 2020 годы"</t>
  </si>
  <si>
    <t>25 Г 0000</t>
  </si>
  <si>
    <t>Подпрограмма  "Поддержка племенного дела, селекции и семеноводства" государственной программы Российской Федерации "Государственная программа развития сельского хозяйства и регулирования рынков сельскохозяйственной продукции, сырья и продовольствия на 2013 - 2020 годы"</t>
  </si>
  <si>
    <t>25 Д 0000</t>
  </si>
  <si>
    <t>Подпрограмма "Развитие оптово-распределительных центров и инфраструктуры системы социального питания" государственной программы Российской Федерации "Государственная программа развития сельского хозяйства и регулирования рынков сельскохозяйственной продукции, сырья и продовольствия на 2013 - 2020 годы"</t>
  </si>
  <si>
    <t>25 Ж 0000</t>
  </si>
  <si>
    <t>26 1 0000</t>
  </si>
  <si>
    <t>Подпрограмма "Организация рыболовства" государственной программы Российской Федерации "Развитие рыбохозяйственного комплекса"</t>
  </si>
  <si>
    <t>26 2 0000</t>
  </si>
  <si>
    <t>Подпрограмма "Развитие аквакультуры" государственной программы Российской Федерации "Развитие рыбохозяйственного комплекса"</t>
  </si>
  <si>
    <t>26 3 0000</t>
  </si>
  <si>
    <t>Подпрограмма "Наука и инновации" государственной программы Российской Федерации "Развитие рыбохозяйственного комплекса"</t>
  </si>
  <si>
    <t>26 4 0000</t>
  </si>
  <si>
    <t>Подпрограмма "Охрана и контроль" государственной программы Российской Федерации "Развитие рыбохозяйственного комплекса"</t>
  </si>
  <si>
    <t>26 5 0000</t>
  </si>
  <si>
    <t>Подпрограмма "Модернизация и стимулирование" государственной программы Российской Федерации "Развитие рыбохозяйственного комплекса"</t>
  </si>
  <si>
    <t>26 6 0000</t>
  </si>
  <si>
    <t>Подпрограмма "Обеспечение создания условий для реализации государственной программы Российской Федерации "Развитие рыбохозяйственного комплекса"</t>
  </si>
  <si>
    <t>26 7 0000</t>
  </si>
  <si>
    <t>26 8 0000</t>
  </si>
  <si>
    <t>Подпрограмма "Развитие осетрового хозяйства" государственной программы Российской Федерации "Развитие рыбохозяйственного комплекса"</t>
  </si>
  <si>
    <t>27 1 0000</t>
  </si>
  <si>
    <t>Подпрограмма "Реализация приоритетных направлений внешнеэкономической деятельности в процессе международного экономического сотрудничества" государственной программы Российской Федерации "Развитие внешнеэкономической деятельности"</t>
  </si>
  <si>
    <t>27 2 0000</t>
  </si>
  <si>
    <t>Подпрограмма "Формирование Евразийского экономического союза" государственной программы Российской Федерации "Развитие внешнеэкономической деятельности"</t>
  </si>
  <si>
    <t>27 3 0000</t>
  </si>
  <si>
    <t>Подпрограмма "Создание национальной системы поддержки внешнеэкономической деятельности" государственной программы Российской Федерации "Развитие внешнеэкономической деятельности"</t>
  </si>
  <si>
    <t>27 5 0000</t>
  </si>
  <si>
    <t>Подпрограмма "Совершенствование таможенной деятельности" государственной программы Российской Федерации "Развитие внешнеэкономической деятельности"</t>
  </si>
  <si>
    <t>27 6 0000</t>
  </si>
  <si>
    <t>Подпрограмма "Обеспечение развития системы пунктов пропуска через Государственную границу Российской Федерации для осуществления внешнеэкономической деятельности" государственной программы Российской Федерации "Развитие внешнеэкономической деятельности"</t>
  </si>
  <si>
    <t>28 1 0000</t>
  </si>
  <si>
    <t>Подпрограмма "Воспроизводство минерально-сырьевой базы, геологическое изучение недр" государственной программы Российской Федерации "Воспроизводство и использование природных ресурсов"</t>
  </si>
  <si>
    <t>28 2 0000</t>
  </si>
  <si>
    <t>Подпрограмма "Использование водных ресурсов" государственной программы Российской Федерации "Воспроизводство и использование природных ресурсов"</t>
  </si>
  <si>
    <t>28 3 0000</t>
  </si>
  <si>
    <t>Подпрограмма " Сохранение и воспроизводство охотничьих ресурсов" государственной программы Российской Федерации "Воспроизводство и использование природных ресурсов"</t>
  </si>
  <si>
    <t>28 4 0000</t>
  </si>
  <si>
    <t>Подпрограмма "Обеспечение реализации государственной программы Российской Федерации "Воспроизводство и использование природных ресурсов"</t>
  </si>
  <si>
    <t>28 6 0000</t>
  </si>
  <si>
    <t>Федеральная целевая программа "Развитие водохозяйственного комплекса Российской Федерации в 2012 - 2020 годах" в рамках государственной программы Российской Федерации "Воспроизводство и использование природных ресурсов"</t>
  </si>
  <si>
    <t>29 1 0000</t>
  </si>
  <si>
    <t>Подпрограмма "Обеспечение использования, охраны, защиты и воспроизводства лесов" государственной программы Российской Федерации "Развитие лесного хозяйства" на 2013 - 2020 годы"</t>
  </si>
  <si>
    <t>29 4 0000</t>
  </si>
  <si>
    <t>Подпрограмма "Обеспечение реализации государственной программы Российской Федерации "Развитие лесного хозяйства" на 2013 - 2020 годы"</t>
  </si>
  <si>
    <t>30 1 0000</t>
  </si>
  <si>
    <t>Подпрограмма "Энергосбережение и повышение энергетической эффективности" государственной программы Российской Федерации "Энергоэффективность и развитие энергетики"</t>
  </si>
  <si>
    <t>30 2 0000</t>
  </si>
  <si>
    <t>Подпрограмма "Развитие и модернизация электроэнергетики" государственной программы Российской Федерации "Энергоэффективность и развитие энергетики"</t>
  </si>
  <si>
    <t>30 5 0000</t>
  </si>
  <si>
    <t>Подпрограмма "Реструктуризация и развитие угольной промышленности" государственной программы Российской Федерации "Энергоэффективность и развитие энергетики"</t>
  </si>
  <si>
    <t>30 6 0000</t>
  </si>
  <si>
    <t>Подпрограмма "Развитие использования возобновляемых источников энергии" государственной программы Российской Федерации "Энергоэффективность и развитие энергетики"</t>
  </si>
  <si>
    <t>30 7 0000</t>
  </si>
  <si>
    <t>Подпрограмма "Обеспечение реализации государственной программы" государственной программы Российской Федерации "Энергоэффективность и развитие энергетики"</t>
  </si>
  <si>
    <t>32 3 0000</t>
  </si>
  <si>
    <t>Подпрограмма "Противодействие легализации (отмыванию) доходов, полученных преступным путем, и финансированию терроризма" государственной программы Российской Федерации "Обеспечение государственной безопасности"</t>
  </si>
  <si>
    <t>32 4 0000</t>
  </si>
  <si>
    <t>Подпрограмма "Обеспечение реализации государственной программы Российской Федерации" государственной программы Российской Федерации "Обеспечение государственной безопасности"</t>
  </si>
  <si>
    <t>34 Д 0000</t>
  </si>
  <si>
    <t>Подпрограмма "Обеспечение реализации государственной программы Российской Федерации "Социально-экономическое развитие Дальнего Востока и Байкальского региона" и прочие мероприятия в области сбалансированного территориального развития" государственной программы Российской Федерации "Социально-экономическое развитие Дальнего Востока и Байкальского региона"</t>
  </si>
  <si>
    <t>34 Ж 0000</t>
  </si>
  <si>
    <t>Федеральная целевая программа "Экономическое и социальное развитие Дальнего Востока и Байкальского региона на период до 2018 года" в рамках государственной программы Российской Федерации "Социально-экономическое развитие Дальнего Востока и Байкальского региона"</t>
  </si>
  <si>
    <t>34 И 0000</t>
  </si>
  <si>
    <t>Федеральная целевая программа "Социально-экономическое развитие Курильских островов (Сахалинская область) на 2007 - 2015 годы" в рамках государственной программы Российской Федерации "Социально-экономическое развитие Дальнего Востока и Байкальского региона"</t>
  </si>
  <si>
    <t>35 Г 0000</t>
  </si>
  <si>
    <t>Подпрограмма "Обеспечение реализации государственной программы Российской Федерации "Развитие Северо-Кавказского федерального округа" на период до 2025 года"</t>
  </si>
  <si>
    <t>35 Д 0000</t>
  </si>
  <si>
    <t>Федеральная целевая программа "Социально-экономическое развитие Республики Ингушетия на 2010 - 2016 годы" в рамках государственной программы Российской Федерации "Развитие Северо-Кавказского федерального округа" на период до 2025 года</t>
  </si>
  <si>
    <t>35 Ж 0000</t>
  </si>
  <si>
    <t>Федеральная целевая программа "Юг России (2014 - 2020 годы)" в рамках государственной программы Российской Федерации "Развитие Северо-Кавказского федерального округа" на период до 2025 года</t>
  </si>
  <si>
    <t>36 1 0000</t>
  </si>
  <si>
    <t>Подпрограмма "Совершенствование системы распределения и перераспределения финансовых ресурсов между уровнями бюджетной системы Российской Федерации" государственной программы Российской Федерации "Развитие федеративных отношений и создание условий для эффективного и ответственного управления региональными и муниципальными финансами"</t>
  </si>
  <si>
    <t>36 2 0000</t>
  </si>
  <si>
    <t>Подпрограмма "Выравнивание финансовых возможностей бюджетов субъектов Российской Федерации и местных бюджетов" государственной программы Российской Федерации "Развитие федеративных отношений и создание условий для эффективного и ответственного управления региональными и муниципальными финансами"</t>
  </si>
  <si>
    <t>37 4 0000</t>
  </si>
  <si>
    <t>Федеральная целевая программа развития Калининградской области на период до 2020 года в рамках государственной программы Российской Федерации "Социально-экономическое развитие Калининградской области до 2020 года"</t>
  </si>
  <si>
    <t>38 1 0000</t>
  </si>
  <si>
    <t>Подпрограмма "Повышение эффективности управления федеральным имуществом и приватизации" государственной программы Российской Федерации "Управление федеральным имуществом"</t>
  </si>
  <si>
    <t>38 2 0000</t>
  </si>
  <si>
    <t>Подпрограмма "Управление государственным материальным резервом" государственной программы Российской Федерации "Управление федеральным имуществом"</t>
  </si>
  <si>
    <t>39 2 0000</t>
  </si>
  <si>
    <t>Подпрограмма "Нормативно-методическое обеспечение и организация бюджетного процесса" государственной программы Российской Федерации "Управление государственными финансами и регулирование финансовых рынков"</t>
  </si>
  <si>
    <t>39 3 0000</t>
  </si>
  <si>
    <t>Подпрограмма "Организация и осуществление контроля и надзора в финансово-бюджетной сфере" государственной программы Российской Федерации "Управление государственными финансами и регулирование финансовых рынков"</t>
  </si>
  <si>
    <t>39 4 0000</t>
  </si>
  <si>
    <t>Подпрограмма "Обеспечение функционирования и развитие налоговой системы Российской Федерации" государственной программы Российской Федерации "Управление государственными финансами и регулирование финансовых рынков"</t>
  </si>
  <si>
    <t>39 5 0000</t>
  </si>
  <si>
    <t>Подпрограмма "Управление государственным долгом и государственными финансовыми активами Российской Федерации" государственной программы Российской Федерации "Управление государственными финансами и регулирование финансовых рынков"</t>
  </si>
  <si>
    <t>39 6 0000</t>
  </si>
  <si>
    <t>Подпрограмма "Развитие международного финансово-экономического сотрудничества Российской Федерации" государственной программы Российской Федерации "Управление государственными финансами и регулирование финансовых рынков"</t>
  </si>
  <si>
    <t>39 7 0000</t>
  </si>
  <si>
    <t>Подпрограмма "Создание и развитие государственной интегрированной информационной системы управления общественными финансами "Электронный бюджет" государственной программы Российской Федерации "Управление государственными финансами и регулирование финансовых рынков"</t>
  </si>
  <si>
    <t>39 8 0000</t>
  </si>
  <si>
    <t>Подпрограмма "Государственное регулирование отрасли драгоценных металлов и драгоценных камней" государственной программы Российской Федерации "Управление государственными финансами и регулирование финансовых рынков"</t>
  </si>
  <si>
    <t>39 9 0000</t>
  </si>
  <si>
    <t>Подпрограмма "Государственное регулирование в сфере производства и оборота этилового спирта, алкогольной и спиртосодержащей продукции" государственной программы Российской Федерации "Управление государственными финансами и регулирование финансовых рынков"</t>
  </si>
  <si>
    <t>39 Б 0000</t>
  </si>
  <si>
    <t>41 1 0000</t>
  </si>
  <si>
    <t>Подпрограмма "Осуществление функций по выработке и реализации государственной политики и нормативно-правовому регулированию в сфере международных отношений Российской Федерации" государственной программы Российской Федерации "Внешнеполитическая деятельность"</t>
  </si>
  <si>
    <t>41 2 0000</t>
  </si>
  <si>
    <t>Подпрограмма "Выполнение финансовых обязательств Российской Федерации по обеспечению деятельности межгосударственных структур, созданных государствами Содружества Независимых Государств" государственной программы Российской Федерации "Внешнеполитическая деятельность"</t>
  </si>
  <si>
    <t>41 3 0000</t>
  </si>
  <si>
    <t>Подпрограмма "Осуществление деятельности в сферах международного гуманитарного сотрудничества и содействия международному развитию" государственной программы Российской Федерации "Внешнеполитическая деятельность"</t>
  </si>
  <si>
    <t>42 1 0000</t>
  </si>
  <si>
    <t>Подпрограмма "Обеспечение защиты публичных интересов, реализации прав граждан и организаций" государственной программы Российской Федерации "Юстиция"</t>
  </si>
  <si>
    <t>42 2 0000</t>
  </si>
  <si>
    <t>Подпрограмма "Развитие судебно-экспертных учреждений Министерства юстиции Российской Федерации" государственной программы Российской Федерации "Юстиция"</t>
  </si>
  <si>
    <t>42 3 0000</t>
  </si>
  <si>
    <t>Подпрограмма "Регулирование государственной политики в сфере исполнения уголовных наказаний" государственной программы Российской Федерации "Юстиция"</t>
  </si>
  <si>
    <t>42 4 0000</t>
  </si>
  <si>
    <t>Подпрограмма "Повышение качества принудительного исполнения судебных актов, актов других органов и должностных лиц и обеспечение установленного порядка деятельности судов" государственной программы Российской Федерации "Юстиция"</t>
  </si>
  <si>
    <t>42 5 0000</t>
  </si>
  <si>
    <t>Подпрограмма "Повышение эффективности государственного управления при реализации государственной программы Российской Федерации "Юстиция"</t>
  </si>
  <si>
    <t>42 6 0000</t>
  </si>
  <si>
    <t>Федеральная целевая программа "Развитие уголовно-исполнительной системы (2007 - 2016 годы)" в рамках государственной программы Российской Федерации "Юстиция"</t>
  </si>
  <si>
    <t>77 1 0000</t>
  </si>
  <si>
    <t>Президент Российской Федерации</t>
  </si>
  <si>
    <t>77 2 0000</t>
  </si>
  <si>
    <t>Администрация Президента Российской Федерации</t>
  </si>
  <si>
    <t>78 1 0000</t>
  </si>
  <si>
    <t>Председатель Правительства Российской Федерации и его заместители</t>
  </si>
  <si>
    <t>78 2 0000</t>
  </si>
  <si>
    <t>Аппарат Правительства Российской Федерации</t>
  </si>
  <si>
    <t>88 9 0000</t>
  </si>
  <si>
    <t>Обеспечение функционирования СК России</t>
  </si>
  <si>
    <t>89 2 0000</t>
  </si>
  <si>
    <t>Обеспечение визитов делегаций высших органов власти за рубеж</t>
  </si>
  <si>
    <t>89 3 0000</t>
  </si>
  <si>
    <t>Общественная палата Российской Федерации</t>
  </si>
  <si>
    <t>89 9 0000</t>
  </si>
  <si>
    <t>90 1 0000</t>
  </si>
  <si>
    <t>Председатель Конституционного Суда Российской Федерации и судьи Конституционного Суда Российской Федерации</t>
  </si>
  <si>
    <t>90 2 0000</t>
  </si>
  <si>
    <t>Председатель Верховного Суда Российской Федерации и судьи Верховного Суда Российской Федерации</t>
  </si>
  <si>
    <t>90 4 0000</t>
  </si>
  <si>
    <t>Судьи</t>
  </si>
  <si>
    <t>90 5 0000</t>
  </si>
  <si>
    <t>Судебный департамент при Верховном Суде Российской Федерации</t>
  </si>
  <si>
    <t>90 6 0000</t>
  </si>
  <si>
    <t>Аппараты судов</t>
  </si>
  <si>
    <t>90 9 0000</t>
  </si>
  <si>
    <t>Реализация функций</t>
  </si>
  <si>
    <t>91 9 0000</t>
  </si>
  <si>
    <t>Обеспечение деятельности Прокуратуры Российской Федерации</t>
  </si>
  <si>
    <t>92 9 0000</t>
  </si>
  <si>
    <t>Обеспечение деятельности Уполномоченного по правам человека в Российской Федерации</t>
  </si>
  <si>
    <t>93 9 0000</t>
  </si>
  <si>
    <t>Обеспечение деятельности Счетной палаты</t>
  </si>
  <si>
    <t>94 1 0000</t>
  </si>
  <si>
    <t>Члены ЦИК России</t>
  </si>
  <si>
    <t>94 2 0000</t>
  </si>
  <si>
    <t>Проведение референдумов</t>
  </si>
  <si>
    <t>94 9 0000</t>
  </si>
  <si>
    <t>Обеспечение деятельности ЦИК России</t>
  </si>
  <si>
    <t>95 1 0000</t>
  </si>
  <si>
    <t>Председатель Совета Федерации и его заместители</t>
  </si>
  <si>
    <t>95 2 0000</t>
  </si>
  <si>
    <t>Члены Совета Федерации и их помощники</t>
  </si>
  <si>
    <t>95 9 0000</t>
  </si>
  <si>
    <t>Обеспечение деятельности Совета Федерации</t>
  </si>
  <si>
    <t>96 1 0000</t>
  </si>
  <si>
    <t>Председатель Государственной Думы и его заместители</t>
  </si>
  <si>
    <t>96 2 0000</t>
  </si>
  <si>
    <t>Депутаты Государственной Думы и их помощники</t>
  </si>
  <si>
    <t>96 9 0000</t>
  </si>
  <si>
    <t>Обеспечение деятельности Государственной Думы</t>
  </si>
  <si>
    <t>97 9 0000</t>
  </si>
  <si>
    <t>Обеспечение доставки</t>
  </si>
  <si>
    <t>99 1 0000</t>
  </si>
  <si>
    <t>Федеральная целевая программа "Развитие судебной системы России на 2013 - 2020 годы"</t>
  </si>
  <si>
    <t>99 2 0000</t>
  </si>
  <si>
    <t>Федеральная целевая программа "Создание системы базирования Черноморского флота на территории Российской Федерации в 2005 - 2020 годах"</t>
  </si>
  <si>
    <t>99 4 0000</t>
  </si>
  <si>
    <t>Федеральная целевая программа "Промышленная утилизация вооружения и военной техники на 2011 - 2015 годы и на период до 2020 года"</t>
  </si>
  <si>
    <t>99 5 0000</t>
  </si>
  <si>
    <t>Федеральная целевая программа "Совершенствование системы комплектования должностей сержантов и солдат военнослужащими, переведенными на военную службу по контракту, и осуществление перехода к комплектованию должностей сержантов (старшин) Вооруженных Сил Российской Федерации, других войск, воинских формирований и органов, а также матросов плавсостава Военно-Морского Флота военнослужащими, проходящими военную службу по контракту (2009 - 2015 годы)"</t>
  </si>
  <si>
    <t>99 6 0000</t>
  </si>
  <si>
    <t>Федеральная целевая программа "Совершенствование федеральной системы разведки и контроля воздушного пространства Российской Федерации (2007 - 2015 годы)"</t>
  </si>
  <si>
    <t>99 7 0000</t>
  </si>
  <si>
    <t>Федеральная целевая программа "Социально-экономическое развитие Республики Крым и г. Севастополя до 2020 года"</t>
  </si>
  <si>
    <t>99 9 0000</t>
  </si>
  <si>
    <t>4. Бюджеты государственных внебюджетных фондов Российской Федерации (справочно)</t>
  </si>
  <si>
    <r>
      <t>Другие вопросы в области жилищно-коммунального хозяйства</t>
    </r>
    <r>
      <rPr>
        <sz val="9"/>
        <color theme="1"/>
        <rFont val="Times New Roman Cyr"/>
        <charset val="204"/>
      </rPr>
      <t xml:space="preserve"> </t>
    </r>
    <r>
      <rPr>
        <i/>
        <sz val="9"/>
        <color theme="1"/>
        <rFont val="Times New Roman Cyr"/>
        <charset val="204"/>
      </rPr>
      <t>(исполнено по данным Минфина России)</t>
    </r>
  </si>
  <si>
    <r>
      <t xml:space="preserve">Прогноз кассовых поступлений доходов в федеральный бюджет                       в 2015 году </t>
    </r>
    <r>
      <rPr>
        <b/>
        <vertAlign val="superscript"/>
        <sz val="10"/>
        <color theme="1"/>
        <rFont val="Times New Roman Cyr"/>
        <family val="1"/>
        <charset val="204"/>
      </rPr>
      <t>*)</t>
    </r>
  </si>
  <si>
    <r>
      <t xml:space="preserve">Утверждено на 2015 год федеральным законом о бюджете государственного внебюджетного фонда                             на 2015 год и на плановый период 2016 и 2017 годов </t>
    </r>
    <r>
      <rPr>
        <b/>
        <vertAlign val="superscript"/>
        <sz val="10"/>
        <color theme="1"/>
        <rFont val="Times New Roman Cyr"/>
        <charset val="204"/>
      </rPr>
      <t>*)</t>
    </r>
  </si>
  <si>
    <r>
      <t xml:space="preserve">Исполнено </t>
    </r>
    <r>
      <rPr>
        <b/>
        <vertAlign val="superscript"/>
        <sz val="10"/>
        <color theme="1"/>
        <rFont val="Times New Roman Cyr"/>
        <charset val="204"/>
      </rPr>
      <t>**)</t>
    </r>
  </si>
  <si>
    <r>
      <t xml:space="preserve">в процентах к показателям, утвержденым  на 2014 год федеральным законом о бюджете государственного внебюджетного фонда                             на 2014 год и на плановый период 2015 и 2016 годов </t>
    </r>
    <r>
      <rPr>
        <b/>
        <vertAlign val="superscript"/>
        <sz val="10"/>
        <color theme="1"/>
        <rFont val="Times New Roman Cyr"/>
        <charset val="204"/>
      </rPr>
      <t>*)</t>
    </r>
  </si>
  <si>
    <r>
      <t xml:space="preserve"> Приложение № 4                                          </t>
    </r>
    <r>
      <rPr>
        <sz val="10"/>
        <color theme="1"/>
        <rFont val="Times New Roman Cyr"/>
        <family val="1"/>
        <charset val="204"/>
      </rPr>
      <t>к оперативному докладу                                                  о ходе исполнения                               федерального бюджета</t>
    </r>
  </si>
  <si>
    <r>
      <t xml:space="preserve">Код по бюджетной классификации </t>
    </r>
    <r>
      <rPr>
        <b/>
        <vertAlign val="superscript"/>
        <sz val="10"/>
        <color theme="1"/>
        <rFont val="Times New Roman Cyr"/>
        <family val="1"/>
        <charset val="204"/>
      </rPr>
      <t>*)</t>
    </r>
  </si>
  <si>
    <r>
      <t xml:space="preserve"> на 2015 год, установленные сводной бюджетной росписью </t>
    </r>
    <r>
      <rPr>
        <b/>
        <vertAlign val="superscript"/>
        <sz val="10"/>
        <color theme="1"/>
        <rFont val="Times New Roman Cyr"/>
        <family val="1"/>
        <charset val="204"/>
      </rPr>
      <t>*)</t>
    </r>
  </si>
  <si>
    <r>
      <t xml:space="preserve">утвержденные на 2015 год Федеральным законом "О федеральном бюджете на 2015 год и на плановый период 2016 и 2017 годов" </t>
    </r>
    <r>
      <rPr>
        <b/>
        <vertAlign val="superscript"/>
        <sz val="10"/>
        <color theme="1"/>
        <rFont val="Times New Roman Cyr"/>
        <family val="1"/>
        <charset val="204"/>
      </rPr>
      <t xml:space="preserve">*) </t>
    </r>
  </si>
  <si>
    <r>
      <t>установленным сводной бюджетной росписью на 2015 год</t>
    </r>
    <r>
      <rPr>
        <b/>
        <vertAlign val="superscript"/>
        <sz val="10"/>
        <color theme="1"/>
        <rFont val="Times New Roman Cyr"/>
        <family val="1"/>
        <charset val="204"/>
      </rPr>
      <t>*)</t>
    </r>
  </si>
  <si>
    <t>ФЕДЕРАЛЬНОЕ АГЕНТСТВО ПО ДЕЛАМ НАЦИОНАЛЬНОСТЕЙ</t>
  </si>
  <si>
    <t>380</t>
  </si>
  <si>
    <t>ГОСУДАРСТВЕННАЯ ПРОГРАММА РОССИЙСКОЙ ФЕДЕРАЦИИ "ОБЕСПЕЧЕНИЕ ОБЩЕСТВЕННОГО ПОРЯДКА И ПРОТИВОДЕЙСТВИЕ ПРЕСТУПНОСТИ"</t>
  </si>
  <si>
    <t>Федеральная целевая программа "Повышение безопасности дорожного движения в 2013 - 2020 годах" в рамках государственной программы Российской Федерации "Обеспечение общественного порядка и противодействие преступности</t>
  </si>
  <si>
    <t>10 Б 0000</t>
  </si>
  <si>
    <t>Федеральная целевая программа "Национальная система химической и биологической безопасности Российской Федерации (2015 - 2020 годы)" в рамках государственной программы Российской Федерации "Защита населения и территорий от чрезвычайных ситуаций, обеспечение пожарной безопасности и безопасности людей на водных объектах"</t>
  </si>
  <si>
    <t>ГОСУДАРСТВЕННАЯ ПРОГРАММА РОССИЙСКОЙ ФЕДЕРАЦИИ "ОХРАНА ОКРУЖАЮЩЕЙ СРЕДЫ" НА 2012 - 2020 ГОДЫ</t>
  </si>
  <si>
    <t>ГОСУДАРСТВЕННАЯ ПРОГРАММА РОССИЙСКОЙ ФЕДЕРАЦИИ "РАЗВИТИЕ ПРОМЫШЛЕННОСТИ И ПОВЫШЕНИЕ ЕЕ КОНКУРЕНТОСПОСОБНОСТИ"</t>
  </si>
  <si>
    <t>ГОСУДАРСТВЕННАЯ ПРОГРАММА РОССИЙСКОЙ ФЕДЕРАЦИИ "РАЗВИТИЕ СУДОСТРОЕНИЯ НА 2013 - 2030 ГОДЫ "</t>
  </si>
  <si>
    <t>ГОСУДАРСТВЕННАЯ ПРОГРАММА РОССИЙСКОЙ ФЕДЕРАЦИИ "РАЗВИТИЕ ЭЛЕКТРОННОЙ И РАДИОЭЛЕКТРОННОЙ ПРОМЫШЛЕННОСТИ НА 2013 - 2025 ГОДЫ"</t>
  </si>
  <si>
    <t>ГОСУДАРСТВЕННАЯ ПРОГРАММА РОССИЙСКОЙ ФЕДЕРАЦИИ "КОСМИЧЕСКАЯ ДЕЯТЕЛЬНОСТЬ РОССИИ НА 2013 - 2020 ГОДЫ"</t>
  </si>
  <si>
    <t>ГОСУДАРСТВЕННАЯ ПРОГРАММА РОССИЙСКОЙ ФЕДЕРАЦИИ "РАЗВИТИЕ АТОМНОГО ЭНЕРГОПРОМЫШЛЕННОГО КОМПЛЕКСА"</t>
  </si>
  <si>
    <t>ГОСУДАРСТВЕННАЯ ПРОГРАММА РОССИЙСКОЙ ФЕДЕРАЦИИ "ИНФОРМАЦИОННОЕ ОБЩЕСТВО (2011 - 2020 ГОДЫ)"</t>
  </si>
  <si>
    <t>Федеральная целевая программа "Развитие транспортной системы России (2010 - 2020 годы)" (проект) в рамках государственной программы Российской Федерации "Развитие транспортной системы"</t>
  </si>
  <si>
    <t>ГОСУДАРСТВЕННАЯ ПРОГРАММА РОССИЙСКОЙ ФЕДЕРАЦИИ "РАЗВИТИЕ ВНЕШНЕЭКОНОМИЧЕСКОЙ ДЕЯТЕЛЬНОСТИ"</t>
  </si>
  <si>
    <t>ГОСУДАРСТВЕННАЯ ПРОГРАММА РОССИЙСКОЙ ФЕДЕРАЦИИ "ОБЕСПЕЧЕНИЕ ГОСУДАРСТВЕННОЙ БЕЗОПАСНОСТИ"</t>
  </si>
  <si>
    <t>ГОСУДАРСТВЕННАЯ ПРОГРАММА РОССИЙСКОЙ ФЕДЕРАЦИИ "УПРАВЛЕНИЕ ФЕДЕРАЛЬНЫМ ИМУЩЕСТВОМ"</t>
  </si>
  <si>
    <t>ГОСУДАРСТВЕННАЯ ПРОГРАММА РОССИЙСКОЙ ФЕДЕРАЦИИ "ВНЕШНЕПОЛИТИЧЕСКАЯ ДЕЯТЕЛЬНОСТЬ"</t>
  </si>
  <si>
    <t>Федеральное агентство по делам национальностей</t>
  </si>
  <si>
    <t>Министерство Российской Федерации по развитию Дальнего Востока***)</t>
  </si>
  <si>
    <t>Имущественный взнос Российской Федерации в Государственную корпорацию по содействию разработке, производству и экспорту высокотехнологичной промышленной продукции 'Ростех' на оказание поддержки обществу с ограниченной ответственностью 'РТ-Экспо' для проведения работ по организации и сопровождению российской экспозиции на Всемирной универсальной выставке 'ЭКСПО-2015' в г. Милане (Итальянская Республика) в рамках подпрограммы 'Создание национальной системы поддержки развития внешнеэкономической деятельности' государственной программы Российской Федерации 'Развитие внешнеэкономической деятельности' (Субсидии государственным корпорациям (компаниям) в виде имущественного взноса)</t>
  </si>
  <si>
    <t>2736006</t>
  </si>
  <si>
    <t>общего объема консолидированного бюджета Российской Федерации и бюджетов государственных внебюджетных фондов</t>
  </si>
  <si>
    <r>
      <t xml:space="preserve">Код по бюджетной классификации </t>
    </r>
    <r>
      <rPr>
        <b/>
        <vertAlign val="superscript"/>
        <sz val="10"/>
        <color theme="1"/>
        <rFont val="Times New Roman Cyr"/>
        <charset val="204"/>
      </rPr>
      <t>*)</t>
    </r>
  </si>
  <si>
    <r>
      <t xml:space="preserve">утвержденные на 2015 год Федеральным законом "О федеральном бюджете на 2015 год и на плановый период 2016 и 2017 годов" </t>
    </r>
    <r>
      <rPr>
        <b/>
        <vertAlign val="superscript"/>
        <sz val="10"/>
        <color theme="1"/>
        <rFont val="Times New Roman Cyr"/>
        <family val="1"/>
        <charset val="204"/>
      </rPr>
      <t>*)</t>
    </r>
    <r>
      <rPr>
        <b/>
        <sz val="10"/>
        <color theme="1"/>
        <rFont val="Times New Roman Cyr"/>
        <family val="1"/>
        <charset val="204"/>
      </rPr>
      <t xml:space="preserve"> </t>
    </r>
  </si>
  <si>
    <t>Приложение № 1
к оперативному докладу
о ходе исполнения
федерального бюджета</t>
  </si>
  <si>
    <t>09 3 0000</t>
  </si>
  <si>
    <t>(перечень государственных программ Российской Федерации приведен в соответствии с приложением 8 к Федеральному закону "О федеральном бюджете на 2015 год и на плановый период 2016 и 2017 годов")</t>
  </si>
  <si>
    <t>Федеральное государственное бюджетное образовательное учреждение высшего образования "Российская академия народного хозяйства и государственной службы при Президенте Российской Федерации"</t>
  </si>
  <si>
    <t>Федеральное государственное бюджетное образовательное учреждение высшего образования "Санкт-Петербургский государственный университет"</t>
  </si>
  <si>
    <t>Федеральное государственное бюджетное учреждение "Российская академия наук"</t>
  </si>
  <si>
    <t>***) Ответственный исполнитель</t>
  </si>
  <si>
    <t>ГОСУДАРСТВЕННАЯ КОРПОРАЦИЯ - ФОНД СОДЕЙСТВИЯ РЕФОРМИРОВАНИЮ ЖИЛИЩНО-КОММУНАЛЬНОГО ХОЗЯЙСТВА
(образована в соответствии с Федеральным законом от 21 июля 2007 г. № 185-ФЗ)</t>
  </si>
  <si>
    <r>
      <t xml:space="preserve">Фонд национального благосостояния - всего </t>
    </r>
    <r>
      <rPr>
        <b/>
        <i/>
        <sz val="8"/>
        <color theme="1"/>
        <rFont val="Times New Roman Cyr"/>
        <charset val="204"/>
      </rPr>
      <t>(с учетом курсовой разницы),</t>
    </r>
  </si>
  <si>
    <r>
      <t xml:space="preserve">Обслуживание государственного внутреннего и муниципального долга </t>
    </r>
    <r>
      <rPr>
        <i/>
        <sz val="11"/>
        <color theme="1"/>
        <rFont val="Times New Roman Cyr"/>
        <charset val="204"/>
      </rPr>
      <t>(с учетом некассовой операции по обмену облигаций федерального займа)</t>
    </r>
  </si>
  <si>
    <t>1696827</t>
  </si>
  <si>
    <t>Имущественный взнос Российской Федерации в Государственную корпорацию "Ростех" на компенсацию ее расходов по оказанию финансовой поддержки открытому акционерному обществу "Внешнеэкономическое объединение "Технопромэкспорт" в целях погашения задолженности перед российскими поставщиками (подрядчиками, исполнителями) в рамках реализации проектов в сфере энергетики в связи с расторжением контракта по строительству "котельных" островов ТЭС "Бар" в Республике Индия в рамках подпрограммы "Силовая электротехника и энергетическое машиностроение" государственной программы Российской Федерации "Развитие промышленности и повышение ее конкурентоспособности" (Иные бюджетные ассигнования)</t>
  </si>
  <si>
    <t>Имущественный взнос в Государственную корпорацию по содействию разработке, производству и экспорту высокотехнологичной промышленной продукции "Ростехнологии" для осуществления мероприятий, связанных с завершением строительства и ввода в эксплуатацию федеральных центров высоких технологий, в том числе для проведения аудиторской проверки и оценки объектов незавершенного строительства указанных центров</t>
  </si>
  <si>
    <t>Имущественный взнос Российской Федерации в Государственную корпорацию по содействию разработке, производству и экспорту высокотехнологичной промышленной продукции "Ростех" для целей обеспечения особо важных и специальных полетов воздушных судов по непрограммному направлению расходов "Управление делами Президента Российской Федерации" в рамках непрограммного направления деятельности "Обеспечение деятельности отдельных федеральных государственных органов" (Иные бюджетные ассигнования)</t>
  </si>
  <si>
    <t>8996750</t>
  </si>
  <si>
    <r>
      <t xml:space="preserve"> </t>
    </r>
    <r>
      <rPr>
        <sz val="10"/>
        <color theme="1"/>
        <rFont val="Times New Roman"/>
        <family val="1"/>
        <charset val="204"/>
      </rPr>
      <t>Жилищно-коммунальное хозяйство</t>
    </r>
  </si>
  <si>
    <t>(в разрезе подпрограмм и федеральных целевых программ) и непрограммных направлений деятельности</t>
  </si>
  <si>
    <t>16 Я 0000</t>
  </si>
  <si>
    <t>Подпрограмма "Промышленные биотехнологии" государственной программы Российской Федерации "Развитие промышленности и повышение ее конкурентоспособности"</t>
  </si>
  <si>
    <t>16 9 0000</t>
  </si>
  <si>
    <t>Подпрограмма "Силовая электротехника и энергетическое машиностроение" государственной программы Российской Федерации "Развитие промышленности и повышение ее конкурентоспособности"</t>
  </si>
  <si>
    <t>ФЕДЕРАЛЬНОЕ ГОСУДАРСТВЕННОЕ БЮДЖЕТНОЕ ОБРАЗОВАТЕЛЬНОЕ УЧРЕЖДЕНИЕ ВЫСШЕГО ОБРАЗОВАНИЯ "САНКТ-ПЕТЕРБУРГСКИЙ ГОСУДАРСТВЕННЫЙ УНИВЕРСИТЕТ"</t>
  </si>
  <si>
    <t>Имущественный взнос Российской Федерации в государственную корпорацию "Банк развития и внешнеэкономической деятельности (Внешэкономбанк)" на реализацию приоритетных инвестиционных проектов на территории Байкальского региона в рамках подпрограммы "Обеспечение реализации государственной программы Российской Федерации "Социально-экономическое развитие Дальнего Востока и Байкальского региона" и прочие мероприятия в области сбалансированного территориального развития" государственной программы Российской Федерации "Социально-экономическое развитие Дальнего Востока и Байкальского региона"</t>
  </si>
  <si>
    <t>34Д6046</t>
  </si>
  <si>
    <r>
      <t xml:space="preserve">Код источника финансирования дефицита бюджета                       по бюджетной классификации </t>
    </r>
    <r>
      <rPr>
        <b/>
        <vertAlign val="superscript"/>
        <sz val="10"/>
        <color theme="1"/>
        <rFont val="Times New Roman"/>
        <family val="1"/>
        <charset val="204"/>
      </rPr>
      <t>*)</t>
    </r>
  </si>
  <si>
    <r>
      <t xml:space="preserve">Наименование показателя </t>
    </r>
    <r>
      <rPr>
        <b/>
        <vertAlign val="superscript"/>
        <sz val="10"/>
        <color theme="1"/>
        <rFont val="Times New Roman"/>
        <family val="1"/>
        <charset val="204"/>
      </rPr>
      <t>*)</t>
    </r>
  </si>
  <si>
    <r>
      <t xml:space="preserve">Утверждено на 2015 год Федеральным законом "О федеральном бюджете на 2015 год и на плановый период 2016 и 2017 годов" и приложениями к нему </t>
    </r>
    <r>
      <rPr>
        <b/>
        <vertAlign val="superscript"/>
        <sz val="10"/>
        <color theme="1"/>
        <rFont val="Times New Roman"/>
        <family val="1"/>
        <charset val="204"/>
      </rPr>
      <t>*)</t>
    </r>
  </si>
  <si>
    <r>
      <t xml:space="preserve">Установлено сводной бюджетной росписью на  2015 год </t>
    </r>
    <r>
      <rPr>
        <b/>
        <vertAlign val="superscript"/>
        <sz val="10"/>
        <color theme="1"/>
        <rFont val="Times New Roman"/>
        <family val="1"/>
        <charset val="204"/>
      </rPr>
      <t>*)</t>
    </r>
  </si>
  <si>
    <r>
      <t xml:space="preserve">Исполнено </t>
    </r>
    <r>
      <rPr>
        <b/>
        <vertAlign val="superscript"/>
        <sz val="10"/>
        <color theme="1"/>
        <rFont val="Times New Roman"/>
        <family val="1"/>
        <charset val="204"/>
      </rPr>
      <t>**)</t>
    </r>
  </si>
  <si>
    <r>
      <t xml:space="preserve">сводной бюджетной росписи на  2015 год </t>
    </r>
    <r>
      <rPr>
        <b/>
        <vertAlign val="superscript"/>
        <sz val="10"/>
        <color theme="1"/>
        <rFont val="Times New Roman"/>
        <family val="1"/>
        <charset val="204"/>
      </rPr>
      <t>*)</t>
    </r>
  </si>
  <si>
    <r>
      <t>Государственные   (муниципальные)   ценные   бумаги,   номинальная стоимость которых указана в валюте Российской Федерации</t>
    </r>
    <r>
      <rPr>
        <b/>
        <i/>
        <sz val="11"/>
        <color theme="1"/>
        <rFont val="Times New Roman"/>
        <family val="1"/>
        <charset val="204"/>
      </rPr>
      <t xml:space="preserve"> (с учетом некассовой операции по обмену облигаций федерального займа)</t>
    </r>
  </si>
  <si>
    <r>
      <t>Размещение государственных ценных бумаг Российской Федерации</t>
    </r>
    <r>
      <rPr>
        <b/>
        <sz val="11"/>
        <color theme="1"/>
        <rFont val="Times New Roman"/>
        <family val="1"/>
        <charset val="204"/>
      </rPr>
      <t xml:space="preserve">, </t>
    </r>
    <r>
      <rPr>
        <sz val="11"/>
        <color theme="1"/>
        <rFont val="Times New Roman"/>
        <family val="1"/>
        <charset val="204"/>
      </rPr>
      <t xml:space="preserve">номинальная стоимость которых указана в валюте Российской Федерации </t>
    </r>
  </si>
  <si>
    <r>
      <t>Погашение государственных ценных бумаг Российской Федерации</t>
    </r>
    <r>
      <rPr>
        <b/>
        <sz val="11"/>
        <color theme="1"/>
        <rFont val="Times New Roman"/>
        <family val="1"/>
        <charset val="204"/>
      </rPr>
      <t xml:space="preserve">,   </t>
    </r>
    <r>
      <rPr>
        <sz val="11"/>
        <color theme="1"/>
        <rFont val="Times New Roman"/>
        <family val="1"/>
        <charset val="204"/>
      </rPr>
      <t>номинальная стоимость которых указана в валюте Российской Федерации</t>
    </r>
  </si>
  <si>
    <r>
      <t>Погашение федеральным бюджетом кредитов</t>
    </r>
    <r>
      <rPr>
        <b/>
        <sz val="11"/>
        <color theme="1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от других бюджетов бюджетной системы Российской Федерации в валюте Российской Федерации</t>
    </r>
  </si>
  <si>
    <r>
      <t>Курсовая разница по средствам федерального бюджета  (курсовая разница по средствам Фонда национального благосостояния)</t>
    </r>
    <r>
      <rPr>
        <sz val="8"/>
        <color theme="1"/>
        <rFont val="Times New Roman"/>
        <family val="1"/>
        <charset val="204"/>
      </rPr>
      <t xml:space="preserve"> </t>
    </r>
  </si>
  <si>
    <r>
      <t>Предоставление бюджетных кредитов юридическим лицам из федерального бюджета</t>
    </r>
    <r>
      <rPr>
        <b/>
        <sz val="11"/>
        <color theme="1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в валюте Российской Федерации</t>
    </r>
  </si>
  <si>
    <t>000 01 06 06 02 01 0000 510</t>
  </si>
  <si>
    <t>Увеличение иных финансовых активов в федеральной собственности (средств на банковских депозитах) за счет средств Фонда национального благосостояния</t>
  </si>
  <si>
    <t>000 01 06 06 02 01 0001 510</t>
  </si>
  <si>
    <t>Увеличение иных финансовых активов в федеральной собственности (средств на банковских депозитах) за счет средств Фонда национального благосостояния (увеличение финансовых активов в федеральной собственности за счет средств Фонда национального благосостояния, размещенных на депозитах в валюте Российской Федерации и в иностранной валюте в кредитных организациях и государственной корпорации "Банк развития и внешнеэкономической деятельности (Внешэкономбанк)")</t>
  </si>
  <si>
    <t>000 01 06 06 02 01 0000 610</t>
  </si>
  <si>
    <t>Уменьшение иных финансовых активов в федеральной собственности (средств на банковских депозитах) за счет средств Фонда национального благосостояния</t>
  </si>
  <si>
    <t>000 01 06 06 02 01 0001 610</t>
  </si>
  <si>
    <t>Уменьшение иных финансовых активов в федеральной собственности (средств на банковских депозитах) за счет средств Фонда национального благосостояния (увеличение финансовых активов в федеральной собственности за счет средств Фонда национального благосостояния, размещенных на депозитах в валюте Российской Федерации и в иностранной валюте в кредитных организациях и государственной корпорации "Банк развития и внешнеэкономической деятельности (Внешэкономбанк)")</t>
  </si>
  <si>
    <t>за январь - декабрь 2015 года</t>
  </si>
  <si>
    <t>на 31 декабря 2015 года</t>
  </si>
  <si>
    <r>
      <t xml:space="preserve">ДОХОДЫ ОТ ОКАЗАНИЯ ПЛАТНЫХ УСЛУГ (РАБОТ) И КОМПЕНСАЦИИ ЗАТРАТ ГОСУДАРСТВА
</t>
    </r>
    <r>
      <rPr>
        <b/>
        <i/>
        <sz val="10"/>
        <color theme="1"/>
        <rFont val="Times New Roman Cyr"/>
        <charset val="204"/>
      </rPr>
      <t>(с учетом некассовых доходов от уменьшения имущественного взноса Российской Федерации в имущество государственной корпорации "Агентство по страхованию вкладов")</t>
    </r>
  </si>
  <si>
    <r>
      <t xml:space="preserve">ПРОЧИЕ НЕНАЛОГОВЫЕ ДОХОДЫ
</t>
    </r>
    <r>
      <rPr>
        <b/>
        <i/>
        <sz val="10"/>
        <color theme="1"/>
        <rFont val="Times New Roman Cyr"/>
        <charset val="204"/>
      </rPr>
      <t>(с учетом некассовой операции)</t>
    </r>
  </si>
  <si>
    <r>
      <t>за январь - декабрь 2015 года</t>
    </r>
    <r>
      <rPr>
        <b/>
        <vertAlign val="superscript"/>
        <sz val="13"/>
        <rFont val="Times New Roman"/>
        <family val="1"/>
        <charset val="204"/>
      </rPr>
      <t xml:space="preserve"> *)</t>
    </r>
  </si>
  <si>
    <r>
      <t xml:space="preserve">НАЦИОНАЛЬНАЯ ЭКОНОМИКА
</t>
    </r>
    <r>
      <rPr>
        <b/>
        <i/>
        <sz val="10"/>
        <color theme="1"/>
        <rFont val="Times New Roman Cyr"/>
        <charset val="204"/>
      </rPr>
      <t>(с учетом некассовых операций, связанных с уменьшением имущественного взноса Российской Федерации в госкорпорацию "АСВ")</t>
    </r>
  </si>
  <si>
    <t>МИНИСТЕРСТВО ТРАНСПОРТА РОССИЙСКОЙ ФЕДЕРАЦИИ ***)</t>
  </si>
  <si>
    <t>ФЕДЕРАЛЬНОЕ АГЕНТСТВО ПО УПРАВЛЕНИЮ ГОСУДАРСТВЕННЫМ ИМУЩЕСТВОМ ***)</t>
  </si>
  <si>
    <t>ФГБУ "РОССИЙСКАЯ АКАДЕМИЯ НАУК"</t>
  </si>
  <si>
    <t>ФЕДЕРАЛЬНОЕ ГОСУДАРСТВЕННОЕ БЮДЖЕТНОЕ ОБРАЗОВАТЕЛЬНОЕ УЧРЕЖДЕНИЕ ВЫСШЕГО ОБРАЗОВАНИЯ "РОССИЙСКАЯ АКАДЕМИЯ НАРОДНОГО ХОЗЯЙСТВА И ГОСУДАРСТВЕННОЙ СЛУЖБЫ ПРИ ПРЕЗИДЕНТЕ РОССИЙСКОЙ ФЕДЕРАЦИИ"</t>
  </si>
  <si>
    <t>***) с учетом некассовых операций, связанных с уменьшением имущественного взноса Российской Федерации в госкорпорацию "АСВ"</t>
  </si>
  <si>
    <t>за январь - декабрь 2015 года (в части открытых расходов)</t>
  </si>
  <si>
    <t>за январь - декабрь 2015 года  (в части открытых расходов)</t>
  </si>
  <si>
    <t xml:space="preserve">Утверждено государст-венной программой Российской Федерации в части расходов федерального бюджета              на 2015 год *) </t>
  </si>
  <si>
    <t>Подпрограмма "Обеспечение реализации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</si>
  <si>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 xml:space="preserve">Подпрограмма "Комплексная реабилитация и ресоциализация лиц, потребляющих наркотические средства и психотропные вещества в немедицинских целях" государственной программы Российской Федерации "Противодействие незаконному обороту наркотиков"
</t>
  </si>
  <si>
    <t>Подпрограмма "Развитие малого и среднего предпринимательства" государственной программы Российской Федерации "Экономическое развитие и инновационная экономика"</t>
  </si>
  <si>
    <t>Подпрограмма "Развитие овощеводства открытого и защищенного грунта и семенного картофелеводства" государственной программы Российской Федерации "Государственная программа развития сельского хозяйства и регулирования рынков сельскохозяйственной продукции, сырья и продовольствия на 2013 - 2020 годы"</t>
  </si>
  <si>
    <t xml:space="preserve">Подпрограмма "Развитие финансово-кредитной системы агропромышленного комплекса" государственной программы Российской Федерации "Государственная программа развития сельского хозяйства и регулирования рынков сельскохозяйственной продукции, сырья и продовольствия на 2013 - 2020 годы"
</t>
  </si>
  <si>
    <t xml:space="preserve">Подпрограмма "Повышение эффективности использования и развитие ресурсного потенциала рыбохозяйственного комплекса" государственной программы Российской Федерации "Развитие рыбохозяйственного комплекса"
</t>
  </si>
  <si>
    <t xml:space="preserve">Подпрограмма "Эффективное функционирование финансовых рынков, банковской, страховой деятельности, схем инвестирования и защиты пенсионных накоплений" государственной программы Российской Федерации "Управление государственными финансами и регулирование финансовых рынков"
</t>
  </si>
  <si>
    <t>Иные непрограммные мероприятия ***)</t>
  </si>
  <si>
    <t>***) С учетом некассовых операций, связанных с уменьшением имущественного взноса Российской Федерации в госкорпорацию "АСВ"</t>
  </si>
  <si>
    <r>
      <t xml:space="preserve">Резервный фонд - всего           </t>
    </r>
    <r>
      <rPr>
        <sz val="10"/>
        <rFont val="Times New Roman CYR"/>
        <charset val="204"/>
      </rPr>
      <t xml:space="preserve"> </t>
    </r>
    <r>
      <rPr>
        <i/>
        <sz val="8"/>
        <rFont val="Times New Roman Cyr"/>
        <charset val="204"/>
      </rPr>
      <t>(с учетом курсовой разницы)</t>
    </r>
  </si>
  <si>
    <t>в привилегированных акциях кредитных организаций**</t>
  </si>
  <si>
    <t>Курсовая разница - всего***</t>
  </si>
  <si>
    <t>Сумма дохода, полученная от размещения части средств Фонда национального благосостояния на депозитах во Внешэкономбанке****</t>
  </si>
  <si>
    <t xml:space="preserve">* - кроме того средства ФНБ размещены на субординированные депозиты (100,0 млрд. рублей - в ОАО Банк ВТБ и 38,4 млрд. рублей - в Газпромбанк (ОАО)) и на депозит ОАО Банк ВТБ - 26,0 млрд. рублей.
** - средства размещены в привилегированных акциях ОАО Банк ВТБ - 214,0 млрд. рублей, АО "Россельхозбанк" - 25,0 млрд. рублей, Газпромбанк (ОАО) - 39,99 млрд. рублей.
*** - данный показатель включает курсовую разницу по номинированным в иностранной валюте ценным бумагам российских эмитентов, связанным с реализацией самоокупаемых инфраструктурных проектов, перечень которых утверждается Правительством Российской Федерации в объеме 31,2 млрд. рублей
**** - кроме того получены доходы от размещения части средств средств Фонда национального благосостояния:
на субординированном депозите  в  ОАО Банк ВТБ в объеме 9,5 млрд. рублей и на депозите в ОАО Банк ВТБ 1,7 млрд. рублей;
в долговых обязательствах иностранных государств на основании отдельного решения Правительства РФ, без предъявления требования к рейтингу долгосрочной кредитоспособности в объеме 4,04 млрд. рублей;
в привилегированные акции кредитных организаций 2,85 млрд. рублей;
в ценных бумагах российских эмитентов, связанных с реализацией самоокупаемых инфраструктурных проектов, перечень которых утверждается Правительством РФ в объеме 2,9 млрд. рублей.
Таким образом, совокупный доход от размещения части средств ФНБ составил 47,26 млрд. рублей.
</t>
  </si>
  <si>
    <t>Подпрограмма "Управление развитием отрасли физической культуры и спорта"  государственной программы Российской Федерации "Развитие физической культуры и спорта"</t>
  </si>
  <si>
    <t>00000</t>
  </si>
  <si>
    <r>
      <t xml:space="preserve">Федеральному закону "О федеральном бюджете на 2015 год и на плановый период 2016 и 2017 годов" </t>
    </r>
    <r>
      <rPr>
        <b/>
        <vertAlign val="superscript"/>
        <sz val="10"/>
        <color theme="1"/>
        <rFont val="Times New Roman"/>
        <family val="1"/>
        <charset val="204"/>
      </rPr>
      <t>*)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</si>
</sst>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.0"/>
    <numFmt numFmtId="165" formatCode="0.0"/>
    <numFmt numFmtId="166" formatCode="_(* #,##0.00_);_(* \(#,##0.00\);_(* &quot;-&quot;??_);_(@_)"/>
    <numFmt numFmtId="167" formatCode="#,##0.000"/>
    <numFmt numFmtId="168" formatCode="#,##0.0000"/>
    <numFmt numFmtId="169" formatCode="0.0000"/>
    <numFmt numFmtId="170" formatCode="#,##0.0_ ;\-#,##0.0\ "/>
    <numFmt numFmtId="171" formatCode="#,##0.00000"/>
    <numFmt numFmtId="172" formatCode="#,##0.0;[Red]#,##0.0"/>
    <numFmt numFmtId="173" formatCode="#,##0.00_р_."/>
    <numFmt numFmtId="174" formatCode="_-* #,##0_р_._-;\-* #,##0_р_._-;_-* &quot;-&quot;??_р_._-;_-@_-"/>
    <numFmt numFmtId="175" formatCode="#,##0.0000000"/>
  </numFmts>
  <fonts count="156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10"/>
      <name val="Arial Cyr"/>
      <charset val="204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60"/>
      <name val="Arial Cyr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Times New Roman Cyr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</font>
    <font>
      <sz val="11"/>
      <name val="Times New Roman Cyr"/>
      <charset val="204"/>
    </font>
    <font>
      <b/>
      <sz val="10"/>
      <name val="Times New Roman Cyr"/>
      <charset val="204"/>
    </font>
    <font>
      <b/>
      <sz val="9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sz val="11"/>
      <name val="Times New Roman Cyr"/>
      <family val="1"/>
      <charset val="204"/>
    </font>
    <font>
      <sz val="9"/>
      <name val="Times New Roman Cyr"/>
      <family val="1"/>
      <charset val="204"/>
    </font>
    <font>
      <sz val="11"/>
      <name val="Times New Roman Cyr"/>
      <family val="1"/>
      <charset val="204"/>
    </font>
    <font>
      <sz val="9"/>
      <name val="Times New Roman"/>
      <family val="1"/>
      <charset val="204"/>
    </font>
    <font>
      <sz val="12"/>
      <color indexed="81"/>
      <name val="Tahoma"/>
      <family val="2"/>
      <charset val="204"/>
    </font>
    <font>
      <sz val="10"/>
      <name val="Times New Roman CYR"/>
      <charset val="204"/>
    </font>
    <font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9"/>
      <name val="Times New Roman Cyr"/>
      <charset val="204"/>
    </font>
    <font>
      <b/>
      <sz val="7"/>
      <name val="Times New Roman CYR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1"/>
      <color rgb="FFFF0000"/>
      <name val="Times New Roman Cyr"/>
      <family val="1"/>
      <charset val="204"/>
    </font>
    <font>
      <b/>
      <sz val="11"/>
      <color rgb="FFFF0000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rgb="FFFF0000"/>
      <name val="Times New Roman Cyr"/>
      <charset val="204"/>
    </font>
    <font>
      <sz val="11"/>
      <color rgb="FFFF0000"/>
      <name val="Times New Roman Cyr"/>
      <charset val="204"/>
    </font>
    <font>
      <sz val="11"/>
      <color rgb="FFFF0000"/>
      <name val="Times New Roman"/>
      <family val="1"/>
      <charset val="204"/>
    </font>
    <font>
      <b/>
      <sz val="11"/>
      <color rgb="FFFF0000"/>
      <name val="Times New Roman Cyr"/>
      <family val="1"/>
      <charset val="204"/>
    </font>
    <font>
      <b/>
      <sz val="12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4"/>
      <color theme="1"/>
      <name val="Times New Roman"/>
      <family val="2"/>
      <charset val="204"/>
    </font>
    <font>
      <sz val="9"/>
      <color rgb="FFFF0000"/>
      <name val="Times New Roman Cyr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0"/>
      <color indexed="8"/>
      <name val="Times New Roman CYR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vertAlign val="superscript"/>
      <sz val="10"/>
      <name val="Times New Roman"/>
      <family val="1"/>
      <charset val="204"/>
    </font>
    <font>
      <u/>
      <sz val="11"/>
      <color theme="10"/>
      <name val="Times New Roman"/>
      <family val="2"/>
      <charset val="204"/>
    </font>
    <font>
      <strike/>
      <sz val="11"/>
      <color rgb="FFFF0000"/>
      <name val="Times New Roman Cyr"/>
      <family val="1"/>
      <charset val="204"/>
    </font>
    <font>
      <sz val="10"/>
      <color indexed="9"/>
      <name val="Times New Roman CYR"/>
      <charset val="204"/>
    </font>
    <font>
      <b/>
      <sz val="12"/>
      <color indexed="8"/>
      <name val="Times New Roman CYR"/>
      <charset val="204"/>
    </font>
    <font>
      <i/>
      <sz val="10"/>
      <color indexed="8"/>
      <name val="Times New Roman CYR"/>
      <charset val="204"/>
    </font>
    <font>
      <b/>
      <sz val="10"/>
      <color indexed="8"/>
      <name val="Times New Roman CYR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9"/>
      <color theme="1"/>
      <name val="Times New Roman Cyr"/>
      <family val="1"/>
      <charset val="204"/>
    </font>
    <font>
      <sz val="11"/>
      <color theme="1"/>
      <name val="Times New Roman Cyr"/>
      <family val="1"/>
      <charset val="204"/>
    </font>
    <font>
      <b/>
      <sz val="14"/>
      <color theme="1"/>
      <name val="Times New Roman CYR"/>
      <family val="1"/>
      <charset val="204"/>
    </font>
    <font>
      <sz val="14"/>
      <color theme="1"/>
      <name val="Times New Roman CYR"/>
      <family val="1"/>
      <charset val="204"/>
    </font>
    <font>
      <b/>
      <sz val="10"/>
      <color theme="1"/>
      <name val="Times New Roman Cyr"/>
      <family val="1"/>
      <charset val="204"/>
    </font>
    <font>
      <b/>
      <vertAlign val="superscript"/>
      <sz val="10"/>
      <color theme="1"/>
      <name val="Times New Roman Cyr"/>
      <family val="1"/>
      <charset val="204"/>
    </font>
    <font>
      <b/>
      <sz val="11"/>
      <color theme="1"/>
      <name val="Times New Roman Cyr"/>
      <charset val="204"/>
    </font>
    <font>
      <sz val="11"/>
      <color theme="1"/>
      <name val="Times New Roman Cyr"/>
      <charset val="204"/>
    </font>
    <font>
      <b/>
      <sz val="9"/>
      <color theme="1"/>
      <name val="Times New Roman Cyr"/>
      <family val="1"/>
      <charset val="204"/>
    </font>
    <font>
      <b/>
      <sz val="10"/>
      <color theme="1"/>
      <name val="Times New Roman Cyr"/>
      <charset val="204"/>
    </font>
    <font>
      <b/>
      <sz val="11"/>
      <color theme="1"/>
      <name val="Times New Roman Cyr"/>
      <family val="1"/>
      <charset val="204"/>
    </font>
    <font>
      <sz val="9"/>
      <color theme="1"/>
      <name val="Times New Roman Cyr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 Cyr"/>
      <family val="1"/>
      <charset val="204"/>
    </font>
    <font>
      <sz val="10"/>
      <color theme="1"/>
      <name val="Arial Cyr"/>
      <charset val="204"/>
    </font>
    <font>
      <sz val="9"/>
      <name val="Times New Roman CYR"/>
      <charset val="204"/>
    </font>
    <font>
      <b/>
      <sz val="12"/>
      <name val="Times New Roman"/>
      <family val="1"/>
    </font>
    <font>
      <i/>
      <sz val="9"/>
      <name val="Times New Roman"/>
      <family val="1"/>
      <charset val="204"/>
    </font>
    <font>
      <i/>
      <sz val="9"/>
      <color theme="1"/>
      <name val="Times New Roman Cyr"/>
      <charset val="204"/>
    </font>
    <font>
      <sz val="10"/>
      <color theme="1"/>
      <name val="Times New Roman CYR"/>
      <charset val="204"/>
    </font>
    <font>
      <b/>
      <sz val="12"/>
      <color theme="1"/>
      <name val="Times New Roman CYR"/>
      <family val="1"/>
      <charset val="204"/>
    </font>
    <font>
      <b/>
      <vertAlign val="superscript"/>
      <sz val="10"/>
      <color theme="1"/>
      <name val="Times New Roman Cyr"/>
      <charset val="204"/>
    </font>
    <font>
      <sz val="8"/>
      <color theme="1"/>
      <name val="Times New Roman CYR"/>
      <family val="1"/>
      <charset val="204"/>
    </font>
    <font>
      <b/>
      <sz val="9"/>
      <color theme="1"/>
      <name val="Times New Roman Cyr"/>
      <charset val="204"/>
    </font>
    <font>
      <sz val="8"/>
      <color theme="1"/>
      <name val="Times New Roman"/>
      <family val="1"/>
      <charset val="204"/>
    </font>
    <font>
      <vertAlign val="superscript"/>
      <sz val="9"/>
      <name val="Times New Roman CYR"/>
      <family val="1"/>
      <charset val="204"/>
    </font>
    <font>
      <i/>
      <sz val="8"/>
      <name val="Times New Roman Cyr"/>
      <charset val="204"/>
    </font>
    <font>
      <sz val="9"/>
      <color indexed="10"/>
      <name val="Times New Roman Cyr"/>
      <charset val="204"/>
    </font>
    <font>
      <b/>
      <sz val="9"/>
      <color indexed="10"/>
      <name val="Times New Roman Cyr"/>
      <charset val="204"/>
    </font>
    <font>
      <i/>
      <sz val="9"/>
      <color indexed="10"/>
      <name val="Times New Roman Cyr"/>
      <charset val="204"/>
    </font>
    <font>
      <sz val="9"/>
      <color indexed="10"/>
      <name val="Times New Roman Cyr"/>
      <family val="1"/>
      <charset val="204"/>
    </font>
    <font>
      <sz val="9"/>
      <color indexed="10"/>
      <name val="Times New Roman"/>
      <family val="1"/>
      <charset val="204"/>
    </font>
    <font>
      <b/>
      <vertAlign val="superscript"/>
      <sz val="13"/>
      <name val="Times New Roman"/>
      <family val="1"/>
      <charset val="204"/>
    </font>
    <font>
      <b/>
      <sz val="10"/>
      <name val="Times New Roman"/>
      <family val="1"/>
    </font>
    <font>
      <sz val="12"/>
      <name val="Times New Roman"/>
      <family val="1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trike/>
      <sz val="11"/>
      <color theme="1"/>
      <name val="Times New Roman Cyr"/>
      <family val="1"/>
      <charset val="204"/>
    </font>
    <font>
      <b/>
      <sz val="12"/>
      <color theme="1"/>
      <name val="Times New Roman CYR"/>
      <charset val="204"/>
    </font>
    <font>
      <sz val="14"/>
      <color theme="1"/>
      <name val="Times New Roman Cyr"/>
      <charset val="204"/>
    </font>
    <font>
      <sz val="12"/>
      <color theme="1"/>
      <name val="Times New Roman CYR"/>
      <family val="1"/>
      <charset val="204"/>
    </font>
    <font>
      <vertAlign val="superscript"/>
      <sz val="11"/>
      <color theme="1"/>
      <name val="Times New Roman CYR"/>
      <family val="1"/>
      <charset val="204"/>
    </font>
    <font>
      <sz val="13"/>
      <color theme="1"/>
      <name val="Times New Roman"/>
      <family val="1"/>
      <charset val="204"/>
    </font>
    <font>
      <sz val="10"/>
      <color theme="1"/>
      <name val="Arial Cyr"/>
    </font>
    <font>
      <b/>
      <sz val="10"/>
      <color theme="1"/>
      <name val="Arial Cyr"/>
    </font>
    <font>
      <i/>
      <sz val="10"/>
      <color theme="1"/>
      <name val="Times New Roman CYR"/>
      <charset val="204"/>
    </font>
    <font>
      <i/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i/>
      <sz val="11"/>
      <color theme="1"/>
      <name val="Times New Roman Cyr"/>
      <charset val="204"/>
    </font>
    <font>
      <b/>
      <sz val="7"/>
      <color theme="1"/>
      <name val="Times New Roman CYR"/>
      <family val="1"/>
      <charset val="204"/>
    </font>
    <font>
      <b/>
      <i/>
      <sz val="8"/>
      <color theme="1"/>
      <name val="Times New Roman Cyr"/>
      <charset val="204"/>
    </font>
    <font>
      <i/>
      <sz val="8"/>
      <color theme="1"/>
      <name val="Times New Roman Cyr"/>
      <charset val="204"/>
    </font>
    <font>
      <sz val="8"/>
      <color theme="1"/>
      <name val="Times New Roman Cyr"/>
      <charset val="204"/>
    </font>
    <font>
      <b/>
      <sz val="8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0"/>
      <name val="Arial"/>
      <family val="2"/>
      <charset val="204"/>
    </font>
    <font>
      <b/>
      <vertAlign val="superscript"/>
      <sz val="10"/>
      <color theme="1"/>
      <name val="Times New Roman"/>
      <family val="1"/>
      <charset val="204"/>
    </font>
    <font>
      <b/>
      <sz val="10"/>
      <color theme="1"/>
      <name val="Arial Cyr"/>
      <charset val="204"/>
    </font>
    <font>
      <b/>
      <i/>
      <sz val="11"/>
      <color theme="1"/>
      <name val="Times New Roman"/>
      <family val="1"/>
      <charset val="204"/>
    </font>
    <font>
      <strike/>
      <sz val="10"/>
      <color theme="1"/>
      <name val="Times New Roman"/>
      <family val="1"/>
      <charset val="204"/>
    </font>
    <font>
      <strike/>
      <sz val="11"/>
      <color theme="1"/>
      <name val="Times New Roman"/>
      <family val="1"/>
      <charset val="204"/>
    </font>
    <font>
      <sz val="11"/>
      <color theme="1"/>
      <name val="Arial Cyr"/>
      <charset val="204"/>
    </font>
    <font>
      <b/>
      <i/>
      <sz val="10"/>
      <color theme="1"/>
      <name val="Times New Roman Cyr"/>
      <charset val="204"/>
    </font>
    <font>
      <sz val="10"/>
      <name val="Arial"/>
      <family val="2"/>
      <charset val="204"/>
    </font>
    <font>
      <sz val="10"/>
      <name val="Arial"/>
    </font>
    <font>
      <b/>
      <sz val="10"/>
      <color rgb="FF000000"/>
      <name val="Times New Roman CYR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thin">
        <color indexed="64"/>
      </top>
      <bottom style="double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64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double">
        <color indexed="64"/>
      </top>
      <bottom style="hair">
        <color indexed="8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rgb="FF000000"/>
      </left>
      <right style="hair">
        <color rgb="FF000000"/>
      </right>
      <top style="double">
        <color indexed="64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</borders>
  <cellStyleXfs count="124">
    <xf numFmtId="0" fontId="0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9" fillId="7" borderId="1" applyNumberFormat="0" applyAlignment="0" applyProtection="0"/>
    <xf numFmtId="0" fontId="20" fillId="20" borderId="2" applyNumberFormat="0" applyAlignment="0" applyProtection="0"/>
    <xf numFmtId="0" fontId="21" fillId="20" borderId="1" applyNumberFormat="0" applyAlignment="0" applyProtection="0"/>
    <xf numFmtId="44" fontId="16" fillId="0" borderId="0" applyFont="0" applyFill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21" borderId="7" applyNumberFormat="0" applyAlignment="0" applyProtection="0"/>
    <xf numFmtId="0" fontId="27" fillId="0" borderId="0" applyNumberFormat="0" applyFill="0" applyBorder="0" applyAlignment="0" applyProtection="0"/>
    <xf numFmtId="0" fontId="28" fillId="22" borderId="0" applyNumberFormat="0" applyBorder="0" applyAlignment="0" applyProtection="0"/>
    <xf numFmtId="0" fontId="43" fillId="0" borderId="0"/>
    <xf numFmtId="0" fontId="16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6" fillId="0" borderId="0"/>
    <xf numFmtId="0" fontId="16" fillId="0" borderId="0"/>
    <xf numFmtId="0" fontId="29" fillId="3" borderId="0" applyNumberFormat="0" applyBorder="0" applyAlignment="0" applyProtection="0"/>
    <xf numFmtId="0" fontId="30" fillId="0" borderId="0" applyNumberFormat="0" applyFill="0" applyBorder="0" applyAlignment="0" applyProtection="0"/>
    <xf numFmtId="0" fontId="16" fillId="23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0" fontId="33" fillId="4" borderId="0" applyNumberFormat="0" applyBorder="0" applyAlignment="0" applyProtection="0"/>
    <xf numFmtId="0" fontId="61" fillId="0" borderId="0"/>
    <xf numFmtId="0" fontId="15" fillId="0" borderId="0"/>
    <xf numFmtId="0" fontId="60" fillId="0" borderId="0"/>
    <xf numFmtId="0" fontId="66" fillId="0" borderId="0"/>
    <xf numFmtId="0" fontId="60" fillId="0" borderId="0"/>
    <xf numFmtId="0" fontId="60" fillId="0" borderId="0"/>
    <xf numFmtId="0" fontId="14" fillId="0" borderId="0"/>
    <xf numFmtId="0" fontId="13" fillId="0" borderId="0"/>
    <xf numFmtId="0" fontId="43" fillId="0" borderId="0"/>
    <xf numFmtId="43" fontId="16" fillId="0" borderId="0" applyFont="0" applyFill="0" applyBorder="0" applyAlignment="0" applyProtection="0"/>
    <xf numFmtId="0" fontId="73" fillId="0" borderId="0"/>
    <xf numFmtId="0" fontId="12" fillId="0" borderId="0"/>
    <xf numFmtId="0" fontId="76" fillId="0" borderId="0"/>
    <xf numFmtId="0" fontId="60" fillId="0" borderId="0"/>
    <xf numFmtId="44" fontId="16" fillId="0" borderId="0" applyFont="0" applyFill="0" applyBorder="0" applyAlignment="0" applyProtection="0"/>
    <xf numFmtId="0" fontId="61" fillId="0" borderId="0"/>
    <xf numFmtId="43" fontId="61" fillId="0" borderId="0" applyFont="0" applyFill="0" applyBorder="0" applyAlignment="0" applyProtection="0"/>
    <xf numFmtId="0" fontId="61" fillId="0" borderId="0"/>
    <xf numFmtId="0" fontId="16" fillId="0" borderId="0"/>
    <xf numFmtId="0" fontId="11" fillId="0" borderId="0"/>
    <xf numFmtId="0" fontId="81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0" fillId="0" borderId="0"/>
    <xf numFmtId="0" fontId="60" fillId="0" borderId="0" applyNumberFormat="0" applyFont="0" applyFill="0" applyBorder="0" applyAlignment="0" applyProtection="0">
      <alignment vertical="top"/>
    </xf>
    <xf numFmtId="0" fontId="9" fillId="0" borderId="0"/>
    <xf numFmtId="0" fontId="8" fillId="0" borderId="0"/>
    <xf numFmtId="0" fontId="60" fillId="0" borderId="0"/>
    <xf numFmtId="0" fontId="60" fillId="0" borderId="0"/>
    <xf numFmtId="0" fontId="7" fillId="0" borderId="0"/>
    <xf numFmtId="0" fontId="6" fillId="0" borderId="0"/>
    <xf numFmtId="0" fontId="60" fillId="0" borderId="0"/>
    <xf numFmtId="0" fontId="4" fillId="0" borderId="0"/>
    <xf numFmtId="0" fontId="2" fillId="0" borderId="0"/>
    <xf numFmtId="0" fontId="2" fillId="0" borderId="0"/>
    <xf numFmtId="0" fontId="19" fillId="7" borderId="49" applyNumberFormat="0" applyAlignment="0" applyProtection="0"/>
    <xf numFmtId="0" fontId="20" fillId="20" borderId="50" applyNumberFormat="0" applyAlignment="0" applyProtection="0"/>
    <xf numFmtId="0" fontId="21" fillId="20" borderId="49" applyNumberFormat="0" applyAlignment="0" applyProtection="0"/>
    <xf numFmtId="0" fontId="25" fillId="0" borderId="51" applyNumberFormat="0" applyFill="0" applyAlignment="0" applyProtection="0"/>
    <xf numFmtId="0" fontId="16" fillId="23" borderId="52" applyNumberFormat="0" applyFont="0" applyAlignment="0" applyProtection="0"/>
    <xf numFmtId="0" fontId="1" fillId="0" borderId="0"/>
    <xf numFmtId="0" fontId="3" fillId="0" borderId="0"/>
    <xf numFmtId="0" fontId="60" fillId="0" borderId="0"/>
    <xf numFmtId="0" fontId="3" fillId="0" borderId="0"/>
    <xf numFmtId="0" fontId="3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25" fillId="0" borderId="0"/>
    <xf numFmtId="0" fontId="126" fillId="0" borderId="0"/>
    <xf numFmtId="0" fontId="137" fillId="0" borderId="0"/>
    <xf numFmtId="0" fontId="60" fillId="0" borderId="0"/>
    <xf numFmtId="0" fontId="145" fillId="0" borderId="0"/>
    <xf numFmtId="0" fontId="153" fillId="0" borderId="0"/>
    <xf numFmtId="0" fontId="60" fillId="0" borderId="0"/>
    <xf numFmtId="0" fontId="154" fillId="0" borderId="0"/>
  </cellStyleXfs>
  <cellXfs count="1099">
    <xf numFmtId="0" fontId="0" fillId="0" borderId="0" xfId="0"/>
    <xf numFmtId="0" fontId="50" fillId="0" borderId="0" xfId="42" applyFont="1" applyFill="1" applyAlignment="1">
      <alignment vertical="center"/>
    </xf>
    <xf numFmtId="0" fontId="70" fillId="0" borderId="0" xfId="42" applyFont="1" applyFill="1" applyAlignment="1">
      <alignment vertical="center"/>
    </xf>
    <xf numFmtId="0" fontId="64" fillId="0" borderId="0" xfId="42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34" fillId="0" borderId="0" xfId="61" applyFont="1" applyAlignment="1">
      <alignment vertical="center"/>
    </xf>
    <xf numFmtId="0" fontId="62" fillId="0" borderId="0" xfId="0" applyFont="1" applyFill="1" applyAlignment="1">
      <alignment vertical="center"/>
    </xf>
    <xf numFmtId="164" fontId="62" fillId="0" borderId="0" xfId="0" applyNumberFormat="1" applyFont="1" applyFill="1" applyAlignment="1">
      <alignment vertical="center"/>
    </xf>
    <xf numFmtId="0" fontId="67" fillId="0" borderId="0" xfId="45" applyFont="1" applyFill="1" applyAlignment="1">
      <alignment horizontal="center" vertical="center"/>
    </xf>
    <xf numFmtId="0" fontId="64" fillId="0" borderId="0" xfId="45" applyFont="1" applyFill="1" applyAlignment="1">
      <alignment horizontal="center" vertical="center"/>
    </xf>
    <xf numFmtId="0" fontId="68" fillId="0" borderId="0" xfId="45" applyFont="1" applyFill="1" applyAlignment="1">
      <alignment horizontal="center" vertical="center"/>
    </xf>
    <xf numFmtId="0" fontId="48" fillId="0" borderId="0" xfId="42" applyFont="1" applyFill="1" applyAlignment="1">
      <alignment vertical="center"/>
    </xf>
    <xf numFmtId="0" fontId="63" fillId="0" borderId="0" xfId="0" applyFont="1" applyFill="1" applyAlignment="1">
      <alignment vertical="center"/>
    </xf>
    <xf numFmtId="0" fontId="82" fillId="0" borderId="0" xfId="45" applyFont="1" applyFill="1" applyAlignment="1">
      <alignment horizontal="center" vertical="center"/>
    </xf>
    <xf numFmtId="0" fontId="62" fillId="0" borderId="0" xfId="0" applyFont="1" applyFill="1" applyBorder="1" applyAlignment="1">
      <alignment vertical="center"/>
    </xf>
    <xf numFmtId="49" fontId="62" fillId="0" borderId="0" xfId="0" applyNumberFormat="1" applyFont="1" applyFill="1" applyBorder="1" applyAlignment="1">
      <alignment horizontal="left" vertical="center"/>
    </xf>
    <xf numFmtId="49" fontId="62" fillId="0" borderId="0" xfId="0" applyNumberFormat="1" applyFont="1" applyFill="1" applyAlignment="1">
      <alignment vertical="center"/>
    </xf>
    <xf numFmtId="49" fontId="62" fillId="0" borderId="0" xfId="0" applyNumberFormat="1" applyFont="1" applyFill="1" applyAlignment="1">
      <alignment horizontal="left" vertical="center"/>
    </xf>
    <xf numFmtId="0" fontId="62" fillId="0" borderId="0" xfId="0" applyFont="1" applyFill="1" applyAlignment="1">
      <alignment horizontal="left" vertical="center"/>
    </xf>
    <xf numFmtId="0" fontId="69" fillId="0" borderId="0" xfId="0" applyFont="1" applyFill="1" applyBorder="1" applyAlignment="1">
      <alignment horizontal="justify" vertical="center"/>
    </xf>
    <xf numFmtId="0" fontId="69" fillId="0" borderId="0" xfId="0" applyFont="1" applyFill="1" applyAlignment="1">
      <alignment horizontal="justify" vertical="center"/>
    </xf>
    <xf numFmtId="0" fontId="55" fillId="0" borderId="0" xfId="61" applyFont="1" applyFill="1" applyAlignment="1" applyProtection="1">
      <alignment horizontal="center" vertical="center"/>
      <protection locked="0"/>
    </xf>
    <xf numFmtId="0" fontId="77" fillId="0" borderId="0" xfId="64" applyFont="1" applyFill="1" applyAlignment="1" applyProtection="1">
      <alignment horizontal="left" vertical="center"/>
      <protection locked="0"/>
    </xf>
    <xf numFmtId="0" fontId="83" fillId="0" borderId="0" xfId="64" applyFont="1" applyFill="1" applyAlignment="1" applyProtection="1">
      <alignment horizontal="left" vertical="center"/>
      <protection locked="0"/>
    </xf>
    <xf numFmtId="0" fontId="77" fillId="0" borderId="0" xfId="64" applyFont="1" applyFill="1" applyAlignment="1" applyProtection="1">
      <alignment horizontal="center" vertical="top"/>
      <protection locked="0"/>
    </xf>
    <xf numFmtId="0" fontId="60" fillId="0" borderId="0" xfId="64" applyFill="1"/>
    <xf numFmtId="0" fontId="84" fillId="0" borderId="0" xfId="64" applyFont="1" applyFill="1" applyAlignment="1" applyProtection="1">
      <alignment horizontal="center" vertical="center"/>
      <protection locked="0"/>
    </xf>
    <xf numFmtId="0" fontId="85" fillId="0" borderId="0" xfId="64" applyFont="1" applyFill="1" applyAlignment="1" applyProtection="1">
      <alignment horizontal="center" vertical="center"/>
      <protection locked="0"/>
    </xf>
    <xf numFmtId="0" fontId="83" fillId="0" borderId="0" xfId="64" applyFont="1" applyFill="1" applyAlignment="1" applyProtection="1">
      <alignment horizontal="left" vertical="top"/>
      <protection locked="0"/>
    </xf>
    <xf numFmtId="0" fontId="77" fillId="0" borderId="0" xfId="64" applyFont="1" applyFill="1" applyAlignment="1" applyProtection="1">
      <alignment horizontal="left" vertical="top"/>
      <protection locked="0"/>
    </xf>
    <xf numFmtId="0" fontId="77" fillId="0" borderId="0" xfId="64" applyFont="1" applyFill="1" applyAlignment="1" applyProtection="1">
      <alignment horizontal="right" vertical="top"/>
      <protection locked="0"/>
    </xf>
    <xf numFmtId="49" fontId="83" fillId="0" borderId="0" xfId="64" applyNumberFormat="1" applyFont="1" applyFill="1" applyAlignment="1" applyProtection="1">
      <alignment horizontal="left" vertical="top"/>
      <protection locked="0"/>
    </xf>
    <xf numFmtId="0" fontId="77" fillId="0" borderId="37" xfId="64" applyFont="1" applyFill="1" applyBorder="1" applyAlignment="1" applyProtection="1">
      <alignment horizontal="center" vertical="top"/>
      <protection locked="0"/>
    </xf>
    <xf numFmtId="49" fontId="86" fillId="0" borderId="37" xfId="64" applyNumberFormat="1" applyFont="1" applyFill="1" applyBorder="1" applyAlignment="1" applyProtection="1">
      <alignment horizontal="left" vertical="center" wrapText="1"/>
      <protection locked="0"/>
    </xf>
    <xf numFmtId="49" fontId="86" fillId="0" borderId="37" xfId="64" applyNumberFormat="1" applyFont="1" applyFill="1" applyBorder="1" applyAlignment="1" applyProtection="1">
      <alignment horizontal="center" vertical="center"/>
      <protection locked="0"/>
    </xf>
    <xf numFmtId="164" fontId="86" fillId="0" borderId="37" xfId="64" applyNumberFormat="1" applyFont="1" applyFill="1" applyBorder="1" applyAlignment="1" applyProtection="1">
      <alignment vertical="center"/>
      <protection locked="0"/>
    </xf>
    <xf numFmtId="49" fontId="77" fillId="0" borderId="37" xfId="64" applyNumberFormat="1" applyFont="1" applyFill="1" applyBorder="1" applyAlignment="1" applyProtection="1">
      <alignment horizontal="center" vertical="center" wrapText="1"/>
      <protection locked="0"/>
    </xf>
    <xf numFmtId="0" fontId="86" fillId="0" borderId="38" xfId="64" applyFont="1" applyFill="1" applyBorder="1" applyAlignment="1" applyProtection="1">
      <alignment horizontal="center" vertical="top"/>
      <protection locked="0"/>
    </xf>
    <xf numFmtId="49" fontId="86" fillId="0" borderId="38" xfId="64" applyNumberFormat="1" applyFont="1" applyFill="1" applyBorder="1" applyAlignment="1" applyProtection="1">
      <alignment horizontal="left" vertical="center" wrapText="1"/>
      <protection locked="0"/>
    </xf>
    <xf numFmtId="49" fontId="86" fillId="0" borderId="38" xfId="64" applyNumberFormat="1" applyFont="1" applyFill="1" applyBorder="1" applyAlignment="1" applyProtection="1">
      <alignment horizontal="center" vertical="center"/>
      <protection locked="0"/>
    </xf>
    <xf numFmtId="164" fontId="86" fillId="0" borderId="38" xfId="64" applyNumberFormat="1" applyFont="1" applyFill="1" applyBorder="1" applyAlignment="1" applyProtection="1">
      <alignment vertical="center"/>
      <protection locked="0"/>
    </xf>
    <xf numFmtId="164" fontId="60" fillId="0" borderId="0" xfId="64" applyNumberFormat="1" applyFill="1"/>
    <xf numFmtId="0" fontId="77" fillId="0" borderId="38" xfId="64" applyFont="1" applyFill="1" applyBorder="1" applyAlignment="1" applyProtection="1">
      <alignment horizontal="center" vertical="top"/>
      <protection locked="0"/>
    </xf>
    <xf numFmtId="49" fontId="77" fillId="0" borderId="38" xfId="64" applyNumberFormat="1" applyFont="1" applyFill="1" applyBorder="1" applyAlignment="1" applyProtection="1">
      <alignment horizontal="left" vertical="center" wrapText="1"/>
      <protection locked="0"/>
    </xf>
    <xf numFmtId="49" fontId="77" fillId="0" borderId="38" xfId="64" applyNumberFormat="1" applyFont="1" applyFill="1" applyBorder="1" applyAlignment="1" applyProtection="1">
      <alignment horizontal="center" vertical="center"/>
      <protection locked="0"/>
    </xf>
    <xf numFmtId="164" fontId="77" fillId="0" borderId="38" xfId="64" applyNumberFormat="1" applyFont="1" applyFill="1" applyBorder="1" applyAlignment="1" applyProtection="1">
      <alignment vertical="center"/>
      <protection locked="0"/>
    </xf>
    <xf numFmtId="164" fontId="53" fillId="0" borderId="38" xfId="64" applyNumberFormat="1" applyFont="1" applyFill="1" applyBorder="1" applyAlignment="1" applyProtection="1">
      <alignment vertical="center"/>
      <protection locked="0"/>
    </xf>
    <xf numFmtId="0" fontId="77" fillId="0" borderId="0" xfId="64" applyFont="1" applyFill="1" applyBorder="1" applyAlignment="1" applyProtection="1">
      <alignment horizontal="left" vertical="top"/>
      <protection locked="0"/>
    </xf>
    <xf numFmtId="0" fontId="86" fillId="0" borderId="25" xfId="64" applyFont="1" applyFill="1" applyBorder="1" applyAlignment="1" applyProtection="1">
      <alignment horizontal="center" vertical="center" wrapText="1"/>
      <protection locked="0"/>
    </xf>
    <xf numFmtId="0" fontId="86" fillId="0" borderId="25" xfId="64" applyFont="1" applyFill="1" applyBorder="1" applyAlignment="1" applyProtection="1">
      <alignment horizontal="center" vertical="center"/>
      <protection locked="0"/>
    </xf>
    <xf numFmtId="0" fontId="71" fillId="0" borderId="0" xfId="0" applyFont="1" applyFill="1" applyAlignment="1">
      <alignment vertical="center"/>
    </xf>
    <xf numFmtId="0" fontId="62" fillId="0" borderId="0" xfId="0" applyNumberFormat="1" applyFont="1" applyFill="1" applyAlignment="1">
      <alignment horizontal="left" vertical="center"/>
    </xf>
    <xf numFmtId="172" fontId="62" fillId="0" borderId="0" xfId="0" applyNumberFormat="1" applyFont="1" applyFill="1" applyAlignment="1">
      <alignment horizontal="center" vertical="center"/>
    </xf>
    <xf numFmtId="0" fontId="37" fillId="0" borderId="0" xfId="0" applyFont="1" applyFill="1" applyAlignment="1">
      <alignment vertical="center"/>
    </xf>
    <xf numFmtId="0" fontId="37" fillId="0" borderId="0" xfId="0" applyFont="1" applyFill="1" applyBorder="1" applyAlignment="1">
      <alignment vertical="center"/>
    </xf>
    <xf numFmtId="0" fontId="70" fillId="0" borderId="0" xfId="42" applyFont="1" applyFill="1" applyBorder="1" applyAlignment="1">
      <alignment vertical="center"/>
    </xf>
    <xf numFmtId="49" fontId="90" fillId="0" borderId="0" xfId="45" applyNumberFormat="1" applyFont="1" applyFill="1" applyAlignment="1">
      <alignment horizontal="center" vertical="center"/>
    </xf>
    <xf numFmtId="49" fontId="91" fillId="0" borderId="0" xfId="45" applyNumberFormat="1" applyFont="1" applyFill="1" applyAlignment="1">
      <alignment horizontal="justify" vertical="center"/>
    </xf>
    <xf numFmtId="0" fontId="93" fillId="0" borderId="0" xfId="45" applyFont="1" applyFill="1" applyBorder="1" applyAlignment="1">
      <alignment horizontal="center" vertical="center" wrapText="1"/>
    </xf>
    <xf numFmtId="0" fontId="91" fillId="0" borderId="0" xfId="45" applyFont="1" applyFill="1" applyAlignment="1">
      <alignment horizontal="right" vertical="center"/>
    </xf>
    <xf numFmtId="0" fontId="93" fillId="0" borderId="0" xfId="45" applyFont="1" applyFill="1" applyAlignment="1">
      <alignment horizontal="right" vertical="center" wrapText="1"/>
    </xf>
    <xf numFmtId="0" fontId="93" fillId="0" borderId="0" xfId="45" applyFont="1" applyFill="1" applyBorder="1" applyAlignment="1">
      <alignment horizontal="right" vertical="center" wrapText="1"/>
    </xf>
    <xf numFmtId="49" fontId="91" fillId="0" borderId="34" xfId="45" applyNumberFormat="1" applyFont="1" applyFill="1" applyBorder="1" applyAlignment="1">
      <alignment horizontal="right" vertical="center"/>
    </xf>
    <xf numFmtId="0" fontId="107" fillId="0" borderId="0" xfId="0" applyFont="1" applyFill="1" applyBorder="1" applyAlignment="1">
      <alignment vertical="center"/>
    </xf>
    <xf numFmtId="164" fontId="34" fillId="0" borderId="0" xfId="0" applyNumberFormat="1" applyFont="1" applyFill="1" applyBorder="1" applyAlignment="1">
      <alignment vertical="center"/>
    </xf>
    <xf numFmtId="0" fontId="37" fillId="0" borderId="39" xfId="61" applyFont="1" applyFill="1" applyBorder="1" applyAlignment="1" applyProtection="1">
      <alignment horizontal="center" vertical="center" wrapText="1"/>
      <protection locked="0"/>
    </xf>
    <xf numFmtId="0" fontId="97" fillId="25" borderId="0" xfId="42" applyFont="1" applyFill="1" applyAlignment="1">
      <alignment vertical="center"/>
    </xf>
    <xf numFmtId="0" fontId="93" fillId="25" borderId="0" xfId="42" applyFont="1" applyFill="1" applyBorder="1" applyAlignment="1">
      <alignment horizontal="center" vertical="center" wrapText="1"/>
    </xf>
    <xf numFmtId="164" fontId="93" fillId="25" borderId="0" xfId="42" applyNumberFormat="1" applyFont="1" applyFill="1" applyBorder="1" applyAlignment="1">
      <alignment horizontal="center" vertical="center" wrapText="1"/>
    </xf>
    <xf numFmtId="0" fontId="91" fillId="25" borderId="0" xfId="42" applyFont="1" applyFill="1" applyAlignment="1">
      <alignment vertical="center"/>
    </xf>
    <xf numFmtId="0" fontId="96" fillId="25" borderId="0" xfId="42" applyFont="1" applyFill="1" applyAlignment="1">
      <alignment horizontal="center" vertical="center"/>
    </xf>
    <xf numFmtId="0" fontId="96" fillId="25" borderId="46" xfId="42" applyFont="1" applyFill="1" applyBorder="1" applyAlignment="1">
      <alignment horizontal="center" vertical="center"/>
    </xf>
    <xf numFmtId="49" fontId="113" fillId="25" borderId="13" xfId="42" applyNumberFormat="1" applyFont="1" applyFill="1" applyBorder="1" applyAlignment="1">
      <alignment horizontal="center" vertical="center"/>
    </xf>
    <xf numFmtId="49" fontId="99" fillId="25" borderId="13" xfId="42" applyNumberFormat="1" applyFont="1" applyFill="1" applyBorder="1" applyAlignment="1">
      <alignment horizontal="justify" vertical="center"/>
    </xf>
    <xf numFmtId="164" fontId="100" fillId="25" borderId="10" xfId="42" applyNumberFormat="1" applyFont="1" applyFill="1" applyBorder="1" applyAlignment="1">
      <alignment horizontal="right" vertical="center" wrapText="1"/>
    </xf>
    <xf numFmtId="164" fontId="100" fillId="25" borderId="10" xfId="42" applyNumberFormat="1" applyFont="1" applyFill="1" applyBorder="1" applyAlignment="1">
      <alignment vertical="center" wrapText="1"/>
    </xf>
    <xf numFmtId="0" fontId="96" fillId="25" borderId="0" xfId="42" applyFont="1" applyFill="1" applyAlignment="1">
      <alignment vertical="center"/>
    </xf>
    <xf numFmtId="164" fontId="96" fillId="25" borderId="47" xfId="42" applyNumberFormat="1" applyFont="1" applyFill="1" applyBorder="1" applyAlignment="1">
      <alignment vertical="center" wrapText="1"/>
    </xf>
    <xf numFmtId="164" fontId="99" fillId="25" borderId="47" xfId="42" applyNumberFormat="1" applyFont="1" applyFill="1" applyBorder="1" applyAlignment="1">
      <alignment vertical="center"/>
    </xf>
    <xf numFmtId="0" fontId="99" fillId="25" borderId="0" xfId="42" applyFont="1" applyFill="1" applyAlignment="1">
      <alignment vertical="center"/>
    </xf>
    <xf numFmtId="49" fontId="113" fillId="25" borderId="40" xfId="42" applyNumberFormat="1" applyFont="1" applyFill="1" applyBorder="1" applyAlignment="1">
      <alignment horizontal="center" vertical="center"/>
    </xf>
    <xf numFmtId="49" fontId="109" fillId="25" borderId="40" xfId="42" applyNumberFormat="1" applyFont="1" applyFill="1" applyBorder="1" applyAlignment="1">
      <alignment horizontal="center" vertical="center"/>
    </xf>
    <xf numFmtId="164" fontId="100" fillId="25" borderId="41" xfId="42" applyNumberFormat="1" applyFont="1" applyFill="1" applyBorder="1" applyAlignment="1">
      <alignment horizontal="right" vertical="center" wrapText="1"/>
    </xf>
    <xf numFmtId="164" fontId="100" fillId="25" borderId="41" xfId="42" applyNumberFormat="1" applyFont="1" applyFill="1" applyBorder="1" applyAlignment="1">
      <alignment vertical="center" wrapText="1"/>
    </xf>
    <xf numFmtId="164" fontId="109" fillId="25" borderId="47" xfId="42" applyNumberFormat="1" applyFont="1" applyFill="1" applyBorder="1" applyAlignment="1">
      <alignment vertical="center"/>
    </xf>
    <xf numFmtId="49" fontId="113" fillId="25" borderId="10" xfId="42" applyNumberFormat="1" applyFont="1" applyFill="1" applyBorder="1" applyAlignment="1">
      <alignment horizontal="center" vertical="center" wrapText="1"/>
    </xf>
    <xf numFmtId="49" fontId="99" fillId="25" borderId="10" xfId="42" applyNumberFormat="1" applyFont="1" applyFill="1" applyBorder="1" applyAlignment="1">
      <alignment horizontal="justify" vertical="center" wrapText="1"/>
    </xf>
    <xf numFmtId="164" fontId="100" fillId="25" borderId="24" xfId="42" applyNumberFormat="1" applyFont="1" applyFill="1" applyBorder="1" applyAlignment="1">
      <alignment horizontal="right" vertical="center" wrapText="1"/>
    </xf>
    <xf numFmtId="170" fontId="88" fillId="25" borderId="31" xfId="68" applyNumberFormat="1" applyFont="1" applyFill="1" applyBorder="1" applyAlignment="1">
      <alignment vertical="center" wrapText="1"/>
    </xf>
    <xf numFmtId="164" fontId="100" fillId="25" borderId="31" xfId="42" applyNumberFormat="1" applyFont="1" applyFill="1" applyBorder="1" applyAlignment="1">
      <alignment vertical="center" wrapText="1"/>
    </xf>
    <xf numFmtId="164" fontId="97" fillId="25" borderId="47" xfId="42" applyNumberFormat="1" applyFont="1" applyFill="1" applyBorder="1" applyAlignment="1">
      <alignment vertical="center"/>
    </xf>
    <xf numFmtId="49" fontId="90" fillId="25" borderId="10" xfId="42" applyNumberFormat="1" applyFont="1" applyFill="1" applyBorder="1" applyAlignment="1">
      <alignment horizontal="center" vertical="center" wrapText="1"/>
    </xf>
    <xf numFmtId="0" fontId="91" fillId="25" borderId="10" xfId="42" applyFont="1" applyFill="1" applyBorder="1" applyAlignment="1">
      <alignment horizontal="justify" vertical="center" wrapText="1"/>
    </xf>
    <xf numFmtId="164" fontId="91" fillId="25" borderId="10" xfId="42" applyNumberFormat="1" applyFont="1" applyFill="1" applyBorder="1" applyAlignment="1">
      <alignment horizontal="right" vertical="center" wrapText="1"/>
    </xf>
    <xf numFmtId="164" fontId="91" fillId="25" borderId="24" xfId="42" applyNumberFormat="1" applyFont="1" applyFill="1" applyBorder="1" applyAlignment="1">
      <alignment horizontal="right" vertical="center" wrapText="1"/>
    </xf>
    <xf numFmtId="170" fontId="87" fillId="25" borderId="31" xfId="68" applyNumberFormat="1" applyFont="1" applyFill="1" applyBorder="1" applyAlignment="1">
      <alignment vertical="center" wrapText="1"/>
    </xf>
    <xf numFmtId="164" fontId="91" fillId="25" borderId="31" xfId="42" applyNumberFormat="1" applyFont="1" applyFill="1" applyBorder="1" applyAlignment="1">
      <alignment vertical="center" wrapText="1"/>
    </xf>
    <xf numFmtId="164" fontId="91" fillId="25" borderId="10" xfId="0" applyNumberFormat="1" applyFont="1" applyFill="1" applyBorder="1" applyAlignment="1">
      <alignment horizontal="right" vertical="center"/>
    </xf>
    <xf numFmtId="164" fontId="91" fillId="25" borderId="24" xfId="0" applyNumberFormat="1" applyFont="1" applyFill="1" applyBorder="1" applyAlignment="1">
      <alignment horizontal="right" vertical="center"/>
    </xf>
    <xf numFmtId="164" fontId="91" fillId="25" borderId="31" xfId="42" applyNumberFormat="1" applyFont="1" applyFill="1" applyBorder="1" applyAlignment="1">
      <alignment vertical="center"/>
    </xf>
    <xf numFmtId="164" fontId="91" fillId="25" borderId="47" xfId="42" applyNumberFormat="1" applyFont="1" applyFill="1" applyBorder="1" applyAlignment="1">
      <alignment vertical="center"/>
    </xf>
    <xf numFmtId="164" fontId="103" fillId="25" borderId="47" xfId="42" applyNumberFormat="1" applyFont="1" applyFill="1" applyBorder="1" applyAlignment="1">
      <alignment vertical="center"/>
    </xf>
    <xf numFmtId="0" fontId="87" fillId="25" borderId="10" xfId="42" applyFont="1" applyFill="1" applyBorder="1" applyAlignment="1">
      <alignment vertical="center" wrapText="1"/>
    </xf>
    <xf numFmtId="164" fontId="91" fillId="25" borderId="31" xfId="37" applyNumberFormat="1" applyFont="1" applyFill="1" applyBorder="1" applyAlignment="1">
      <alignment vertical="center"/>
    </xf>
    <xf numFmtId="49" fontId="90" fillId="25" borderId="41" xfId="42" applyNumberFormat="1" applyFont="1" applyFill="1" applyBorder="1" applyAlignment="1">
      <alignment horizontal="center" vertical="center" wrapText="1"/>
    </xf>
    <xf numFmtId="0" fontId="91" fillId="25" borderId="41" xfId="42" applyFont="1" applyFill="1" applyBorder="1" applyAlignment="1">
      <alignment horizontal="justify" vertical="center" wrapText="1"/>
    </xf>
    <xf numFmtId="164" fontId="91" fillId="25" borderId="41" xfId="42" applyNumberFormat="1" applyFont="1" applyFill="1" applyBorder="1" applyAlignment="1">
      <alignment horizontal="right" vertical="center" wrapText="1"/>
    </xf>
    <xf numFmtId="164" fontId="91" fillId="25" borderId="42" xfId="42" applyNumberFormat="1" applyFont="1" applyFill="1" applyBorder="1" applyAlignment="1">
      <alignment horizontal="right" vertical="center" wrapText="1"/>
    </xf>
    <xf numFmtId="164" fontId="91" fillId="25" borderId="41" xfId="42" applyNumberFormat="1" applyFont="1" applyFill="1" applyBorder="1" applyAlignment="1">
      <alignment vertical="center" wrapText="1"/>
    </xf>
    <xf numFmtId="164" fontId="91" fillId="25" borderId="41" xfId="37" applyNumberFormat="1" applyFont="1" applyFill="1" applyBorder="1" applyAlignment="1">
      <alignment vertical="center"/>
    </xf>
    <xf numFmtId="164" fontId="91" fillId="25" borderId="26" xfId="42" applyNumberFormat="1" applyFont="1" applyFill="1" applyBorder="1" applyAlignment="1">
      <alignment horizontal="right" vertical="center" wrapText="1"/>
    </xf>
    <xf numFmtId="164" fontId="87" fillId="25" borderId="31" xfId="0" applyNumberFormat="1" applyFont="1" applyFill="1" applyBorder="1" applyAlignment="1">
      <alignment horizontal="right" vertical="center"/>
    </xf>
    <xf numFmtId="4" fontId="91" fillId="25" borderId="31" xfId="42" applyNumberFormat="1" applyFont="1" applyFill="1" applyBorder="1" applyAlignment="1">
      <alignment vertical="center" wrapText="1"/>
    </xf>
    <xf numFmtId="164" fontId="96" fillId="25" borderId="31" xfId="0" applyNumberFormat="1" applyFont="1" applyFill="1" applyBorder="1" applyAlignment="1">
      <alignment vertical="center"/>
    </xf>
    <xf numFmtId="49" fontId="97" fillId="25" borderId="10" xfId="42" applyNumberFormat="1" applyFont="1" applyFill="1" applyBorder="1" applyAlignment="1">
      <alignment horizontal="justify" vertical="center" wrapText="1"/>
    </xf>
    <xf numFmtId="164" fontId="97" fillId="25" borderId="31" xfId="42" applyNumberFormat="1" applyFont="1" applyFill="1" applyBorder="1" applyAlignment="1">
      <alignment vertical="center" wrapText="1"/>
    </xf>
    <xf numFmtId="164" fontId="97" fillId="25" borderId="31" xfId="0" applyNumberFormat="1" applyFont="1" applyFill="1" applyBorder="1" applyAlignment="1">
      <alignment vertical="center"/>
    </xf>
    <xf numFmtId="0" fontId="100" fillId="25" borderId="0" xfId="42" applyFont="1" applyFill="1" applyAlignment="1">
      <alignment vertical="center"/>
    </xf>
    <xf numFmtId="164" fontId="91" fillId="25" borderId="10" xfId="0" applyNumberFormat="1" applyFont="1" applyFill="1" applyBorder="1" applyAlignment="1">
      <alignment vertical="center"/>
    </xf>
    <xf numFmtId="164" fontId="91" fillId="25" borderId="24" xfId="0" applyNumberFormat="1" applyFont="1" applyFill="1" applyBorder="1" applyAlignment="1">
      <alignment vertical="center"/>
    </xf>
    <xf numFmtId="164" fontId="91" fillId="25" borderId="31" xfId="0" applyNumberFormat="1" applyFont="1" applyFill="1" applyBorder="1" applyAlignment="1">
      <alignment vertical="center"/>
    </xf>
    <xf numFmtId="164" fontId="78" fillId="25" borderId="43" xfId="0" applyNumberFormat="1" applyFont="1" applyFill="1" applyBorder="1" applyAlignment="1" applyProtection="1">
      <alignment vertical="center"/>
      <protection locked="0"/>
    </xf>
    <xf numFmtId="0" fontId="99" fillId="25" borderId="10" xfId="42" applyFont="1" applyFill="1" applyBorder="1" applyAlignment="1">
      <alignment horizontal="justify" vertical="center" wrapText="1"/>
    </xf>
    <xf numFmtId="49" fontId="99" fillId="25" borderId="41" xfId="42" applyNumberFormat="1" applyFont="1" applyFill="1" applyBorder="1" applyAlignment="1">
      <alignment horizontal="justify" vertical="center" wrapText="1"/>
    </xf>
    <xf numFmtId="0" fontId="87" fillId="25" borderId="10" xfId="42" applyFont="1" applyFill="1" applyBorder="1" applyAlignment="1">
      <alignment horizontal="justify" vertical="center" wrapText="1"/>
    </xf>
    <xf numFmtId="49" fontId="113" fillId="25" borderId="10" xfId="42" applyNumberFormat="1" applyFont="1" applyFill="1" applyBorder="1" applyAlignment="1">
      <alignment horizontal="center" vertical="center"/>
    </xf>
    <xf numFmtId="49" fontId="96" fillId="25" borderId="10" xfId="42" applyNumberFormat="1" applyFont="1" applyFill="1" applyBorder="1" applyAlignment="1">
      <alignment horizontal="justify" vertical="center" wrapText="1"/>
    </xf>
    <xf numFmtId="49" fontId="100" fillId="25" borderId="10" xfId="42" applyNumberFormat="1" applyFont="1" applyFill="1" applyBorder="1" applyAlignment="1">
      <alignment horizontal="justify" vertical="center" wrapText="1"/>
    </xf>
    <xf numFmtId="0" fontId="96" fillId="25" borderId="47" xfId="42" applyFont="1" applyFill="1" applyBorder="1" applyAlignment="1">
      <alignment vertical="center"/>
    </xf>
    <xf numFmtId="49" fontId="90" fillId="25" borderId="0" xfId="42" applyNumberFormat="1" applyFont="1" applyFill="1" applyAlignment="1">
      <alignment horizontal="center" vertical="center"/>
    </xf>
    <xf numFmtId="49" fontId="91" fillId="25" borderId="0" xfId="42" applyNumberFormat="1" applyFont="1" applyFill="1" applyAlignment="1">
      <alignment horizontal="justify" vertical="center"/>
    </xf>
    <xf numFmtId="0" fontId="91" fillId="25" borderId="0" xfId="42" applyFont="1" applyFill="1" applyAlignment="1">
      <alignment horizontal="right" vertical="center"/>
    </xf>
    <xf numFmtId="0" fontId="2" fillId="0" borderId="0" xfId="91"/>
    <xf numFmtId="0" fontId="34" fillId="0" borderId="0" xfId="91" applyFont="1" applyAlignment="1">
      <alignment horizontal="right" vertical="center"/>
    </xf>
    <xf numFmtId="0" fontId="37" fillId="0" borderId="45" xfId="91" applyFont="1" applyBorder="1" applyAlignment="1">
      <alignment vertical="center"/>
    </xf>
    <xf numFmtId="0" fontId="89" fillId="0" borderId="45" xfId="92" applyFont="1" applyBorder="1" applyAlignment="1">
      <alignment vertical="center" wrapText="1"/>
    </xf>
    <xf numFmtId="49" fontId="89" fillId="0" borderId="45" xfId="92" applyNumberFormat="1" applyFont="1" applyBorder="1" applyAlignment="1">
      <alignment horizontal="center" vertical="center"/>
    </xf>
    <xf numFmtId="164" fontId="37" fillId="0" borderId="45" xfId="92" applyNumberFormat="1" applyFont="1" applyBorder="1" applyAlignment="1">
      <alignment vertical="center"/>
    </xf>
    <xf numFmtId="0" fontId="34" fillId="0" borderId="45" xfId="91" applyFont="1" applyBorder="1" applyAlignment="1">
      <alignment horizontal="center" vertical="center"/>
    </xf>
    <xf numFmtId="0" fontId="114" fillId="0" borderId="47" xfId="91" applyNumberFormat="1" applyFont="1" applyBorder="1" applyAlignment="1">
      <alignment horizontal="justify" vertical="center" wrapText="1"/>
    </xf>
    <xf numFmtId="49" fontId="78" fillId="0" borderId="47" xfId="91" applyNumberFormat="1" applyFont="1" applyBorder="1" applyAlignment="1">
      <alignment horizontal="center" vertical="center"/>
    </xf>
    <xf numFmtId="164" fontId="34" fillId="0" borderId="45" xfId="92" applyNumberFormat="1" applyFont="1" applyBorder="1" applyAlignment="1">
      <alignment vertical="center"/>
    </xf>
    <xf numFmtId="164" fontId="34" fillId="0" borderId="45" xfId="91" applyNumberFormat="1" applyFont="1" applyBorder="1" applyAlignment="1">
      <alignment vertical="center"/>
    </xf>
    <xf numFmtId="0" fontId="34" fillId="0" borderId="47" xfId="91" applyFont="1" applyBorder="1" applyAlignment="1">
      <alignment horizontal="center" vertical="center"/>
    </xf>
    <xf numFmtId="164" fontId="34" fillId="0" borderId="47" xfId="92" applyNumberFormat="1" applyFont="1" applyBorder="1" applyAlignment="1">
      <alignment vertical="center"/>
    </xf>
    <xf numFmtId="164" fontId="34" fillId="0" borderId="47" xfId="91" applyNumberFormat="1" applyFont="1" applyBorder="1" applyAlignment="1">
      <alignment vertical="center"/>
    </xf>
    <xf numFmtId="4" fontId="34" fillId="0" borderId="47" xfId="92" applyNumberFormat="1" applyFont="1" applyBorder="1" applyAlignment="1">
      <alignment vertical="center"/>
    </xf>
    <xf numFmtId="4" fontId="34" fillId="0" borderId="47" xfId="91" applyNumberFormat="1" applyFont="1" applyBorder="1" applyAlignment="1">
      <alignment vertical="center"/>
    </xf>
    <xf numFmtId="0" fontId="49" fillId="24" borderId="0" xfId="67" applyFont="1" applyFill="1" applyAlignment="1">
      <alignment vertical="center"/>
    </xf>
    <xf numFmtId="0" fontId="49" fillId="24" borderId="0" xfId="67" applyFont="1" applyFill="1" applyAlignment="1">
      <alignment horizontal="center" vertical="center"/>
    </xf>
    <xf numFmtId="0" fontId="46" fillId="24" borderId="0" xfId="67" applyFont="1" applyFill="1" applyAlignment="1">
      <alignment horizontal="center" vertical="center" wrapText="1"/>
    </xf>
    <xf numFmtId="0" fontId="115" fillId="24" borderId="0" xfId="67" applyFont="1" applyFill="1" applyAlignment="1">
      <alignment vertical="center"/>
    </xf>
    <xf numFmtId="0" fontId="58" fillId="24" borderId="0" xfId="67" applyFont="1" applyFill="1" applyAlignment="1">
      <alignment horizontal="center" vertical="center" wrapText="1"/>
    </xf>
    <xf numFmtId="0" fontId="58" fillId="24" borderId="0" xfId="67" applyFont="1" applyFill="1" applyAlignment="1">
      <alignment vertical="center"/>
    </xf>
    <xf numFmtId="4" fontId="58" fillId="24" borderId="0" xfId="67" applyNumberFormat="1" applyFont="1" applyFill="1" applyAlignment="1">
      <alignment vertical="center"/>
    </xf>
    <xf numFmtId="0" fontId="57" fillId="24" borderId="0" xfId="67" applyFont="1" applyFill="1" applyAlignment="1">
      <alignment vertical="center"/>
    </xf>
    <xf numFmtId="164" fontId="57" fillId="24" borderId="0" xfId="67" applyNumberFormat="1" applyFont="1" applyFill="1" applyAlignment="1">
      <alignment vertical="center"/>
    </xf>
    <xf numFmtId="164" fontId="118" fillId="24" borderId="0" xfId="67" applyNumberFormat="1" applyFont="1" applyFill="1" applyAlignment="1">
      <alignment vertical="center"/>
    </xf>
    <xf numFmtId="0" fontId="118" fillId="24" borderId="0" xfId="67" applyFont="1" applyFill="1" applyAlignment="1">
      <alignment vertical="center"/>
    </xf>
    <xf numFmtId="4" fontId="118" fillId="24" borderId="0" xfId="67" applyNumberFormat="1" applyFont="1" applyFill="1" applyAlignment="1">
      <alignment vertical="center"/>
    </xf>
    <xf numFmtId="0" fontId="117" fillId="24" borderId="0" xfId="67" applyFont="1" applyFill="1" applyAlignment="1">
      <alignment vertical="center"/>
    </xf>
    <xf numFmtId="4" fontId="119" fillId="24" borderId="0" xfId="67" applyNumberFormat="1" applyFont="1" applyFill="1" applyAlignment="1">
      <alignment vertical="center"/>
    </xf>
    <xf numFmtId="0" fontId="119" fillId="24" borderId="0" xfId="67" applyFont="1" applyFill="1" applyAlignment="1">
      <alignment vertical="center"/>
    </xf>
    <xf numFmtId="164" fontId="119" fillId="24" borderId="0" xfId="67" applyNumberFormat="1" applyFont="1" applyFill="1" applyAlignment="1">
      <alignment vertical="center"/>
    </xf>
    <xf numFmtId="0" fontId="120" fillId="24" borderId="0" xfId="67" applyFont="1" applyFill="1" applyAlignment="1">
      <alignment vertical="center"/>
    </xf>
    <xf numFmtId="0" fontId="121" fillId="24" borderId="0" xfId="80" applyFont="1" applyFill="1" applyAlignment="1">
      <alignment vertical="center" wrapText="1"/>
    </xf>
    <xf numFmtId="0" fontId="51" fillId="24" borderId="0" xfId="80" applyFont="1" applyFill="1" applyAlignment="1">
      <alignment vertical="center" wrapText="1"/>
    </xf>
    <xf numFmtId="0" fontId="75" fillId="24" borderId="0" xfId="80" applyFont="1" applyFill="1" applyBorder="1" applyAlignment="1">
      <alignment vertical="center" wrapText="1"/>
    </xf>
    <xf numFmtId="169" fontId="75" fillId="24" borderId="0" xfId="80" applyNumberFormat="1" applyFont="1" applyFill="1" applyBorder="1" applyAlignment="1">
      <alignment vertical="center" wrapText="1"/>
    </xf>
    <xf numFmtId="0" fontId="34" fillId="0" borderId="0" xfId="0" applyFont="1" applyFill="1" applyAlignment="1">
      <alignment horizontal="left" vertical="center"/>
    </xf>
    <xf numFmtId="49" fontId="34" fillId="0" borderId="0" xfId="0" applyNumberFormat="1" applyFont="1" applyFill="1" applyAlignment="1">
      <alignment vertical="center"/>
    </xf>
    <xf numFmtId="0" fontId="50" fillId="0" borderId="0" xfId="67" applyFont="1" applyFill="1" applyAlignment="1">
      <alignment horizontal="right" vertical="justify"/>
    </xf>
    <xf numFmtId="164" fontId="35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right" vertical="center"/>
    </xf>
    <xf numFmtId="164" fontId="37" fillId="0" borderId="0" xfId="0" applyNumberFormat="1" applyFont="1" applyFill="1" applyBorder="1" applyAlignment="1">
      <alignment vertical="center"/>
    </xf>
    <xf numFmtId="0" fontId="35" fillId="0" borderId="0" xfId="0" applyNumberFormat="1" applyFont="1" applyFill="1" applyBorder="1" applyAlignment="1">
      <alignment horizontal="left" vertical="center" wrapText="1"/>
    </xf>
    <xf numFmtId="0" fontId="35" fillId="0" borderId="0" xfId="0" applyNumberFormat="1" applyFont="1" applyFill="1" applyBorder="1" applyAlignment="1">
      <alignment vertical="center" wrapText="1"/>
    </xf>
    <xf numFmtId="164" fontId="54" fillId="0" borderId="0" xfId="0" applyNumberFormat="1" applyFont="1" applyFill="1" applyBorder="1" applyAlignment="1">
      <alignment horizontal="right" vertical="center"/>
    </xf>
    <xf numFmtId="0" fontId="48" fillId="0" borderId="0" xfId="42" applyFont="1" applyFill="1" applyBorder="1" applyAlignment="1">
      <alignment vertical="center"/>
    </xf>
    <xf numFmtId="4" fontId="54" fillId="0" borderId="0" xfId="0" applyNumberFormat="1" applyFont="1" applyFill="1" applyBorder="1" applyAlignment="1">
      <alignment vertical="center"/>
    </xf>
    <xf numFmtId="0" fontId="34" fillId="0" borderId="0" xfId="0" applyFont="1" applyFill="1" applyBorder="1" applyAlignment="1">
      <alignment vertical="center"/>
    </xf>
    <xf numFmtId="4" fontId="35" fillId="0" borderId="0" xfId="0" applyNumberFormat="1" applyFont="1" applyFill="1" applyBorder="1" applyAlignment="1">
      <alignment vertical="center"/>
    </xf>
    <xf numFmtId="4" fontId="34" fillId="0" borderId="0" xfId="0" applyNumberFormat="1" applyFont="1" applyFill="1" applyAlignment="1">
      <alignment vertical="center"/>
    </xf>
    <xf numFmtId="4" fontId="59" fillId="0" borderId="0" xfId="0" applyNumberFormat="1" applyFont="1" applyFill="1" applyBorder="1" applyAlignment="1">
      <alignment horizontal="right" wrapText="1"/>
    </xf>
    <xf numFmtId="164" fontId="99" fillId="25" borderId="0" xfId="42" applyNumberFormat="1" applyFont="1" applyFill="1" applyAlignment="1">
      <alignment vertical="center"/>
    </xf>
    <xf numFmtId="0" fontId="121" fillId="24" borderId="0" xfId="80" applyFont="1" applyFill="1" applyAlignment="1">
      <alignment wrapText="1"/>
    </xf>
    <xf numFmtId="0" fontId="91" fillId="0" borderId="0" xfId="45" applyFont="1" applyFill="1" applyAlignment="1">
      <alignment vertical="center"/>
    </xf>
    <xf numFmtId="164" fontId="91" fillId="0" borderId="34" xfId="45" applyNumberFormat="1" applyFont="1" applyFill="1" applyBorder="1" applyAlignment="1">
      <alignment horizontal="right" vertical="center" wrapText="1"/>
    </xf>
    <xf numFmtId="0" fontId="94" fillId="0" borderId="0" xfId="45" applyFont="1" applyFill="1" applyAlignment="1">
      <alignment horizontal="center" vertical="center"/>
    </xf>
    <xf numFmtId="4" fontId="94" fillId="0" borderId="0" xfId="45" applyNumberFormat="1" applyFont="1" applyFill="1" applyAlignment="1">
      <alignment horizontal="center" vertical="center"/>
    </xf>
    <xf numFmtId="0" fontId="96" fillId="0" borderId="0" xfId="45" applyFont="1" applyFill="1" applyAlignment="1">
      <alignment horizontal="center" vertical="center"/>
    </xf>
    <xf numFmtId="0" fontId="91" fillId="0" borderId="0" xfId="45" applyFont="1" applyFill="1" applyAlignment="1">
      <alignment horizontal="center" vertical="center"/>
    </xf>
    <xf numFmtId="0" fontId="100" fillId="0" borderId="0" xfId="45" applyFont="1" applyFill="1" applyAlignment="1">
      <alignment horizontal="center" vertical="center"/>
    </xf>
    <xf numFmtId="0" fontId="100" fillId="0" borderId="0" xfId="45" applyFont="1" applyFill="1" applyBorder="1" applyAlignment="1">
      <alignment horizontal="center" vertical="center"/>
    </xf>
    <xf numFmtId="0" fontId="127" fillId="0" borderId="0" xfId="45" applyFont="1" applyFill="1" applyAlignment="1">
      <alignment horizontal="center" vertical="center"/>
    </xf>
    <xf numFmtId="164" fontId="96" fillId="25" borderId="0" xfId="45" applyNumberFormat="1" applyFont="1" applyFill="1" applyAlignment="1">
      <alignment horizontal="center" vertical="center"/>
    </xf>
    <xf numFmtId="164" fontId="100" fillId="0" borderId="0" xfId="45" applyNumberFormat="1" applyFont="1" applyFill="1" applyAlignment="1">
      <alignment horizontal="center" vertical="center"/>
    </xf>
    <xf numFmtId="0" fontId="97" fillId="0" borderId="0" xfId="45" applyFont="1" applyFill="1" applyAlignment="1">
      <alignment horizontal="center" vertical="center"/>
    </xf>
    <xf numFmtId="0" fontId="91" fillId="0" borderId="0" xfId="37" applyFont="1" applyAlignment="1">
      <alignment vertical="center"/>
    </xf>
    <xf numFmtId="0" fontId="91" fillId="0" borderId="0" xfId="37" applyFont="1" applyAlignment="1">
      <alignment horizontal="center" vertical="center"/>
    </xf>
    <xf numFmtId="0" fontId="91" fillId="0" borderId="0" xfId="37" applyFont="1" applyFill="1" applyAlignment="1">
      <alignment vertical="center"/>
    </xf>
    <xf numFmtId="0" fontId="91" fillId="0" borderId="0" xfId="37" applyFont="1" applyFill="1" applyAlignment="1">
      <alignment horizontal="center" vertical="center"/>
    </xf>
    <xf numFmtId="0" fontId="100" fillId="0" borderId="0" xfId="37" applyFont="1" applyFill="1" applyAlignment="1">
      <alignment horizontal="center" vertical="center" wrapText="1"/>
    </xf>
    <xf numFmtId="0" fontId="131" fillId="0" borderId="0" xfId="37" applyFont="1" applyFill="1" applyAlignment="1">
      <alignment vertical="center"/>
    </xf>
    <xf numFmtId="0" fontId="92" fillId="0" borderId="0" xfId="37" applyFont="1" applyFill="1" applyAlignment="1">
      <alignment horizontal="center" vertical="center" wrapText="1"/>
    </xf>
    <xf numFmtId="0" fontId="130" fillId="0" borderId="0" xfId="37" applyFont="1" applyFill="1" applyAlignment="1">
      <alignment horizontal="right" vertical="center" wrapText="1"/>
    </xf>
    <xf numFmtId="0" fontId="100" fillId="0" borderId="0" xfId="37" applyFont="1" applyFill="1" applyAlignment="1">
      <alignment horizontal="center" vertical="center"/>
    </xf>
    <xf numFmtId="49" fontId="72" fillId="0" borderId="12" xfId="57" applyNumberFormat="1" applyFont="1" applyFill="1" applyBorder="1" applyAlignment="1">
      <alignment horizontal="center" vertical="center"/>
    </xf>
    <xf numFmtId="49" fontId="78" fillId="0" borderId="12" xfId="37" applyNumberFormat="1" applyFont="1" applyFill="1" applyBorder="1" applyAlignment="1">
      <alignment horizontal="center" vertical="center"/>
    </xf>
    <xf numFmtId="0" fontId="78" fillId="0" borderId="12" xfId="37" applyFont="1" applyBorder="1" applyAlignment="1">
      <alignment vertical="center"/>
    </xf>
    <xf numFmtId="164" fontId="72" fillId="0" borderId="12" xfId="37" applyNumberFormat="1" applyFont="1" applyBorder="1" applyAlignment="1">
      <alignment vertical="center"/>
    </xf>
    <xf numFmtId="164" fontId="91" fillId="0" borderId="0" xfId="37" applyNumberFormat="1" applyFont="1" applyAlignment="1">
      <alignment vertical="center"/>
    </xf>
    <xf numFmtId="0" fontId="100" fillId="25" borderId="0" xfId="43" applyFont="1" applyFill="1" applyAlignment="1">
      <alignment horizontal="center" vertical="center"/>
    </xf>
    <xf numFmtId="0" fontId="91" fillId="25" borderId="0" xfId="43" applyFont="1" applyFill="1" applyAlignment="1">
      <alignment vertical="center"/>
    </xf>
    <xf numFmtId="0" fontId="91" fillId="0" borderId="0" xfId="43" applyFont="1" applyFill="1" applyAlignment="1">
      <alignment vertical="center"/>
    </xf>
    <xf numFmtId="164" fontId="103" fillId="0" borderId="0" xfId="57" applyNumberFormat="1" applyFont="1" applyFill="1" applyBorder="1" applyAlignment="1">
      <alignment horizontal="right" vertical="center"/>
    </xf>
    <xf numFmtId="0" fontId="91" fillId="0" borderId="0" xfId="37" applyFont="1" applyBorder="1" applyAlignment="1">
      <alignment vertical="center"/>
    </xf>
    <xf numFmtId="0" fontId="90" fillId="0" borderId="0" xfId="43" applyFont="1" applyFill="1" applyBorder="1" applyAlignment="1">
      <alignment vertical="center"/>
    </xf>
    <xf numFmtId="0" fontId="91" fillId="0" borderId="0" xfId="37" applyFont="1" applyBorder="1" applyAlignment="1">
      <alignment horizontal="center" vertical="center"/>
    </xf>
    <xf numFmtId="0" fontId="132" fillId="0" borderId="0" xfId="46" applyFont="1" applyFill="1" applyAlignment="1">
      <alignment horizontal="justify" vertical="center"/>
    </xf>
    <xf numFmtId="0" fontId="132" fillId="0" borderId="0" xfId="46" applyFont="1" applyFill="1" applyAlignment="1">
      <alignment horizontal="center" vertical="center"/>
    </xf>
    <xf numFmtId="0" fontId="132" fillId="0" borderId="0" xfId="46" applyFont="1" applyFill="1" applyAlignment="1">
      <alignment vertical="center"/>
    </xf>
    <xf numFmtId="0" fontId="132" fillId="0" borderId="0" xfId="46" applyFont="1" applyFill="1" applyAlignment="1">
      <alignment horizontal="right" vertical="center"/>
    </xf>
    <xf numFmtId="0" fontId="91" fillId="0" borderId="0" xfId="46" applyFont="1" applyFill="1" applyAlignment="1">
      <alignment vertical="center"/>
    </xf>
    <xf numFmtId="0" fontId="100" fillId="0" borderId="34" xfId="46" applyFont="1" applyFill="1" applyBorder="1" applyAlignment="1">
      <alignment horizontal="right" vertical="center" wrapText="1"/>
    </xf>
    <xf numFmtId="49" fontId="87" fillId="0" borderId="0" xfId="46" applyNumberFormat="1" applyFont="1" applyFill="1" applyAlignment="1">
      <alignment horizontal="right" vertical="center"/>
    </xf>
    <xf numFmtId="0" fontId="78" fillId="0" borderId="0" xfId="46" applyFont="1" applyFill="1" applyAlignment="1">
      <alignment vertical="center"/>
    </xf>
    <xf numFmtId="0" fontId="88" fillId="0" borderId="0" xfId="46" applyFont="1" applyFill="1" applyAlignment="1">
      <alignment vertical="center"/>
    </xf>
    <xf numFmtId="0" fontId="72" fillId="0" borderId="0" xfId="46" applyFont="1" applyFill="1" applyAlignment="1">
      <alignment vertical="center"/>
    </xf>
    <xf numFmtId="0" fontId="72" fillId="0" borderId="14" xfId="46" applyFont="1" applyFill="1" applyBorder="1" applyAlignment="1">
      <alignment horizontal="left" vertical="center"/>
    </xf>
    <xf numFmtId="0" fontId="72" fillId="0" borderId="14" xfId="46" applyFont="1" applyFill="1" applyBorder="1" applyAlignment="1">
      <alignment horizontal="center" vertical="center"/>
    </xf>
    <xf numFmtId="0" fontId="133" fillId="0" borderId="0" xfId="44" applyFont="1" applyFill="1" applyAlignment="1">
      <alignment vertical="center"/>
    </xf>
    <xf numFmtId="0" fontId="134" fillId="0" borderId="0" xfId="44" applyFont="1" applyFill="1" applyAlignment="1">
      <alignment vertical="center"/>
    </xf>
    <xf numFmtId="164" fontId="78" fillId="0" borderId="0" xfId="46" applyNumberFormat="1" applyFont="1" applyFill="1" applyAlignment="1">
      <alignment vertical="center"/>
    </xf>
    <xf numFmtId="0" fontId="78" fillId="0" borderId="0" xfId="46" applyFont="1" applyFill="1" applyAlignment="1">
      <alignment horizontal="center" vertical="center"/>
    </xf>
    <xf numFmtId="0" fontId="72" fillId="0" borderId="0" xfId="46" applyFont="1" applyFill="1" applyBorder="1" applyAlignment="1">
      <alignment vertical="center"/>
    </xf>
    <xf numFmtId="0" fontId="72" fillId="0" borderId="14" xfId="46" applyFont="1" applyFill="1" applyBorder="1" applyAlignment="1">
      <alignment horizontal="justify" vertical="center"/>
    </xf>
    <xf numFmtId="0" fontId="72" fillId="0" borderId="18" xfId="46" applyFont="1" applyFill="1" applyBorder="1" applyAlignment="1">
      <alignment horizontal="justify" vertical="center"/>
    </xf>
    <xf numFmtId="0" fontId="78" fillId="0" borderId="18" xfId="46" applyFont="1" applyFill="1" applyBorder="1" applyAlignment="1">
      <alignment horizontal="center" vertical="center"/>
    </xf>
    <xf numFmtId="0" fontId="78" fillId="0" borderId="18" xfId="46" applyFont="1" applyFill="1" applyBorder="1" applyAlignment="1">
      <alignment vertical="center"/>
    </xf>
    <xf numFmtId="0" fontId="78" fillId="0" borderId="18" xfId="46" applyFont="1" applyFill="1" applyBorder="1" applyAlignment="1">
      <alignment horizontal="right" vertical="center"/>
    </xf>
    <xf numFmtId="0" fontId="78" fillId="0" borderId="58" xfId="46" applyFont="1" applyFill="1" applyBorder="1" applyAlignment="1">
      <alignment horizontal="right" vertical="center"/>
    </xf>
    <xf numFmtId="0" fontId="78" fillId="0" borderId="0" xfId="46" applyFont="1" applyFill="1" applyBorder="1" applyAlignment="1">
      <alignment horizontal="right" vertical="center"/>
    </xf>
    <xf numFmtId="0" fontId="135" fillId="0" borderId="0" xfId="61" applyFont="1" applyFill="1" applyAlignment="1" applyProtection="1">
      <alignment horizontal="left" vertical="center"/>
      <protection locked="0"/>
    </xf>
    <xf numFmtId="164" fontId="78" fillId="0" borderId="0" xfId="46" applyNumberFormat="1" applyFont="1" applyFill="1" applyBorder="1" applyAlignment="1">
      <alignment horizontal="right" vertical="center" wrapText="1"/>
    </xf>
    <xf numFmtId="164" fontId="78" fillId="0" borderId="0" xfId="46" applyNumberFormat="1" applyFont="1" applyFill="1" applyBorder="1" applyAlignment="1">
      <alignment horizontal="center" vertical="center" wrapText="1"/>
    </xf>
    <xf numFmtId="0" fontId="136" fillId="0" borderId="0" xfId="0" applyFont="1" applyAlignment="1">
      <alignment vertical="center"/>
    </xf>
    <xf numFmtId="0" fontId="78" fillId="0" borderId="0" xfId="46" applyFont="1" applyFill="1" applyAlignment="1">
      <alignment horizontal="right" vertical="center"/>
    </xf>
    <xf numFmtId="0" fontId="78" fillId="0" borderId="0" xfId="46" applyFont="1" applyFill="1" applyAlignment="1">
      <alignment horizontal="justify" vertical="center"/>
    </xf>
    <xf numFmtId="0" fontId="91" fillId="0" borderId="0" xfId="43" applyFont="1" applyFill="1" applyAlignment="1">
      <alignment horizontal="center" vertical="center"/>
    </xf>
    <xf numFmtId="0" fontId="91" fillId="0" borderId="0" xfId="43" applyFont="1" applyFill="1" applyAlignment="1">
      <alignment horizontal="right" vertical="center"/>
    </xf>
    <xf numFmtId="0" fontId="131" fillId="0" borderId="0" xfId="43" applyFont="1" applyFill="1" applyAlignment="1">
      <alignment vertical="center"/>
    </xf>
    <xf numFmtId="0" fontId="92" fillId="0" borderId="0" xfId="43" applyFont="1" applyFill="1" applyAlignment="1">
      <alignment horizontal="center" vertical="center" wrapText="1"/>
    </xf>
    <xf numFmtId="0" fontId="100" fillId="0" borderId="0" xfId="43" applyFont="1" applyFill="1" applyAlignment="1">
      <alignment horizontal="center" vertical="center" wrapText="1"/>
    </xf>
    <xf numFmtId="49" fontId="103" fillId="0" borderId="0" xfId="43" applyNumberFormat="1" applyFont="1" applyFill="1" applyAlignment="1">
      <alignment horizontal="right" vertical="center"/>
    </xf>
    <xf numFmtId="0" fontId="94" fillId="0" borderId="0" xfId="43" applyFont="1" applyFill="1" applyAlignment="1">
      <alignment horizontal="center" vertical="center"/>
    </xf>
    <xf numFmtId="0" fontId="72" fillId="0" borderId="14" xfId="46" applyFont="1" applyFill="1" applyBorder="1" applyAlignment="1">
      <alignment vertical="center"/>
    </xf>
    <xf numFmtId="164" fontId="99" fillId="0" borderId="14" xfId="43" applyNumberFormat="1" applyFont="1" applyFill="1" applyBorder="1" applyAlignment="1">
      <alignment horizontal="right" vertical="center" wrapText="1"/>
    </xf>
    <xf numFmtId="0" fontId="100" fillId="0" borderId="0" xfId="43" applyFont="1" applyFill="1" applyAlignment="1">
      <alignment horizontal="center" vertical="center"/>
    </xf>
    <xf numFmtId="164" fontId="100" fillId="0" borderId="14" xfId="43" applyNumberFormat="1" applyFont="1" applyFill="1" applyBorder="1" applyAlignment="1">
      <alignment vertical="center"/>
    </xf>
    <xf numFmtId="165" fontId="100" fillId="0" borderId="14" xfId="43" applyNumberFormat="1" applyFont="1" applyFill="1" applyBorder="1" applyAlignment="1">
      <alignment vertical="center"/>
    </xf>
    <xf numFmtId="0" fontId="91" fillId="0" borderId="0" xfId="43" applyFont="1" applyFill="1" applyBorder="1" applyAlignment="1">
      <alignment vertical="center"/>
    </xf>
    <xf numFmtId="0" fontId="91" fillId="0" borderId="0" xfId="43" applyFont="1" applyFill="1" applyBorder="1" applyAlignment="1">
      <alignment horizontal="center" vertical="center"/>
    </xf>
    <xf numFmtId="0" fontId="37" fillId="0" borderId="53" xfId="85" applyFont="1" applyFill="1" applyBorder="1" applyAlignment="1">
      <alignment horizontal="center" vertical="center"/>
    </xf>
    <xf numFmtId="0" fontId="37" fillId="0" borderId="16" xfId="0" applyFont="1" applyFill="1" applyBorder="1" applyAlignment="1">
      <alignment vertical="center"/>
    </xf>
    <xf numFmtId="0" fontId="63" fillId="0" borderId="53" xfId="0" applyFont="1" applyFill="1" applyBorder="1" applyAlignment="1">
      <alignment vertical="center"/>
    </xf>
    <xf numFmtId="164" fontId="37" fillId="0" borderId="53" xfId="0" applyNumberFormat="1" applyFont="1" applyFill="1" applyBorder="1" applyAlignment="1">
      <alignment vertical="center"/>
    </xf>
    <xf numFmtId="164" fontId="37" fillId="0" borderId="53" xfId="0" applyNumberFormat="1" applyFont="1" applyFill="1" applyBorder="1" applyAlignment="1">
      <alignment horizontal="right" vertical="center"/>
    </xf>
    <xf numFmtId="0" fontId="46" fillId="0" borderId="53" xfId="45" applyNumberFormat="1" applyFont="1" applyFill="1" applyBorder="1" applyAlignment="1" applyProtection="1">
      <alignment horizontal="center" vertical="center" wrapText="1"/>
    </xf>
    <xf numFmtId="0" fontId="49" fillId="0" borderId="53" xfId="45" applyNumberFormat="1" applyFont="1" applyFill="1" applyBorder="1" applyAlignment="1" applyProtection="1">
      <alignment horizontal="center" vertical="center" wrapText="1"/>
    </xf>
    <xf numFmtId="164" fontId="34" fillId="0" borderId="53" xfId="0" applyNumberFormat="1" applyFont="1" applyFill="1" applyBorder="1" applyAlignment="1">
      <alignment vertical="center"/>
    </xf>
    <xf numFmtId="164" fontId="34" fillId="0" borderId="53" xfId="0" applyNumberFormat="1" applyFont="1" applyFill="1" applyBorder="1" applyAlignment="1">
      <alignment horizontal="right" vertical="center"/>
    </xf>
    <xf numFmtId="167" fontId="34" fillId="0" borderId="53" xfId="0" applyNumberFormat="1" applyFont="1" applyFill="1" applyBorder="1" applyAlignment="1">
      <alignment horizontal="right" vertical="center"/>
    </xf>
    <xf numFmtId="4" fontId="34" fillId="0" borderId="53" xfId="0" applyNumberFormat="1" applyFont="1" applyFill="1" applyBorder="1" applyAlignment="1">
      <alignment horizontal="right" vertical="center"/>
    </xf>
    <xf numFmtId="0" fontId="105" fillId="0" borderId="53" xfId="45" applyNumberFormat="1" applyFont="1" applyFill="1" applyBorder="1" applyAlignment="1" applyProtection="1">
      <alignment horizontal="center" vertical="center" wrapText="1"/>
    </xf>
    <xf numFmtId="168" fontId="34" fillId="0" borderId="53" xfId="0" applyNumberFormat="1" applyFont="1" applyFill="1" applyBorder="1" applyAlignment="1">
      <alignment horizontal="right" vertical="center"/>
    </xf>
    <xf numFmtId="3" fontId="37" fillId="0" borderId="55" xfId="86" applyNumberFormat="1" applyFont="1" applyFill="1" applyBorder="1" applyAlignment="1">
      <alignment horizontal="center" vertical="center"/>
    </xf>
    <xf numFmtId="3" fontId="37" fillId="0" borderId="55" xfId="0" applyNumberFormat="1" applyFont="1" applyFill="1" applyBorder="1" applyAlignment="1">
      <alignment horizontal="center" vertical="center"/>
    </xf>
    <xf numFmtId="164" fontId="37" fillId="0" borderId="0" xfId="0" applyNumberFormat="1" applyFont="1" applyFill="1" applyAlignment="1">
      <alignment vertical="center"/>
    </xf>
    <xf numFmtId="164" fontId="36" fillId="0" borderId="0" xfId="0" applyNumberFormat="1" applyFont="1" applyFill="1" applyAlignment="1">
      <alignment vertical="center"/>
    </xf>
    <xf numFmtId="0" fontId="45" fillId="0" borderId="53" xfId="42" applyFont="1" applyFill="1" applyBorder="1" applyAlignment="1">
      <alignment horizontal="center" vertical="center" wrapText="1"/>
    </xf>
    <xf numFmtId="0" fontId="63" fillId="0" borderId="0" xfId="0" applyFont="1" applyFill="1" applyBorder="1" applyAlignment="1">
      <alignment vertical="center"/>
    </xf>
    <xf numFmtId="0" fontId="47" fillId="0" borderId="0" xfId="45" applyFont="1" applyFill="1" applyBorder="1" applyAlignment="1">
      <alignment vertical="center" wrapText="1"/>
    </xf>
    <xf numFmtId="0" fontId="46" fillId="0" borderId="0" xfId="45" applyNumberFormat="1" applyFont="1" applyFill="1" applyBorder="1" applyAlignment="1" applyProtection="1">
      <alignment horizontal="center" vertical="center" wrapText="1"/>
    </xf>
    <xf numFmtId="0" fontId="39" fillId="0" borderId="0" xfId="45" applyNumberFormat="1" applyFont="1" applyFill="1" applyBorder="1" applyAlignment="1" applyProtection="1">
      <alignment vertical="center" wrapText="1"/>
    </xf>
    <xf numFmtId="0" fontId="49" fillId="0" borderId="0" xfId="45" applyNumberFormat="1" applyFont="1" applyFill="1" applyBorder="1" applyAlignment="1" applyProtection="1">
      <alignment horizontal="center" vertical="center" wrapText="1"/>
    </xf>
    <xf numFmtId="0" fontId="50" fillId="0" borderId="0" xfId="45" applyNumberFormat="1" applyFont="1" applyFill="1" applyBorder="1" applyAlignment="1" applyProtection="1">
      <alignment vertical="center" wrapText="1"/>
    </xf>
    <xf numFmtId="0" fontId="53" fillId="0" borderId="0" xfId="45" applyNumberFormat="1" applyFont="1" applyFill="1" applyBorder="1" applyAlignment="1" applyProtection="1">
      <alignment vertical="center" wrapText="1"/>
    </xf>
    <xf numFmtId="0" fontId="44" fillId="0" borderId="0" xfId="45" applyNumberFormat="1" applyFont="1" applyFill="1" applyBorder="1" applyAlignment="1" applyProtection="1">
      <alignment vertical="center" wrapText="1"/>
    </xf>
    <xf numFmtId="0" fontId="5" fillId="0" borderId="0" xfId="45" applyNumberFormat="1" applyFont="1" applyFill="1" applyBorder="1" applyAlignment="1" applyProtection="1">
      <alignment vertical="center" wrapText="1"/>
    </xf>
    <xf numFmtId="0" fontId="50" fillId="0" borderId="0" xfId="45" applyFont="1" applyFill="1" applyBorder="1" applyAlignment="1">
      <alignment vertical="center"/>
    </xf>
    <xf numFmtId="0" fontId="105" fillId="0" borderId="0" xfId="45" applyNumberFormat="1" applyFont="1" applyFill="1" applyBorder="1" applyAlignment="1" applyProtection="1">
      <alignment horizontal="center" vertical="center" wrapText="1"/>
    </xf>
    <xf numFmtId="0" fontId="47" fillId="0" borderId="0" xfId="45" applyNumberFormat="1" applyFont="1" applyFill="1" applyBorder="1" applyAlignment="1" applyProtection="1">
      <alignment vertical="center" wrapText="1"/>
    </xf>
    <xf numFmtId="164" fontId="37" fillId="0" borderId="53" xfId="0" applyNumberFormat="1" applyFont="1" applyFill="1" applyBorder="1" applyAlignment="1">
      <alignment horizontal="center" vertical="center"/>
    </xf>
    <xf numFmtId="164" fontId="37" fillId="0" borderId="53" xfId="0" applyNumberFormat="1" applyFont="1" applyFill="1" applyBorder="1" applyAlignment="1">
      <alignment horizontal="justify" vertical="center" wrapText="1"/>
    </xf>
    <xf numFmtId="49" fontId="47" fillId="0" borderId="53" xfId="42" applyNumberFormat="1" applyFont="1" applyFill="1" applyBorder="1" applyAlignment="1">
      <alignment horizontal="justify" vertical="center" wrapText="1"/>
    </xf>
    <xf numFmtId="0" fontId="50" fillId="0" borderId="53" xfId="42" applyFont="1" applyFill="1" applyBorder="1" applyAlignment="1">
      <alignment horizontal="justify" vertical="center" wrapText="1"/>
    </xf>
    <xf numFmtId="0" fontId="5" fillId="0" borderId="53" xfId="42" applyFont="1" applyFill="1" applyBorder="1" applyAlignment="1">
      <alignment vertical="center" wrapText="1"/>
    </xf>
    <xf numFmtId="49" fontId="39" fillId="0" borderId="53" xfId="42" applyNumberFormat="1" applyFont="1" applyFill="1" applyBorder="1" applyAlignment="1">
      <alignment horizontal="justify" vertical="center" wrapText="1"/>
    </xf>
    <xf numFmtId="49" fontId="53" fillId="0" borderId="53" xfId="42" applyNumberFormat="1" applyFont="1" applyFill="1" applyBorder="1" applyAlignment="1">
      <alignment horizontal="justify" vertical="center" wrapText="1"/>
    </xf>
    <xf numFmtId="0" fontId="5" fillId="0" borderId="53" xfId="0" applyFont="1" applyFill="1" applyBorder="1" applyAlignment="1">
      <alignment horizontal="justify" vertical="center" wrapText="1"/>
    </xf>
    <xf numFmtId="0" fontId="47" fillId="0" borderId="53" xfId="42" applyFont="1" applyFill="1" applyBorder="1" applyAlignment="1">
      <alignment horizontal="justify" vertical="center" wrapText="1"/>
    </xf>
    <xf numFmtId="0" fontId="5" fillId="0" borderId="53" xfId="42" applyFont="1" applyFill="1" applyBorder="1" applyAlignment="1">
      <alignment horizontal="justify" vertical="center" wrapText="1"/>
    </xf>
    <xf numFmtId="164" fontId="96" fillId="25" borderId="0" xfId="42" applyNumberFormat="1" applyFont="1" applyFill="1" applyAlignment="1">
      <alignment vertical="center"/>
    </xf>
    <xf numFmtId="49" fontId="90" fillId="25" borderId="47" xfId="42" applyNumberFormat="1" applyFont="1" applyFill="1" applyBorder="1" applyAlignment="1">
      <alignment horizontal="center" vertical="center" wrapText="1"/>
    </xf>
    <xf numFmtId="164" fontId="91" fillId="25" borderId="47" xfId="0" applyNumberFormat="1" applyFont="1" applyFill="1" applyBorder="1" applyAlignment="1">
      <alignment horizontal="right" vertical="center"/>
    </xf>
    <xf numFmtId="164" fontId="91" fillId="25" borderId="47" xfId="0" applyNumberFormat="1" applyFont="1" applyFill="1" applyBorder="1" applyAlignment="1">
      <alignment vertical="center"/>
    </xf>
    <xf numFmtId="0" fontId="94" fillId="0" borderId="53" xfId="46" applyFont="1" applyFill="1" applyBorder="1" applyAlignment="1">
      <alignment horizontal="center" vertical="center" textRotation="90"/>
    </xf>
    <xf numFmtId="0" fontId="72" fillId="0" borderId="53" xfId="46" applyFont="1" applyFill="1" applyBorder="1" applyAlignment="1">
      <alignment horizontal="center" vertical="center" wrapText="1"/>
    </xf>
    <xf numFmtId="0" fontId="94" fillId="0" borderId="53" xfId="46" applyFont="1" applyFill="1" applyBorder="1" applyAlignment="1">
      <alignment horizontal="center" vertical="center"/>
    </xf>
    <xf numFmtId="0" fontId="72" fillId="0" borderId="47" xfId="46" applyFont="1" applyFill="1" applyBorder="1" applyAlignment="1">
      <alignment horizontal="justify" vertical="center" wrapText="1"/>
    </xf>
    <xf numFmtId="49" fontId="72" fillId="0" borderId="47" xfId="46" applyNumberFormat="1" applyFont="1" applyFill="1" applyBorder="1" applyAlignment="1">
      <alignment horizontal="center" vertical="center" wrapText="1"/>
    </xf>
    <xf numFmtId="164" fontId="72" fillId="0" borderId="47" xfId="46" applyNumberFormat="1" applyFont="1" applyFill="1" applyBorder="1" applyAlignment="1">
      <alignment horizontal="right" vertical="center" wrapText="1"/>
    </xf>
    <xf numFmtId="0" fontId="78" fillId="0" borderId="47" xfId="46" applyFont="1" applyFill="1" applyBorder="1" applyAlignment="1">
      <alignment horizontal="justify" vertical="center" wrapText="1"/>
    </xf>
    <xf numFmtId="49" fontId="78" fillId="0" borderId="47" xfId="46" applyNumberFormat="1" applyFont="1" applyFill="1" applyBorder="1" applyAlignment="1">
      <alignment horizontal="center" vertical="center" wrapText="1"/>
    </xf>
    <xf numFmtId="164" fontId="78" fillId="0" borderId="47" xfId="46" applyNumberFormat="1" applyFont="1" applyFill="1" applyBorder="1" applyAlignment="1">
      <alignment horizontal="right" vertical="center" wrapText="1"/>
    </xf>
    <xf numFmtId="0" fontId="78" fillId="0" borderId="47" xfId="46" applyFont="1" applyFill="1" applyBorder="1" applyAlignment="1">
      <alignment horizontal="left" vertical="center" wrapText="1"/>
    </xf>
    <xf numFmtId="0" fontId="72" fillId="0" borderId="47" xfId="46" applyFont="1" applyFill="1" applyBorder="1" applyAlignment="1">
      <alignment horizontal="justify" vertical="center"/>
    </xf>
    <xf numFmtId="49" fontId="72" fillId="0" borderId="47" xfId="46" applyNumberFormat="1" applyFont="1" applyFill="1" applyBorder="1" applyAlignment="1">
      <alignment horizontal="center" vertical="center"/>
    </xf>
    <xf numFmtId="0" fontId="72" fillId="0" borderId="47" xfId="46" applyFont="1" applyFill="1" applyBorder="1" applyAlignment="1">
      <alignment horizontal="center" vertical="center"/>
    </xf>
    <xf numFmtId="164" fontId="72" fillId="0" borderId="47" xfId="46" applyNumberFormat="1" applyFont="1" applyFill="1" applyBorder="1" applyAlignment="1">
      <alignment horizontal="right" vertical="center"/>
    </xf>
    <xf numFmtId="0" fontId="78" fillId="0" borderId="47" xfId="46" applyFont="1" applyFill="1" applyBorder="1" applyAlignment="1">
      <alignment horizontal="justify" vertical="center"/>
    </xf>
    <xf numFmtId="49" fontId="78" fillId="0" borderId="47" xfId="46" applyNumberFormat="1" applyFont="1" applyFill="1" applyBorder="1" applyAlignment="1">
      <alignment horizontal="center" vertical="center"/>
    </xf>
    <xf numFmtId="0" fontId="72" fillId="0" borderId="47" xfId="46" applyFont="1" applyFill="1" applyBorder="1" applyAlignment="1">
      <alignment vertical="center"/>
    </xf>
    <xf numFmtId="0" fontId="72" fillId="0" borderId="47" xfId="46" applyFont="1" applyFill="1" applyBorder="1" applyAlignment="1">
      <alignment horizontal="right" vertical="center"/>
    </xf>
    <xf numFmtId="0" fontId="78" fillId="0" borderId="47" xfId="46" applyFont="1" applyFill="1" applyBorder="1" applyAlignment="1">
      <alignment horizontal="center" vertical="center"/>
    </xf>
    <xf numFmtId="164" fontId="78" fillId="0" borderId="47" xfId="46" applyNumberFormat="1" applyFont="1" applyFill="1" applyBorder="1" applyAlignment="1">
      <alignment horizontal="right" vertical="center"/>
    </xf>
    <xf numFmtId="164" fontId="72" fillId="0" borderId="14" xfId="46" applyNumberFormat="1" applyFont="1" applyFill="1" applyBorder="1" applyAlignment="1">
      <alignment horizontal="right" vertical="center"/>
    </xf>
    <xf numFmtId="164" fontId="72" fillId="0" borderId="14" xfId="46" applyNumberFormat="1" applyFont="1" applyFill="1" applyBorder="1" applyAlignment="1">
      <alignment horizontal="right" vertical="center" wrapText="1"/>
    </xf>
    <xf numFmtId="0" fontId="78" fillId="0" borderId="47" xfId="0" applyNumberFormat="1" applyFont="1" applyFill="1" applyBorder="1" applyAlignment="1">
      <alignment horizontal="justify" vertical="center" wrapText="1"/>
    </xf>
    <xf numFmtId="49" fontId="78" fillId="0" borderId="47" xfId="0" applyNumberFormat="1" applyFont="1" applyFill="1" applyBorder="1" applyAlignment="1">
      <alignment horizontal="center" vertical="center"/>
    </xf>
    <xf numFmtId="164" fontId="78" fillId="0" borderId="47" xfId="0" applyNumberFormat="1" applyFont="1" applyFill="1" applyBorder="1" applyAlignment="1">
      <alignment vertical="center"/>
    </xf>
    <xf numFmtId="164" fontId="78" fillId="0" borderId="47" xfId="46" applyNumberFormat="1" applyFont="1" applyFill="1" applyBorder="1" applyAlignment="1">
      <alignment horizontal="center" vertical="center"/>
    </xf>
    <xf numFmtId="164" fontId="78" fillId="0" borderId="47" xfId="46" applyNumberFormat="1" applyFont="1" applyFill="1" applyBorder="1" applyAlignment="1">
      <alignment vertical="center"/>
    </xf>
    <xf numFmtId="0" fontId="72" fillId="0" borderId="14" xfId="0" applyNumberFormat="1" applyFont="1" applyFill="1" applyBorder="1" applyAlignment="1">
      <alignment horizontal="justify" vertical="center" wrapText="1"/>
    </xf>
    <xf numFmtId="164" fontId="72" fillId="0" borderId="14" xfId="0" applyNumberFormat="1" applyFont="1" applyFill="1" applyBorder="1" applyAlignment="1">
      <alignment vertical="center"/>
    </xf>
    <xf numFmtId="49" fontId="78" fillId="0" borderId="47" xfId="0" applyNumberFormat="1" applyFont="1" applyBorder="1" applyAlignment="1">
      <alignment horizontal="center" vertical="center"/>
    </xf>
    <xf numFmtId="49" fontId="72" fillId="0" borderId="14" xfId="46" applyNumberFormat="1" applyFont="1" applyFill="1" applyBorder="1" applyAlignment="1">
      <alignment horizontal="center" vertical="center"/>
    </xf>
    <xf numFmtId="0" fontId="78" fillId="0" borderId="47" xfId="46" applyNumberFormat="1" applyFont="1" applyFill="1" applyBorder="1" applyAlignment="1">
      <alignment horizontal="center" vertical="center"/>
    </xf>
    <xf numFmtId="164" fontId="78" fillId="25" borderId="47" xfId="46" applyNumberFormat="1" applyFont="1" applyFill="1" applyBorder="1" applyAlignment="1">
      <alignment horizontal="right" vertical="center"/>
    </xf>
    <xf numFmtId="164" fontId="102" fillId="0" borderId="47" xfId="46" applyNumberFormat="1" applyFont="1" applyFill="1" applyBorder="1" applyAlignment="1">
      <alignment horizontal="center" vertical="center"/>
    </xf>
    <xf numFmtId="49" fontId="102" fillId="0" borderId="47" xfId="46" applyNumberFormat="1" applyFont="1" applyFill="1" applyBorder="1" applyAlignment="1">
      <alignment horizontal="center" vertical="center"/>
    </xf>
    <xf numFmtId="164" fontId="72" fillId="0" borderId="47" xfId="61" applyNumberFormat="1" applyFont="1" applyFill="1" applyBorder="1" applyAlignment="1" applyProtection="1">
      <alignment horizontal="right" vertical="center" wrapText="1"/>
      <protection locked="0"/>
    </xf>
    <xf numFmtId="164" fontId="78" fillId="0" borderId="47" xfId="61" applyNumberFormat="1" applyFont="1" applyFill="1" applyBorder="1" applyAlignment="1" applyProtection="1">
      <alignment horizontal="right" vertical="center" wrapText="1"/>
      <protection locked="0"/>
    </xf>
    <xf numFmtId="164" fontId="72" fillId="0" borderId="47" xfId="46" applyNumberFormat="1" applyFont="1" applyFill="1" applyBorder="1" applyAlignment="1">
      <alignment horizontal="center" vertical="center"/>
    </xf>
    <xf numFmtId="49" fontId="78" fillId="0" borderId="47" xfId="46" applyNumberFormat="1" applyFont="1" applyFill="1" applyBorder="1" applyAlignment="1">
      <alignment horizontal="justify" vertical="center" wrapText="1"/>
    </xf>
    <xf numFmtId="49" fontId="72" fillId="0" borderId="14" xfId="46" applyNumberFormat="1" applyFont="1" applyFill="1" applyBorder="1" applyAlignment="1">
      <alignment horizontal="justify" vertical="center" wrapText="1"/>
    </xf>
    <xf numFmtId="164" fontId="72" fillId="0" borderId="47" xfId="46" applyNumberFormat="1" applyFont="1" applyFill="1" applyBorder="1" applyAlignment="1">
      <alignment vertical="center"/>
    </xf>
    <xf numFmtId="0" fontId="78" fillId="0" borderId="47" xfId="46" applyFont="1" applyFill="1" applyBorder="1" applyAlignment="1">
      <alignment horizontal="left" vertical="center"/>
    </xf>
    <xf numFmtId="0" fontId="78" fillId="0" borderId="14" xfId="46" applyFont="1" applyFill="1" applyBorder="1" applyAlignment="1">
      <alignment horizontal="center" vertical="center"/>
    </xf>
    <xf numFmtId="164" fontId="72" fillId="0" borderId="14" xfId="46" applyNumberFormat="1" applyFont="1" applyFill="1" applyBorder="1" applyAlignment="1">
      <alignment vertical="center"/>
    </xf>
    <xf numFmtId="164" fontId="91" fillId="25" borderId="0" xfId="42" applyNumberFormat="1" applyFont="1" applyFill="1" applyAlignment="1">
      <alignment vertical="center"/>
    </xf>
    <xf numFmtId="0" fontId="91" fillId="25" borderId="0" xfId="45" applyFont="1" applyFill="1" applyAlignment="1">
      <alignment vertical="center"/>
    </xf>
    <xf numFmtId="0" fontId="94" fillId="25" borderId="0" xfId="45" applyFont="1" applyFill="1" applyBorder="1" applyAlignment="1">
      <alignment horizontal="center" vertical="center" wrapText="1"/>
    </xf>
    <xf numFmtId="0" fontId="94" fillId="25" borderId="0" xfId="45" applyFont="1" applyFill="1" applyAlignment="1">
      <alignment horizontal="center" vertical="center"/>
    </xf>
    <xf numFmtId="0" fontId="96" fillId="25" borderId="55" xfId="45" applyFont="1" applyFill="1" applyBorder="1" applyAlignment="1">
      <alignment horizontal="center" vertical="center" wrapText="1"/>
    </xf>
    <xf numFmtId="0" fontId="100" fillId="25" borderId="0" xfId="45" applyFont="1" applyFill="1" applyBorder="1" applyAlignment="1">
      <alignment horizontal="center" vertical="center" wrapText="1"/>
    </xf>
    <xf numFmtId="0" fontId="78" fillId="25" borderId="17" xfId="45" applyFont="1" applyFill="1" applyBorder="1" applyAlignment="1">
      <alignment horizontal="justify" vertical="center" wrapText="1"/>
    </xf>
    <xf numFmtId="0" fontId="100" fillId="25" borderId="0" xfId="45" applyFont="1" applyFill="1" applyAlignment="1">
      <alignment horizontal="center" vertical="center"/>
    </xf>
    <xf numFmtId="164" fontId="88" fillId="25" borderId="12" xfId="45" applyNumberFormat="1" applyFont="1" applyFill="1" applyBorder="1" applyAlignment="1">
      <alignment horizontal="right" vertical="center" wrapText="1"/>
    </xf>
    <xf numFmtId="164" fontId="88" fillId="25" borderId="0" xfId="45" applyNumberFormat="1" applyFont="1" applyFill="1" applyBorder="1" applyAlignment="1">
      <alignment horizontal="right" vertical="center" wrapText="1"/>
    </xf>
    <xf numFmtId="0" fontId="72" fillId="25" borderId="56" xfId="45" applyFont="1" applyFill="1" applyBorder="1" applyAlignment="1">
      <alignment horizontal="justify" vertical="center"/>
    </xf>
    <xf numFmtId="0" fontId="100" fillId="25" borderId="0" xfId="45" applyFont="1" applyFill="1" applyAlignment="1">
      <alignment vertical="center"/>
    </xf>
    <xf numFmtId="164" fontId="87" fillId="25" borderId="0" xfId="45" applyNumberFormat="1" applyFont="1" applyFill="1" applyBorder="1" applyAlignment="1">
      <alignment horizontal="right" vertical="center" wrapText="1"/>
    </xf>
    <xf numFmtId="0" fontId="78" fillId="25" borderId="56" xfId="45" applyFont="1" applyFill="1" applyBorder="1" applyAlignment="1">
      <alignment horizontal="justify" vertical="center"/>
    </xf>
    <xf numFmtId="49" fontId="97" fillId="25" borderId="57" xfId="45" applyNumberFormat="1" applyFont="1" applyFill="1" applyBorder="1" applyAlignment="1">
      <alignment horizontal="justify" vertical="center"/>
    </xf>
    <xf numFmtId="164" fontId="91" fillId="25" borderId="57" xfId="45" applyNumberFormat="1" applyFont="1" applyFill="1" applyBorder="1" applyAlignment="1">
      <alignment vertical="center"/>
    </xf>
    <xf numFmtId="0" fontId="91" fillId="25" borderId="57" xfId="45" applyFont="1" applyFill="1" applyBorder="1" applyAlignment="1">
      <alignment horizontal="right" vertical="center"/>
    </xf>
    <xf numFmtId="0" fontId="91" fillId="25" borderId="0" xfId="45" applyFont="1" applyFill="1" applyBorder="1" applyAlignment="1">
      <alignment horizontal="right" vertical="center"/>
    </xf>
    <xf numFmtId="0" fontId="97" fillId="25" borderId="0" xfId="45" applyFont="1" applyFill="1" applyAlignment="1">
      <alignment horizontal="right" vertical="center"/>
    </xf>
    <xf numFmtId="0" fontId="103" fillId="25" borderId="0" xfId="45" applyFont="1" applyFill="1" applyBorder="1" applyAlignment="1">
      <alignment horizontal="justify" vertical="center"/>
    </xf>
    <xf numFmtId="0" fontId="101" fillId="25" borderId="0" xfId="45" applyFont="1" applyFill="1" applyBorder="1" applyAlignment="1">
      <alignment horizontal="justify" vertical="center"/>
    </xf>
    <xf numFmtId="0" fontId="90" fillId="25" borderId="0" xfId="45" applyFont="1" applyFill="1" applyAlignment="1">
      <alignment vertical="center"/>
    </xf>
    <xf numFmtId="0" fontId="104" fillId="25" borderId="0" xfId="0" applyNumberFormat="1" applyFont="1" applyFill="1" applyBorder="1" applyAlignment="1">
      <alignment horizontal="justify" vertical="center" wrapText="1"/>
    </xf>
    <xf numFmtId="49" fontId="91" fillId="25" borderId="0" xfId="45" applyNumberFormat="1" applyFont="1" applyFill="1" applyBorder="1" applyAlignment="1">
      <alignment horizontal="center" vertical="center"/>
    </xf>
    <xf numFmtId="49" fontId="97" fillId="25" borderId="0" xfId="45" applyNumberFormat="1" applyFont="1" applyFill="1" applyBorder="1" applyAlignment="1">
      <alignment horizontal="justify" vertical="center"/>
    </xf>
    <xf numFmtId="164" fontId="91" fillId="25" borderId="0" xfId="45" applyNumberFormat="1" applyFont="1" applyFill="1" applyBorder="1" applyAlignment="1">
      <alignment vertical="center"/>
    </xf>
    <xf numFmtId="49" fontId="91" fillId="25" borderId="0" xfId="45" applyNumberFormat="1" applyFont="1" applyFill="1" applyBorder="1" applyAlignment="1">
      <alignment horizontal="right" vertical="center"/>
    </xf>
    <xf numFmtId="49" fontId="129" fillId="25" borderId="0" xfId="45" applyNumberFormat="1" applyFont="1" applyFill="1" applyAlignment="1">
      <alignment horizontal="left" vertical="center"/>
    </xf>
    <xf numFmtId="49" fontId="129" fillId="25" borderId="0" xfId="45" applyNumberFormat="1" applyFont="1" applyFill="1" applyAlignment="1">
      <alignment horizontal="right" vertical="center"/>
    </xf>
    <xf numFmtId="49" fontId="129" fillId="25" borderId="0" xfId="45" applyNumberFormat="1" applyFont="1" applyFill="1" applyBorder="1" applyAlignment="1">
      <alignment horizontal="left" vertical="center"/>
    </xf>
    <xf numFmtId="0" fontId="129" fillId="25" borderId="0" xfId="45" applyFont="1" applyFill="1" applyAlignment="1">
      <alignment horizontal="left" vertical="center"/>
    </xf>
    <xf numFmtId="49" fontId="97" fillId="25" borderId="0" xfId="45" applyNumberFormat="1" applyFont="1" applyFill="1" applyAlignment="1">
      <alignment horizontal="justify" vertical="center"/>
    </xf>
    <xf numFmtId="0" fontId="91" fillId="25" borderId="0" xfId="45" applyFont="1" applyFill="1" applyAlignment="1">
      <alignment horizontal="right" vertical="center"/>
    </xf>
    <xf numFmtId="0" fontId="91" fillId="25" borderId="0" xfId="45" applyFont="1" applyFill="1" applyBorder="1" applyAlignment="1">
      <alignment vertical="center"/>
    </xf>
    <xf numFmtId="0" fontId="91" fillId="25" borderId="0" xfId="45" applyFont="1" applyFill="1" applyAlignment="1">
      <alignment horizontal="justify" vertical="center"/>
    </xf>
    <xf numFmtId="164" fontId="63" fillId="0" borderId="53" xfId="0" applyNumberFormat="1" applyFont="1" applyFill="1" applyBorder="1" applyAlignment="1">
      <alignment horizontal="right" vertical="center"/>
    </xf>
    <xf numFmtId="49" fontId="47" fillId="0" borderId="53" xfId="42" applyNumberFormat="1" applyFont="1" applyFill="1" applyBorder="1" applyAlignment="1">
      <alignment horizontal="center" vertical="center" wrapText="1"/>
    </xf>
    <xf numFmtId="49" fontId="39" fillId="0" borderId="53" xfId="42" applyNumberFormat="1" applyFont="1" applyFill="1" applyBorder="1" applyAlignment="1">
      <alignment horizontal="center" vertical="center" wrapText="1"/>
    </xf>
    <xf numFmtId="164" fontId="62" fillId="0" borderId="53" xfId="0" applyNumberFormat="1" applyFont="1" applyFill="1" applyBorder="1" applyAlignment="1">
      <alignment horizontal="right" vertical="center"/>
    </xf>
    <xf numFmtId="4" fontId="62" fillId="0" borderId="53" xfId="0" applyNumberFormat="1" applyFont="1" applyFill="1" applyBorder="1" applyAlignment="1">
      <alignment horizontal="right" vertical="center"/>
    </xf>
    <xf numFmtId="167" fontId="37" fillId="0" borderId="53" xfId="0" applyNumberFormat="1" applyFont="1" applyFill="1" applyBorder="1" applyAlignment="1">
      <alignment horizontal="right" vertical="center"/>
    </xf>
    <xf numFmtId="171" fontId="37" fillId="0" borderId="53" xfId="0" applyNumberFormat="1" applyFont="1" applyFill="1" applyBorder="1" applyAlignment="1">
      <alignment vertical="center"/>
    </xf>
    <xf numFmtId="167" fontId="34" fillId="0" borderId="53" xfId="0" applyNumberFormat="1" applyFont="1" applyFill="1" applyBorder="1" applyAlignment="1">
      <alignment vertical="center"/>
    </xf>
    <xf numFmtId="4" fontId="37" fillId="0" borderId="53" xfId="0" applyNumberFormat="1" applyFont="1" applyFill="1" applyBorder="1" applyAlignment="1">
      <alignment vertical="center"/>
    </xf>
    <xf numFmtId="49" fontId="94" fillId="0" borderId="53" xfId="37" applyNumberFormat="1" applyFont="1" applyFill="1" applyBorder="1" applyAlignment="1">
      <alignment horizontal="center" vertical="center" wrapText="1"/>
    </xf>
    <xf numFmtId="0" fontId="94" fillId="0" borderId="55" xfId="37" applyFont="1" applyFill="1" applyBorder="1" applyAlignment="1">
      <alignment horizontal="center" vertical="center"/>
    </xf>
    <xf numFmtId="0" fontId="94" fillId="0" borderId="55" xfId="37" applyFont="1" applyFill="1" applyBorder="1" applyAlignment="1">
      <alignment horizontal="center" vertical="center" wrapText="1"/>
    </xf>
    <xf numFmtId="49" fontId="94" fillId="0" borderId="55" xfId="37" applyNumberFormat="1" applyFont="1" applyFill="1" applyBorder="1" applyAlignment="1">
      <alignment horizontal="center" vertical="center" wrapText="1"/>
    </xf>
    <xf numFmtId="49" fontId="78" fillId="0" borderId="44" xfId="46" applyNumberFormat="1" applyFont="1" applyFill="1" applyBorder="1" applyAlignment="1">
      <alignment horizontal="center" vertical="center"/>
    </xf>
    <xf numFmtId="164" fontId="78" fillId="0" borderId="44" xfId="46" applyNumberFormat="1" applyFont="1" applyFill="1" applyBorder="1" applyAlignment="1">
      <alignment horizontal="right" vertical="center"/>
    </xf>
    <xf numFmtId="164" fontId="78" fillId="0" borderId="44" xfId="46" applyNumberFormat="1" applyFont="1" applyFill="1" applyBorder="1" applyAlignment="1">
      <alignment horizontal="right" vertical="center" wrapText="1"/>
    </xf>
    <xf numFmtId="0" fontId="72" fillId="0" borderId="44" xfId="44" applyNumberFormat="1" applyFont="1" applyFill="1" applyBorder="1" applyAlignment="1">
      <alignment horizontal="justify" vertical="center"/>
    </xf>
    <xf numFmtId="0" fontId="72" fillId="0" borderId="44" xfId="44" applyFont="1" applyFill="1" applyBorder="1" applyAlignment="1">
      <alignment horizontal="center" vertical="center" wrapText="1"/>
    </xf>
    <xf numFmtId="0" fontId="72" fillId="0" borderId="44" xfId="46" applyFont="1" applyFill="1" applyBorder="1" applyAlignment="1">
      <alignment horizontal="center" vertical="center" wrapText="1"/>
    </xf>
    <xf numFmtId="0" fontId="78" fillId="0" borderId="40" xfId="46" applyFont="1" applyFill="1" applyBorder="1" applyAlignment="1">
      <alignment horizontal="justify" vertical="center"/>
    </xf>
    <xf numFmtId="0" fontId="78" fillId="0" borderId="40" xfId="46" applyFont="1" applyFill="1" applyBorder="1" applyAlignment="1">
      <alignment horizontal="center" vertical="center"/>
    </xf>
    <xf numFmtId="49" fontId="78" fillId="0" borderId="40" xfId="46" applyNumberFormat="1" applyFont="1" applyFill="1" applyBorder="1" applyAlignment="1">
      <alignment horizontal="center" vertical="center"/>
    </xf>
    <xf numFmtId="164" fontId="78" fillId="0" borderId="40" xfId="46" applyNumberFormat="1" applyFont="1" applyFill="1" applyBorder="1" applyAlignment="1">
      <alignment horizontal="right" vertical="center"/>
    </xf>
    <xf numFmtId="0" fontId="78" fillId="0" borderId="44" xfId="0" applyNumberFormat="1" applyFont="1" applyFill="1" applyBorder="1" applyAlignment="1">
      <alignment horizontal="justify" vertical="center" wrapText="1"/>
    </xf>
    <xf numFmtId="49" fontId="78" fillId="0" borderId="44" xfId="0" applyNumberFormat="1" applyFont="1" applyFill="1" applyBorder="1" applyAlignment="1">
      <alignment horizontal="center" vertical="center"/>
    </xf>
    <xf numFmtId="164" fontId="78" fillId="0" borderId="44" xfId="0" applyNumberFormat="1" applyFont="1" applyFill="1" applyBorder="1" applyAlignment="1">
      <alignment vertical="center"/>
    </xf>
    <xf numFmtId="164" fontId="78" fillId="0" borderId="44" xfId="46" applyNumberFormat="1" applyFont="1" applyFill="1" applyBorder="1" applyAlignment="1">
      <alignment horizontal="center" vertical="center"/>
    </xf>
    <xf numFmtId="164" fontId="78" fillId="0" borderId="44" xfId="46" applyNumberFormat="1" applyFont="1" applyFill="1" applyBorder="1" applyAlignment="1">
      <alignment vertical="center"/>
    </xf>
    <xf numFmtId="164" fontId="78" fillId="25" borderId="44" xfId="46" applyNumberFormat="1" applyFont="1" applyFill="1" applyBorder="1" applyAlignment="1">
      <alignment horizontal="right" vertical="center"/>
    </xf>
    <xf numFmtId="0" fontId="78" fillId="0" borderId="44" xfId="46" applyFont="1" applyFill="1" applyBorder="1" applyAlignment="1">
      <alignment horizontal="justify" vertical="center" wrapText="1"/>
    </xf>
    <xf numFmtId="0" fontId="94" fillId="0" borderId="53" xfId="43" applyFont="1" applyFill="1" applyBorder="1" applyAlignment="1">
      <alignment horizontal="center" vertical="center" wrapText="1"/>
    </xf>
    <xf numFmtId="49" fontId="94" fillId="0" borderId="53" xfId="43" applyNumberFormat="1" applyFont="1" applyFill="1" applyBorder="1" applyAlignment="1">
      <alignment horizontal="center" vertical="center" wrapText="1"/>
    </xf>
    <xf numFmtId="0" fontId="94" fillId="0" borderId="53" xfId="43" applyFont="1" applyFill="1" applyBorder="1" applyAlignment="1">
      <alignment horizontal="center" vertical="center"/>
    </xf>
    <xf numFmtId="0" fontId="78" fillId="0" borderId="40" xfId="38" applyNumberFormat="1" applyFont="1" applyFill="1" applyBorder="1" applyAlignment="1">
      <alignment horizontal="justify" vertical="center" wrapText="1"/>
    </xf>
    <xf numFmtId="49" fontId="78" fillId="0" borderId="47" xfId="0" applyNumberFormat="1" applyFont="1" applyFill="1" applyBorder="1" applyAlignment="1">
      <alignment horizontal="center" vertical="center" wrapText="1"/>
    </xf>
    <xf numFmtId="49" fontId="78" fillId="0" borderId="40" xfId="0" applyNumberFormat="1" applyFont="1" applyFill="1" applyBorder="1" applyAlignment="1">
      <alignment horizontal="center" vertical="center" wrapText="1"/>
    </xf>
    <xf numFmtId="164" fontId="103" fillId="0" borderId="40" xfId="43" applyNumberFormat="1" applyFont="1" applyFill="1" applyBorder="1" applyAlignment="1">
      <alignment horizontal="right" vertical="center" wrapText="1"/>
    </xf>
    <xf numFmtId="164" fontId="103" fillId="0" borderId="47" xfId="43" applyNumberFormat="1" applyFont="1" applyFill="1" applyBorder="1" applyAlignment="1">
      <alignment horizontal="right" vertical="center" wrapText="1"/>
    </xf>
    <xf numFmtId="49" fontId="78" fillId="0" borderId="47" xfId="38" applyNumberFormat="1" applyFont="1" applyFill="1" applyBorder="1" applyAlignment="1">
      <alignment horizontal="center" vertical="center" wrapText="1"/>
    </xf>
    <xf numFmtId="49" fontId="78" fillId="0" borderId="44" xfId="0" applyNumberFormat="1" applyFont="1" applyFill="1" applyBorder="1" applyAlignment="1">
      <alignment horizontal="center" vertical="center" wrapText="1"/>
    </xf>
    <xf numFmtId="164" fontId="103" fillId="0" borderId="44" xfId="43" applyNumberFormat="1" applyFont="1" applyFill="1" applyBorder="1" applyAlignment="1">
      <alignment horizontal="right" vertical="center" wrapText="1"/>
    </xf>
    <xf numFmtId="0" fontId="72" fillId="0" borderId="40" xfId="46" applyFont="1" applyFill="1" applyBorder="1" applyAlignment="1">
      <alignment horizontal="left" vertical="center"/>
    </xf>
    <xf numFmtId="0" fontId="72" fillId="0" borderId="40" xfId="46" applyFont="1" applyFill="1" applyBorder="1" applyAlignment="1">
      <alignment horizontal="center" vertical="center"/>
    </xf>
    <xf numFmtId="0" fontId="72" fillId="0" borderId="40" xfId="46" applyFont="1" applyFill="1" applyBorder="1" applyAlignment="1">
      <alignment vertical="center"/>
    </xf>
    <xf numFmtId="0" fontId="100" fillId="0" borderId="40" xfId="43" applyFont="1" applyFill="1" applyBorder="1" applyAlignment="1">
      <alignment horizontal="center" vertical="center"/>
    </xf>
    <xf numFmtId="0" fontId="72" fillId="0" borderId="47" xfId="46" applyFont="1" applyFill="1" applyBorder="1" applyAlignment="1">
      <alignment horizontal="left" vertical="center"/>
    </xf>
    <xf numFmtId="164" fontId="91" fillId="0" borderId="47" xfId="43" applyNumberFormat="1" applyFont="1" applyFill="1" applyBorder="1" applyAlignment="1">
      <alignment vertical="center"/>
    </xf>
    <xf numFmtId="164" fontId="100" fillId="0" borderId="47" xfId="43" applyNumberFormat="1" applyFont="1" applyFill="1" applyBorder="1" applyAlignment="1">
      <alignment horizontal="center" vertical="center" wrapText="1"/>
    </xf>
    <xf numFmtId="0" fontId="100" fillId="0" borderId="47" xfId="43" applyFont="1" applyFill="1" applyBorder="1" applyAlignment="1">
      <alignment horizontal="center" vertical="center"/>
    </xf>
    <xf numFmtId="0" fontId="72" fillId="0" borderId="44" xfId="46" applyFont="1" applyFill="1" applyBorder="1" applyAlignment="1">
      <alignment horizontal="center" vertical="center"/>
    </xf>
    <xf numFmtId="0" fontId="72" fillId="0" borderId="44" xfId="46" applyFont="1" applyFill="1" applyBorder="1" applyAlignment="1">
      <alignment vertical="center"/>
    </xf>
    <xf numFmtId="164" fontId="91" fillId="0" borderId="44" xfId="43" applyNumberFormat="1" applyFont="1" applyFill="1" applyBorder="1" applyAlignment="1">
      <alignment vertical="center"/>
    </xf>
    <xf numFmtId="164" fontId="100" fillId="0" borderId="44" xfId="43" applyNumberFormat="1" applyFont="1" applyFill="1" applyBorder="1" applyAlignment="1">
      <alignment horizontal="center" vertical="center" wrapText="1"/>
    </xf>
    <xf numFmtId="0" fontId="100" fillId="0" borderId="44" xfId="43" applyFont="1" applyFill="1" applyBorder="1" applyAlignment="1">
      <alignment horizontal="center" vertical="center"/>
    </xf>
    <xf numFmtId="0" fontId="90" fillId="24" borderId="0" xfId="67" applyFont="1" applyFill="1" applyAlignment="1">
      <alignment vertical="center"/>
    </xf>
    <xf numFmtId="0" fontId="90" fillId="24" borderId="0" xfId="67" applyFont="1" applyFill="1" applyAlignment="1">
      <alignment horizontal="right" vertical="center"/>
    </xf>
    <xf numFmtId="164" fontId="103" fillId="24" borderId="0" xfId="67" applyNumberFormat="1" applyFont="1" applyFill="1" applyAlignment="1">
      <alignment horizontal="center" vertical="center"/>
    </xf>
    <xf numFmtId="164" fontId="94" fillId="24" borderId="0" xfId="67" applyNumberFormat="1" applyFont="1" applyFill="1" applyAlignment="1">
      <alignment horizontal="center" vertical="center" wrapText="1"/>
    </xf>
    <xf numFmtId="0" fontId="139" fillId="24" borderId="0" xfId="67" applyFont="1" applyFill="1" applyAlignment="1">
      <alignment horizontal="center" vertical="center" wrapText="1"/>
    </xf>
    <xf numFmtId="4" fontId="94" fillId="24" borderId="0" xfId="67" applyNumberFormat="1" applyFont="1" applyFill="1" applyAlignment="1">
      <alignment horizontal="center" vertical="center" wrapText="1"/>
    </xf>
    <xf numFmtId="0" fontId="94" fillId="24" borderId="0" xfId="67" applyFont="1" applyFill="1" applyAlignment="1">
      <alignment horizontal="center" vertical="center" wrapText="1"/>
    </xf>
    <xf numFmtId="4" fontId="139" fillId="24" borderId="0" xfId="67" applyNumberFormat="1" applyFont="1" applyFill="1" applyAlignment="1">
      <alignment horizontal="center" vertical="center" wrapText="1"/>
    </xf>
    <xf numFmtId="0" fontId="139" fillId="24" borderId="0" xfId="67" applyFont="1" applyFill="1" applyAlignment="1">
      <alignment vertical="center"/>
    </xf>
    <xf numFmtId="43" fontId="109" fillId="0" borderId="0" xfId="68" applyFont="1" applyFill="1" applyAlignment="1">
      <alignment horizontal="center" vertical="center"/>
    </xf>
    <xf numFmtId="43" fontId="113" fillId="24" borderId="0" xfId="68" applyFont="1" applyFill="1" applyAlignment="1">
      <alignment vertical="center"/>
    </xf>
    <xf numFmtId="0" fontId="113" fillId="24" borderId="0" xfId="67" applyFont="1" applyFill="1" applyAlignment="1">
      <alignment vertical="center"/>
    </xf>
    <xf numFmtId="43" fontId="113" fillId="24" borderId="0" xfId="68" applyFont="1" applyFill="1" applyAlignment="1">
      <alignment horizontal="center" vertical="center"/>
    </xf>
    <xf numFmtId="43" fontId="113" fillId="24" borderId="0" xfId="67" applyNumberFormat="1" applyFont="1" applyFill="1" applyAlignment="1">
      <alignment vertical="center"/>
    </xf>
    <xf numFmtId="43" fontId="99" fillId="0" borderId="0" xfId="68" applyFont="1" applyFill="1" applyAlignment="1">
      <alignment horizontal="center" vertical="center"/>
    </xf>
    <xf numFmtId="174" fontId="135" fillId="0" borderId="0" xfId="68" applyNumberFormat="1" applyFont="1" applyFill="1" applyAlignment="1">
      <alignment horizontal="center" vertical="center"/>
    </xf>
    <xf numFmtId="43" fontId="141" fillId="24" borderId="0" xfId="68" applyFont="1" applyFill="1" applyAlignment="1">
      <alignment vertical="center"/>
    </xf>
    <xf numFmtId="0" fontId="141" fillId="24" borderId="0" xfId="67" applyFont="1" applyFill="1" applyAlignment="1">
      <alignment vertical="center"/>
    </xf>
    <xf numFmtId="4" fontId="109" fillId="0" borderId="0" xfId="67" applyNumberFormat="1" applyFont="1" applyFill="1" applyAlignment="1">
      <alignment horizontal="center" vertical="center"/>
    </xf>
    <xf numFmtId="43" fontId="142" fillId="24" borderId="0" xfId="68" applyFont="1" applyFill="1" applyAlignment="1">
      <alignment vertical="center"/>
    </xf>
    <xf numFmtId="0" fontId="142" fillId="24" borderId="0" xfId="67" applyFont="1" applyFill="1" applyAlignment="1">
      <alignment vertical="center"/>
    </xf>
    <xf numFmtId="4" fontId="135" fillId="0" borderId="0" xfId="67" applyNumberFormat="1" applyFont="1" applyFill="1" applyAlignment="1">
      <alignment horizontal="center" vertical="center"/>
    </xf>
    <xf numFmtId="4" fontId="138" fillId="24" borderId="0" xfId="67" applyNumberFormat="1" applyFont="1" applyFill="1" applyAlignment="1">
      <alignment horizontal="center" vertical="center"/>
    </xf>
    <xf numFmtId="164" fontId="108" fillId="0" borderId="0" xfId="67" applyNumberFormat="1" applyFont="1" applyFill="1" applyBorder="1" applyAlignment="1">
      <alignment horizontal="right" vertical="center"/>
    </xf>
    <xf numFmtId="0" fontId="141" fillId="24" borderId="0" xfId="67" applyFont="1" applyFill="1" applyBorder="1" applyAlignment="1">
      <alignment vertical="center"/>
    </xf>
    <xf numFmtId="4" fontId="141" fillId="24" borderId="0" xfId="67" applyNumberFormat="1" applyFont="1" applyFill="1" applyAlignment="1">
      <alignment vertical="center"/>
    </xf>
    <xf numFmtId="4" fontId="138" fillId="24" borderId="0" xfId="67" applyNumberFormat="1" applyFont="1" applyFill="1" applyAlignment="1">
      <alignment vertical="center"/>
    </xf>
    <xf numFmtId="0" fontId="135" fillId="24" borderId="0" xfId="67" applyFont="1" applyFill="1" applyAlignment="1">
      <alignment horizontal="center" vertical="center"/>
    </xf>
    <xf numFmtId="164" fontId="138" fillId="24" borderId="0" xfId="67" applyNumberFormat="1" applyFont="1" applyFill="1" applyAlignment="1">
      <alignment vertical="center"/>
    </xf>
    <xf numFmtId="43" fontId="114" fillId="24" borderId="0" xfId="80" applyNumberFormat="1" applyFont="1" applyFill="1" applyAlignment="1">
      <alignment horizontal="left" vertical="center" wrapText="1"/>
    </xf>
    <xf numFmtId="0" fontId="114" fillId="24" borderId="0" xfId="80" applyFont="1" applyFill="1" applyAlignment="1">
      <alignment horizontal="left" vertical="center" wrapText="1"/>
    </xf>
    <xf numFmtId="0" fontId="78" fillId="24" borderId="0" xfId="80" applyFont="1" applyFill="1" applyAlignment="1">
      <alignment horizontal="center" vertical="center" wrapText="1"/>
    </xf>
    <xf numFmtId="0" fontId="87" fillId="24" borderId="0" xfId="80" applyFont="1" applyFill="1" applyAlignment="1">
      <alignment vertical="center" wrapText="1"/>
    </xf>
    <xf numFmtId="43" fontId="87" fillId="24" borderId="0" xfId="68" applyFont="1" applyFill="1" applyAlignment="1">
      <alignment vertical="center" wrapText="1"/>
    </xf>
    <xf numFmtId="0" fontId="91" fillId="24" borderId="32" xfId="67" applyFont="1" applyFill="1" applyBorder="1" applyAlignment="1">
      <alignment vertical="center"/>
    </xf>
    <xf numFmtId="0" fontId="91" fillId="24" borderId="0" xfId="67" applyFont="1" applyFill="1" applyAlignment="1">
      <alignment vertical="center"/>
    </xf>
    <xf numFmtId="43" fontId="91" fillId="24" borderId="0" xfId="68" applyFont="1" applyFill="1" applyAlignment="1">
      <alignment vertical="center"/>
    </xf>
    <xf numFmtId="0" fontId="103" fillId="24" borderId="0" xfId="67" applyFont="1" applyFill="1" applyAlignment="1">
      <alignment horizontal="center" vertical="center"/>
    </xf>
    <xf numFmtId="0" fontId="91" fillId="24" borderId="0" xfId="67" applyFont="1" applyFill="1" applyBorder="1" applyAlignment="1">
      <alignment vertical="center"/>
    </xf>
    <xf numFmtId="43" fontId="91" fillId="24" borderId="0" xfId="68" applyFont="1" applyFill="1" applyBorder="1" applyAlignment="1">
      <alignment vertical="center"/>
    </xf>
    <xf numFmtId="43" fontId="90" fillId="24" borderId="0" xfId="68" applyFont="1" applyFill="1" applyAlignment="1">
      <alignment vertical="center"/>
    </xf>
    <xf numFmtId="164" fontId="90" fillId="24" borderId="0" xfId="67" applyNumberFormat="1" applyFont="1" applyFill="1" applyAlignment="1">
      <alignment vertical="center"/>
    </xf>
    <xf numFmtId="49" fontId="94" fillId="0" borderId="53" xfId="44" applyNumberFormat="1" applyFont="1" applyFill="1" applyBorder="1" applyAlignment="1">
      <alignment horizontal="center" vertical="center" wrapText="1"/>
    </xf>
    <xf numFmtId="0" fontId="94" fillId="0" borderId="53" xfId="46" applyFont="1" applyFill="1" applyBorder="1" applyAlignment="1">
      <alignment horizontal="center" vertical="center" wrapText="1"/>
    </xf>
    <xf numFmtId="0" fontId="78" fillId="26" borderId="0" xfId="46" applyFont="1" applyFill="1" applyAlignment="1">
      <alignment vertical="center"/>
    </xf>
    <xf numFmtId="164" fontId="78" fillId="0" borderId="60" xfId="46" applyNumberFormat="1" applyFont="1" applyFill="1" applyBorder="1" applyAlignment="1">
      <alignment horizontal="right" vertical="center"/>
    </xf>
    <xf numFmtId="164" fontId="72" fillId="0" borderId="0" xfId="46" applyNumberFormat="1" applyFont="1" applyFill="1" applyAlignment="1">
      <alignment vertical="center"/>
    </xf>
    <xf numFmtId="0" fontId="72" fillId="0" borderId="47" xfId="0" applyNumberFormat="1" applyFont="1" applyBorder="1" applyAlignment="1">
      <alignment horizontal="justify" vertical="center" wrapText="1"/>
    </xf>
    <xf numFmtId="49" fontId="72" fillId="0" borderId="44" xfId="0" applyNumberFormat="1" applyFont="1" applyBorder="1" applyAlignment="1">
      <alignment horizontal="center" vertical="center"/>
    </xf>
    <xf numFmtId="49" fontId="72" fillId="0" borderId="47" xfId="0" applyNumberFormat="1" applyFont="1" applyBorder="1" applyAlignment="1">
      <alignment horizontal="center" vertical="center" wrapText="1"/>
    </xf>
    <xf numFmtId="164" fontId="72" fillId="0" borderId="44" xfId="46" applyNumberFormat="1" applyFont="1" applyFill="1" applyBorder="1" applyAlignment="1">
      <alignment vertical="center"/>
    </xf>
    <xf numFmtId="0" fontId="78" fillId="0" borderId="47" xfId="0" applyNumberFormat="1" applyFont="1" applyBorder="1" applyAlignment="1">
      <alignment horizontal="justify" vertical="center" wrapText="1"/>
    </xf>
    <xf numFmtId="49" fontId="78" fillId="0" borderId="47" xfId="0" applyNumberFormat="1" applyFont="1" applyBorder="1" applyAlignment="1">
      <alignment horizontal="center" vertical="center" wrapText="1"/>
    </xf>
    <xf numFmtId="49" fontId="78" fillId="0" borderId="44" xfId="0" applyNumberFormat="1" applyFont="1" applyBorder="1" applyAlignment="1">
      <alignment horizontal="center" vertical="center"/>
    </xf>
    <xf numFmtId="164" fontId="78" fillId="0" borderId="44" xfId="0" applyNumberFormat="1" applyFont="1" applyBorder="1" applyAlignment="1">
      <alignment vertical="center"/>
    </xf>
    <xf numFmtId="164" fontId="78" fillId="0" borderId="44" xfId="0" applyNumberFormat="1" applyFont="1" applyBorder="1" applyAlignment="1">
      <alignment horizontal="right" vertical="center"/>
    </xf>
    <xf numFmtId="0" fontId="72" fillId="0" borderId="14" xfId="46" applyFont="1" applyFill="1" applyBorder="1" applyAlignment="1">
      <alignment horizontal="justify" vertical="center" wrapText="1"/>
    </xf>
    <xf numFmtId="49" fontId="72" fillId="0" borderId="14" xfId="46" applyNumberFormat="1" applyFont="1" applyFill="1" applyBorder="1" applyAlignment="1">
      <alignment horizontal="center" vertical="center" wrapText="1"/>
    </xf>
    <xf numFmtId="0" fontId="72" fillId="25" borderId="47" xfId="46" applyFont="1" applyFill="1" applyBorder="1" applyAlignment="1">
      <alignment horizontal="justify" vertical="center"/>
    </xf>
    <xf numFmtId="49" fontId="72" fillId="25" borderId="47" xfId="46" applyNumberFormat="1" applyFont="1" applyFill="1" applyBorder="1" applyAlignment="1">
      <alignment horizontal="center" vertical="center"/>
    </xf>
    <xf numFmtId="164" fontId="78" fillId="25" borderId="47" xfId="46" applyNumberFormat="1" applyFont="1" applyFill="1" applyBorder="1" applyAlignment="1">
      <alignment horizontal="center" vertical="center"/>
    </xf>
    <xf numFmtId="49" fontId="78" fillId="25" borderId="47" xfId="46" applyNumberFormat="1" applyFont="1" applyFill="1" applyBorder="1" applyAlignment="1">
      <alignment horizontal="center" vertical="center"/>
    </xf>
    <xf numFmtId="164" fontId="72" fillId="25" borderId="47" xfId="46" applyNumberFormat="1" applyFont="1" applyFill="1" applyBorder="1" applyAlignment="1">
      <alignment horizontal="right" vertical="center"/>
    </xf>
    <xf numFmtId="0" fontId="78" fillId="25" borderId="47" xfId="46" applyFont="1" applyFill="1" applyBorder="1" applyAlignment="1">
      <alignment horizontal="justify" vertical="center"/>
    </xf>
    <xf numFmtId="0" fontId="78" fillId="25" borderId="47" xfId="46" applyNumberFormat="1" applyFont="1" applyFill="1" applyBorder="1" applyAlignment="1">
      <alignment horizontal="center" vertical="center"/>
    </xf>
    <xf numFmtId="0" fontId="78" fillId="25" borderId="47" xfId="46" applyFont="1" applyFill="1" applyBorder="1" applyAlignment="1">
      <alignment horizontal="center" vertical="center"/>
    </xf>
    <xf numFmtId="0" fontId="78" fillId="25" borderId="47" xfId="46" applyFont="1" applyFill="1" applyBorder="1" applyAlignment="1">
      <alignment vertical="center"/>
    </xf>
    <xf numFmtId="0" fontId="78" fillId="25" borderId="0" xfId="46" applyFont="1" applyFill="1" applyAlignment="1">
      <alignment vertical="center"/>
    </xf>
    <xf numFmtId="0" fontId="78" fillId="25" borderId="47" xfId="46" applyNumberFormat="1" applyFont="1" applyFill="1" applyBorder="1" applyAlignment="1">
      <alignment horizontal="justify" vertical="center"/>
    </xf>
    <xf numFmtId="0" fontId="78" fillId="25" borderId="0" xfId="46" applyFont="1" applyFill="1" applyAlignment="1">
      <alignment horizontal="center" vertical="center"/>
    </xf>
    <xf numFmtId="164" fontId="78" fillId="0" borderId="47" xfId="46" applyNumberFormat="1" applyFont="1" applyFill="1" applyBorder="1" applyAlignment="1">
      <alignment horizontal="justify" vertical="center" wrapText="1"/>
    </xf>
    <xf numFmtId="0" fontId="103" fillId="0" borderId="47" xfId="46" applyFont="1" applyFill="1" applyBorder="1" applyAlignment="1">
      <alignment horizontal="center" vertical="center" wrapText="1"/>
    </xf>
    <xf numFmtId="0" fontId="78" fillId="0" borderId="47" xfId="46" applyNumberFormat="1" applyFont="1" applyFill="1" applyBorder="1" applyAlignment="1">
      <alignment horizontal="right" vertical="center"/>
    </xf>
    <xf numFmtId="3" fontId="72" fillId="0" borderId="47" xfId="46" applyNumberFormat="1" applyFont="1" applyFill="1" applyBorder="1" applyAlignment="1">
      <alignment horizontal="right" vertical="center"/>
    </xf>
    <xf numFmtId="0" fontId="72" fillId="0" borderId="47" xfId="46" applyNumberFormat="1" applyFont="1" applyFill="1" applyBorder="1" applyAlignment="1">
      <alignment horizontal="center" vertical="center"/>
    </xf>
    <xf numFmtId="0" fontId="72" fillId="0" borderId="47" xfId="46" applyNumberFormat="1" applyFont="1" applyFill="1" applyBorder="1" applyAlignment="1">
      <alignment horizontal="center" vertical="center" wrapText="1"/>
    </xf>
    <xf numFmtId="164" fontId="72" fillId="0" borderId="44" xfId="46" applyNumberFormat="1" applyFont="1" applyFill="1" applyBorder="1" applyAlignment="1">
      <alignment horizontal="right" vertical="center"/>
    </xf>
    <xf numFmtId="0" fontId="78" fillId="0" borderId="47" xfId="46" applyNumberFormat="1" applyFont="1" applyFill="1" applyBorder="1" applyAlignment="1">
      <alignment horizontal="center" vertical="center" wrapText="1"/>
    </xf>
    <xf numFmtId="164" fontId="78" fillId="0" borderId="47" xfId="46" applyNumberFormat="1" applyFont="1" applyFill="1" applyBorder="1" applyAlignment="1">
      <alignment horizontal="center" vertical="center" wrapText="1"/>
    </xf>
    <xf numFmtId="3" fontId="78" fillId="0" borderId="47" xfId="46" applyNumberFormat="1" applyFont="1" applyFill="1" applyBorder="1" applyAlignment="1">
      <alignment horizontal="center" vertical="center"/>
    </xf>
    <xf numFmtId="164" fontId="72" fillId="0" borderId="47" xfId="46" applyNumberFormat="1" applyFont="1" applyFill="1" applyBorder="1" applyAlignment="1">
      <alignment horizontal="justify" vertical="center" wrapText="1"/>
    </xf>
    <xf numFmtId="164" fontId="72" fillId="0" borderId="47" xfId="46" applyNumberFormat="1" applyFont="1" applyFill="1" applyBorder="1" applyAlignment="1">
      <alignment horizontal="left" vertical="center" wrapText="1"/>
    </xf>
    <xf numFmtId="164" fontId="78" fillId="0" borderId="47" xfId="46" applyNumberFormat="1" applyFont="1" applyFill="1" applyBorder="1" applyAlignment="1">
      <alignment horizontal="left" vertical="center" wrapText="1"/>
    </xf>
    <xf numFmtId="0" fontId="78" fillId="0" borderId="47" xfId="46" applyNumberFormat="1" applyFont="1" applyFill="1" applyBorder="1" applyAlignment="1">
      <alignment horizontal="justify" vertical="center" wrapText="1"/>
    </xf>
    <xf numFmtId="164" fontId="78" fillId="0" borderId="44" xfId="46" applyNumberFormat="1" applyFont="1" applyFill="1" applyBorder="1" applyAlignment="1">
      <alignment horizontal="left" vertical="center" wrapText="1"/>
    </xf>
    <xf numFmtId="49" fontId="72" fillId="0" borderId="47" xfId="46" applyNumberFormat="1" applyFont="1" applyFill="1" applyBorder="1" applyAlignment="1">
      <alignment horizontal="justify" vertical="center" wrapText="1"/>
    </xf>
    <xf numFmtId="49" fontId="72" fillId="0" borderId="14" xfId="46" applyNumberFormat="1" applyFont="1" applyFill="1" applyBorder="1" applyAlignment="1">
      <alignment horizontal="left" vertical="center" wrapText="1"/>
    </xf>
    <xf numFmtId="165" fontId="78" fillId="0" borderId="47" xfId="46" applyNumberFormat="1" applyFont="1" applyFill="1" applyBorder="1" applyAlignment="1">
      <alignment horizontal="right" vertical="center"/>
    </xf>
    <xf numFmtId="0" fontId="78" fillId="0" borderId="44" xfId="46" applyFont="1" applyFill="1" applyBorder="1" applyAlignment="1">
      <alignment horizontal="center" vertical="center"/>
    </xf>
    <xf numFmtId="0" fontId="72" fillId="0" borderId="44" xfId="46" applyFont="1" applyFill="1" applyBorder="1" applyAlignment="1">
      <alignment horizontal="left" vertical="center" wrapText="1"/>
    </xf>
    <xf numFmtId="0" fontId="72" fillId="0" borderId="44" xfId="46" applyFont="1" applyFill="1" applyBorder="1" applyAlignment="1">
      <alignment horizontal="right" vertical="center" wrapText="1"/>
    </xf>
    <xf numFmtId="49" fontId="90" fillId="25" borderId="0" xfId="45" applyNumberFormat="1" applyFont="1" applyFill="1" applyBorder="1" applyAlignment="1">
      <alignment horizontal="justify" vertical="center" wrapText="1"/>
    </xf>
    <xf numFmtId="0" fontId="99" fillId="25" borderId="53" xfId="45" applyFont="1" applyFill="1" applyBorder="1" applyAlignment="1">
      <alignment horizontal="center" vertical="center" wrapText="1"/>
    </xf>
    <xf numFmtId="164" fontId="78" fillId="0" borderId="61" xfId="0" applyNumberFormat="1" applyFont="1" applyBorder="1" applyAlignment="1">
      <alignment vertical="center"/>
    </xf>
    <xf numFmtId="0" fontId="34" fillId="0" borderId="61" xfId="0" applyNumberFormat="1" applyFont="1" applyBorder="1" applyAlignment="1">
      <alignment horizontal="left" vertical="center" wrapText="1"/>
    </xf>
    <xf numFmtId="49" fontId="34" fillId="0" borderId="61" xfId="46" applyNumberFormat="1" applyFont="1" applyFill="1" applyBorder="1" applyAlignment="1">
      <alignment horizontal="center" vertical="center" wrapText="1"/>
    </xf>
    <xf numFmtId="164" fontId="34" fillId="0" borderId="61" xfId="46" applyNumberFormat="1" applyFont="1" applyFill="1" applyBorder="1" applyAlignment="1">
      <alignment horizontal="right" vertical="center"/>
    </xf>
    <xf numFmtId="0" fontId="37" fillId="0" borderId="0" xfId="46" applyFont="1" applyFill="1" applyAlignment="1">
      <alignment vertical="center"/>
    </xf>
    <xf numFmtId="164" fontId="34" fillId="0" borderId="61" xfId="46" applyNumberFormat="1" applyFont="1" applyFill="1" applyBorder="1" applyAlignment="1">
      <alignment horizontal="left" vertical="center"/>
    </xf>
    <xf numFmtId="0" fontId="72" fillId="26" borderId="0" xfId="46" applyFont="1" applyFill="1" applyAlignment="1">
      <alignment vertical="center"/>
    </xf>
    <xf numFmtId="164" fontId="78" fillId="25" borderId="47" xfId="46" applyNumberFormat="1" applyFont="1" applyFill="1" applyBorder="1" applyAlignment="1">
      <alignment horizontal="justify" vertical="center" wrapText="1"/>
    </xf>
    <xf numFmtId="49" fontId="78" fillId="25" borderId="47" xfId="46" applyNumberFormat="1" applyFont="1" applyFill="1" applyBorder="1" applyAlignment="1">
      <alignment horizontal="center" vertical="center" wrapText="1"/>
    </xf>
    <xf numFmtId="0" fontId="87" fillId="0" borderId="0" xfId="45" applyFont="1" applyFill="1" applyAlignment="1">
      <alignment vertical="center"/>
    </xf>
    <xf numFmtId="49" fontId="79" fillId="0" borderId="0" xfId="45" applyNumberFormat="1" applyFont="1" applyFill="1" applyAlignment="1">
      <alignment horizontal="center" vertical="center"/>
    </xf>
    <xf numFmtId="49" fontId="87" fillId="0" borderId="0" xfId="45" applyNumberFormat="1" applyFont="1" applyFill="1" applyAlignment="1">
      <alignment horizontal="justify" vertical="center"/>
    </xf>
    <xf numFmtId="164" fontId="87" fillId="0" borderId="0" xfId="45" applyNumberFormat="1" applyFont="1" applyFill="1" applyAlignment="1">
      <alignment horizontal="justify" vertical="center"/>
    </xf>
    <xf numFmtId="164" fontId="87" fillId="25" borderId="0" xfId="45" applyNumberFormat="1" applyFont="1" applyFill="1" applyAlignment="1">
      <alignment vertical="center"/>
    </xf>
    <xf numFmtId="0" fontId="87" fillId="25" borderId="0" xfId="45" applyFont="1" applyFill="1" applyAlignment="1">
      <alignment horizontal="right" vertical="center"/>
    </xf>
    <xf numFmtId="0" fontId="87" fillId="0" borderId="0" xfId="45" applyFont="1" applyFill="1" applyAlignment="1">
      <alignment horizontal="right" vertical="center"/>
    </xf>
    <xf numFmtId="0" fontId="87" fillId="0" borderId="0" xfId="45" applyFont="1" applyFill="1" applyAlignment="1">
      <alignment horizontal="center" vertical="center"/>
    </xf>
    <xf numFmtId="0" fontId="72" fillId="0" borderId="0" xfId="45" applyFont="1" applyFill="1" applyAlignment="1">
      <alignment horizontal="center" vertical="center"/>
    </xf>
    <xf numFmtId="164" fontId="72" fillId="0" borderId="0" xfId="45" applyNumberFormat="1" applyFont="1" applyFill="1" applyAlignment="1">
      <alignment vertical="center"/>
    </xf>
    <xf numFmtId="0" fontId="72" fillId="0" borderId="0" xfId="45" applyFont="1" applyFill="1" applyAlignment="1">
      <alignment vertical="center"/>
    </xf>
    <xf numFmtId="0" fontId="144" fillId="0" borderId="61" xfId="45" applyFont="1" applyFill="1" applyBorder="1" applyAlignment="1">
      <alignment horizontal="center" vertical="center" wrapText="1"/>
    </xf>
    <xf numFmtId="164" fontId="88" fillId="0" borderId="61" xfId="45" applyNumberFormat="1" applyFont="1" applyFill="1" applyBorder="1" applyAlignment="1">
      <alignment horizontal="right" vertical="center"/>
    </xf>
    <xf numFmtId="0" fontId="79" fillId="0" borderId="61" xfId="45" applyFont="1" applyFill="1" applyBorder="1" applyAlignment="1">
      <alignment horizontal="center" vertical="center" wrapText="1"/>
    </xf>
    <xf numFmtId="0" fontId="87" fillId="0" borderId="62" xfId="45" applyFont="1" applyFill="1" applyBorder="1" applyAlignment="1">
      <alignment horizontal="justify" vertical="center"/>
    </xf>
    <xf numFmtId="164" fontId="87" fillId="25" borderId="61" xfId="45" applyNumberFormat="1" applyFont="1" applyFill="1" applyBorder="1" applyAlignment="1">
      <alignment horizontal="right" vertical="center"/>
    </xf>
    <xf numFmtId="164" fontId="87" fillId="0" borderId="61" xfId="45" applyNumberFormat="1" applyFont="1" applyFill="1" applyBorder="1" applyAlignment="1">
      <alignment horizontal="right" vertical="center"/>
    </xf>
    <xf numFmtId="0" fontId="78" fillId="0" borderId="0" xfId="45" applyFont="1" applyFill="1" applyAlignment="1">
      <alignment vertical="center"/>
    </xf>
    <xf numFmtId="164" fontId="87" fillId="0" borderId="61" xfId="0" applyNumberFormat="1" applyFont="1" applyFill="1" applyBorder="1" applyAlignment="1">
      <alignment horizontal="right" vertical="center"/>
    </xf>
    <xf numFmtId="164" fontId="87" fillId="25" borderId="61" xfId="0" applyNumberFormat="1" applyFont="1" applyFill="1" applyBorder="1" applyAlignment="1">
      <alignment horizontal="right" vertical="center"/>
    </xf>
    <xf numFmtId="0" fontId="78" fillId="0" borderId="62" xfId="45" applyFont="1" applyFill="1" applyBorder="1" applyAlignment="1">
      <alignment vertical="center"/>
    </xf>
    <xf numFmtId="0" fontId="149" fillId="0" borderId="0" xfId="45" applyFont="1" applyFill="1" applyAlignment="1">
      <alignment vertical="center"/>
    </xf>
    <xf numFmtId="164" fontId="150" fillId="25" borderId="61" xfId="45" applyNumberFormat="1" applyFont="1" applyFill="1" applyBorder="1" applyAlignment="1">
      <alignment horizontal="right" vertical="center"/>
    </xf>
    <xf numFmtId="0" fontId="150" fillId="0" borderId="62" xfId="45" applyFont="1" applyFill="1" applyBorder="1" applyAlignment="1">
      <alignment horizontal="justify" vertical="center"/>
    </xf>
    <xf numFmtId="164" fontId="87" fillId="25" borderId="61" xfId="45" applyNumberFormat="1" applyFont="1" applyFill="1" applyBorder="1" applyAlignment="1" applyProtection="1">
      <alignment horizontal="right" vertical="center" wrapText="1"/>
    </xf>
    <xf numFmtId="164" fontId="87" fillId="0" borderId="61" xfId="0" applyNumberFormat="1" applyFont="1" applyFill="1" applyBorder="1" applyAlignment="1">
      <alignment vertical="center"/>
    </xf>
    <xf numFmtId="164" fontId="87" fillId="25" borderId="61" xfId="45" applyNumberFormat="1" applyFont="1" applyFill="1" applyBorder="1" applyAlignment="1" applyProtection="1">
      <alignment vertical="center" wrapText="1"/>
    </xf>
    <xf numFmtId="0" fontId="79" fillId="25" borderId="61" xfId="45" applyFont="1" applyFill="1" applyBorder="1" applyAlignment="1">
      <alignment horizontal="center" vertical="center" wrapText="1"/>
    </xf>
    <xf numFmtId="0" fontId="87" fillId="25" borderId="62" xfId="45" applyFont="1" applyFill="1" applyBorder="1" applyAlignment="1">
      <alignment horizontal="justify" vertical="center" wrapText="1"/>
    </xf>
    <xf numFmtId="164" fontId="87" fillId="25" borderId="0" xfId="0" applyNumberFormat="1" applyFont="1" applyFill="1" applyAlignment="1">
      <alignment horizontal="right" vertical="center"/>
    </xf>
    <xf numFmtId="0" fontId="79" fillId="0" borderId="62" xfId="45" applyFont="1" applyFill="1" applyBorder="1" applyAlignment="1">
      <alignment horizontal="center" vertical="center" wrapText="1"/>
    </xf>
    <xf numFmtId="49" fontId="87" fillId="0" borderId="62" xfId="45" applyNumberFormat="1" applyFont="1" applyFill="1" applyBorder="1" applyAlignment="1">
      <alignment horizontal="justify" vertical="center"/>
    </xf>
    <xf numFmtId="0" fontId="87" fillId="25" borderId="0" xfId="45" applyFont="1" applyFill="1" applyAlignment="1">
      <alignment vertical="center"/>
    </xf>
    <xf numFmtId="4" fontId="105" fillId="0" borderId="61" xfId="67" applyNumberFormat="1" applyFont="1" applyFill="1" applyBorder="1" applyAlignment="1">
      <alignment horizontal="center" vertical="center" wrapText="1"/>
    </xf>
    <xf numFmtId="4" fontId="105" fillId="24" borderId="61" xfId="67" applyNumberFormat="1" applyFont="1" applyFill="1" applyBorder="1" applyAlignment="1">
      <alignment horizontal="center" vertical="center" wrapText="1"/>
    </xf>
    <xf numFmtId="0" fontId="57" fillId="24" borderId="61" xfId="67" applyFont="1" applyFill="1" applyBorder="1" applyAlignment="1">
      <alignment horizontal="left" vertical="center" wrapText="1"/>
    </xf>
    <xf numFmtId="164" fontId="74" fillId="0" borderId="61" xfId="67" applyNumberFormat="1" applyFont="1" applyFill="1" applyBorder="1" applyAlignment="1">
      <alignment horizontal="right" vertical="center"/>
    </xf>
    <xf numFmtId="4" fontId="117" fillId="0" borderId="61" xfId="67" applyNumberFormat="1" applyFont="1" applyFill="1" applyBorder="1" applyAlignment="1">
      <alignment horizontal="center" vertical="center" wrapText="1"/>
    </xf>
    <xf numFmtId="4" fontId="105" fillId="0" borderId="61" xfId="67" applyNumberFormat="1" applyFont="1" applyFill="1" applyBorder="1" applyAlignment="1">
      <alignment horizontal="right" vertical="center" wrapText="1"/>
    </xf>
    <xf numFmtId="4" fontId="117" fillId="0" borderId="61" xfId="67" applyNumberFormat="1" applyFont="1" applyFill="1" applyBorder="1" applyAlignment="1">
      <alignment horizontal="right" vertical="center" wrapText="1"/>
    </xf>
    <xf numFmtId="164" fontId="105" fillId="0" borderId="61" xfId="67" applyNumberFormat="1" applyFont="1" applyFill="1" applyBorder="1" applyAlignment="1">
      <alignment horizontal="right" vertical="center"/>
    </xf>
    <xf numFmtId="0" fontId="116" fillId="24" borderId="61" xfId="67" applyFont="1" applyFill="1" applyBorder="1" applyAlignment="1">
      <alignment horizontal="justify" vertical="center" wrapText="1"/>
    </xf>
    <xf numFmtId="0" fontId="37" fillId="0" borderId="53" xfId="85" applyFont="1" applyFill="1" applyBorder="1" applyAlignment="1">
      <alignment horizontal="center" vertical="center" wrapText="1"/>
    </xf>
    <xf numFmtId="0" fontId="37" fillId="0" borderId="53" xfId="0" applyFont="1" applyFill="1" applyBorder="1" applyAlignment="1">
      <alignment horizontal="center" vertical="center"/>
    </xf>
    <xf numFmtId="164" fontId="37" fillId="0" borderId="53" xfId="86" applyNumberFormat="1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/>
    </xf>
    <xf numFmtId="0" fontId="37" fillId="0" borderId="53" xfId="86" applyFont="1" applyFill="1" applyBorder="1" applyAlignment="1">
      <alignment horizontal="center" vertical="center" wrapText="1"/>
    </xf>
    <xf numFmtId="164" fontId="86" fillId="0" borderId="63" xfId="0" applyNumberFormat="1" applyFont="1" applyFill="1" applyBorder="1" applyAlignment="1" applyProtection="1">
      <alignment vertical="center" wrapText="1"/>
      <protection locked="0"/>
    </xf>
    <xf numFmtId="4" fontId="123" fillId="0" borderId="0" xfId="0" applyNumberFormat="1" applyFont="1" applyFill="1" applyBorder="1" applyAlignment="1">
      <alignment horizontal="right" wrapText="1"/>
    </xf>
    <xf numFmtId="0" fontId="35" fillId="0" borderId="0" xfId="0" applyNumberFormat="1" applyFont="1" applyFill="1" applyBorder="1" applyAlignment="1" applyProtection="1">
      <alignment horizontal="left" wrapText="1"/>
      <protection locked="0"/>
    </xf>
    <xf numFmtId="49" fontId="35" fillId="0" borderId="0" xfId="0" applyNumberFormat="1" applyFont="1" applyFill="1" applyBorder="1" applyAlignment="1">
      <alignment horizontal="center" wrapText="1"/>
    </xf>
    <xf numFmtId="4" fontId="86" fillId="0" borderId="63" xfId="0" applyNumberFormat="1" applyFont="1" applyFill="1" applyBorder="1" applyAlignment="1" applyProtection="1">
      <alignment vertical="center" wrapText="1"/>
      <protection locked="0"/>
    </xf>
    <xf numFmtId="4" fontId="106" fillId="0" borderId="0" xfId="0" applyNumberFormat="1" applyFont="1" applyFill="1" applyBorder="1" applyAlignment="1">
      <alignment horizontal="right" shrinkToFit="1"/>
    </xf>
    <xf numFmtId="0" fontId="67" fillId="0" borderId="0" xfId="45" applyFont="1" applyFill="1" applyBorder="1" applyAlignment="1">
      <alignment horizontal="center" vertical="center"/>
    </xf>
    <xf numFmtId="164" fontId="77" fillId="0" borderId="63" xfId="0" applyNumberFormat="1" applyFont="1" applyFill="1" applyBorder="1" applyAlignment="1" applyProtection="1">
      <alignment vertical="center" wrapText="1"/>
      <protection locked="0"/>
    </xf>
    <xf numFmtId="4" fontId="124" fillId="0" borderId="0" xfId="0" applyNumberFormat="1" applyFont="1" applyFill="1" applyBorder="1" applyAlignment="1">
      <alignment horizontal="right" shrinkToFit="1"/>
    </xf>
    <xf numFmtId="0" fontId="54" fillId="0" borderId="0" xfId="0" applyNumberFormat="1" applyFont="1" applyFill="1" applyBorder="1" applyAlignment="1" applyProtection="1">
      <alignment horizontal="left" wrapText="1"/>
      <protection locked="0"/>
    </xf>
    <xf numFmtId="49" fontId="54" fillId="0" borderId="0" xfId="0" applyNumberFormat="1" applyFont="1" applyFill="1" applyBorder="1" applyAlignment="1">
      <alignment horizontal="center" wrapText="1"/>
    </xf>
    <xf numFmtId="0" fontId="68" fillId="0" borderId="0" xfId="45" applyFont="1" applyFill="1" applyBorder="1" applyAlignment="1">
      <alignment horizontal="center" vertical="center"/>
    </xf>
    <xf numFmtId="0" fontId="64" fillId="0" borderId="0" xfId="45" applyFont="1" applyFill="1" applyBorder="1" applyAlignment="1">
      <alignment horizontal="center" vertical="center"/>
    </xf>
    <xf numFmtId="4" fontId="77" fillId="0" borderId="63" xfId="0" applyNumberFormat="1" applyFont="1" applyFill="1" applyBorder="1" applyAlignment="1" applyProtection="1">
      <alignment vertical="center" wrapText="1"/>
      <protection locked="0"/>
    </xf>
    <xf numFmtId="168" fontId="77" fillId="0" borderId="63" xfId="0" applyNumberFormat="1" applyFont="1" applyFill="1" applyBorder="1" applyAlignment="1" applyProtection="1">
      <alignment vertical="center" wrapText="1"/>
      <protection locked="0"/>
    </xf>
    <xf numFmtId="175" fontId="77" fillId="0" borderId="63" xfId="0" applyNumberFormat="1" applyFont="1" applyFill="1" applyBorder="1" applyAlignment="1" applyProtection="1">
      <alignment vertical="center" wrapText="1"/>
      <protection locked="0"/>
    </xf>
    <xf numFmtId="173" fontId="123" fillId="0" borderId="0" xfId="0" applyNumberFormat="1" applyFont="1" applyFill="1" applyBorder="1" applyAlignment="1">
      <alignment horizontal="right" wrapText="1"/>
    </xf>
    <xf numFmtId="0" fontId="82" fillId="0" borderId="0" xfId="45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 wrapText="1"/>
    </xf>
    <xf numFmtId="167" fontId="77" fillId="0" borderId="63" xfId="0" applyNumberFormat="1" applyFont="1" applyFill="1" applyBorder="1" applyAlignment="1" applyProtection="1">
      <alignment vertical="center" wrapText="1"/>
      <protection locked="0"/>
    </xf>
    <xf numFmtId="4" fontId="106" fillId="0" borderId="0" xfId="0" applyNumberFormat="1" applyFont="1" applyFill="1" applyBorder="1" applyAlignment="1">
      <alignment horizontal="right" wrapText="1"/>
    </xf>
    <xf numFmtId="4" fontId="35" fillId="0" borderId="0" xfId="0" applyNumberFormat="1" applyFont="1" applyFill="1" applyBorder="1" applyAlignment="1">
      <alignment horizontal="right" shrinkToFit="1"/>
    </xf>
    <xf numFmtId="4" fontId="54" fillId="0" borderId="0" xfId="0" applyNumberFormat="1" applyFont="1" applyFill="1" applyBorder="1" applyAlignment="1">
      <alignment horizontal="right" shrinkToFit="1"/>
    </xf>
    <xf numFmtId="0" fontId="37" fillId="0" borderId="53" xfId="0" applyNumberFormat="1" applyFont="1" applyFill="1" applyBorder="1" applyAlignment="1">
      <alignment horizontal="center" vertical="center"/>
    </xf>
    <xf numFmtId="0" fontId="37" fillId="0" borderId="53" xfId="86" applyFont="1" applyFill="1" applyBorder="1" applyAlignment="1">
      <alignment horizontal="center" vertical="center"/>
    </xf>
    <xf numFmtId="0" fontId="71" fillId="0" borderId="53" xfId="86" applyFont="1" applyFill="1" applyBorder="1" applyAlignment="1">
      <alignment horizontal="center" vertical="center"/>
    </xf>
    <xf numFmtId="0" fontId="35" fillId="0" borderId="53" xfId="0" applyFont="1" applyFill="1" applyBorder="1" applyAlignment="1">
      <alignment horizontal="justify" vertical="center"/>
    </xf>
    <xf numFmtId="164" fontId="37" fillId="0" borderId="54" xfId="0" applyNumberFormat="1" applyFont="1" applyFill="1" applyBorder="1" applyAlignment="1">
      <alignment vertical="center"/>
    </xf>
    <xf numFmtId="49" fontId="71" fillId="0" borderId="53" xfId="0" applyNumberFormat="1" applyFont="1" applyFill="1" applyBorder="1" applyAlignment="1">
      <alignment horizontal="center" vertical="center"/>
    </xf>
    <xf numFmtId="0" fontId="37" fillId="0" borderId="53" xfId="0" applyNumberFormat="1" applyFont="1" applyFill="1" applyBorder="1" applyAlignment="1">
      <alignment horizontal="justify" vertical="center" wrapText="1"/>
    </xf>
    <xf numFmtId="164" fontId="86" fillId="0" borderId="64" xfId="0" applyNumberFormat="1" applyFont="1" applyFill="1" applyBorder="1" applyAlignment="1" applyProtection="1">
      <alignment vertical="center" wrapText="1"/>
      <protection locked="0"/>
    </xf>
    <xf numFmtId="0" fontId="65" fillId="0" borderId="0" xfId="0" applyFont="1" applyFill="1" applyAlignment="1">
      <alignment vertical="center"/>
    </xf>
    <xf numFmtId="49" fontId="34" fillId="0" borderId="53" xfId="0" applyNumberFormat="1" applyFont="1" applyFill="1" applyBorder="1" applyAlignment="1">
      <alignment horizontal="center" vertical="center"/>
    </xf>
    <xf numFmtId="0" fontId="34" fillId="0" borderId="53" xfId="0" applyNumberFormat="1" applyFont="1" applyFill="1" applyBorder="1" applyAlignment="1">
      <alignment horizontal="justify" vertical="center" wrapText="1"/>
    </xf>
    <xf numFmtId="0" fontId="69" fillId="0" borderId="0" xfId="0" applyFont="1" applyFill="1" applyAlignment="1">
      <alignment vertical="center"/>
    </xf>
    <xf numFmtId="164" fontId="34" fillId="0" borderId="47" xfId="61" applyNumberFormat="1" applyFont="1" applyFill="1" applyBorder="1" applyAlignment="1" applyProtection="1">
      <alignment horizontal="right" vertical="center" wrapText="1"/>
      <protection locked="0"/>
    </xf>
    <xf numFmtId="164" fontId="91" fillId="0" borderId="69" xfId="45" applyNumberFormat="1" applyFont="1" applyFill="1" applyBorder="1" applyAlignment="1">
      <alignment horizontal="right" vertical="center" wrapText="1"/>
    </xf>
    <xf numFmtId="0" fontId="94" fillId="0" borderId="70" xfId="45" applyFont="1" applyFill="1" applyBorder="1" applyAlignment="1">
      <alignment horizontal="center" vertical="center" wrapText="1"/>
    </xf>
    <xf numFmtId="164" fontId="96" fillId="0" borderId="70" xfId="45" applyNumberFormat="1" applyFont="1" applyFill="1" applyBorder="1" applyAlignment="1">
      <alignment horizontal="right" vertical="center" wrapText="1"/>
    </xf>
    <xf numFmtId="164" fontId="88" fillId="0" borderId="70" xfId="45" applyNumberFormat="1" applyFont="1" applyFill="1" applyBorder="1" applyAlignment="1">
      <alignment horizontal="right" vertical="center" wrapText="1"/>
    </xf>
    <xf numFmtId="0" fontId="94" fillId="0" borderId="61" xfId="45" applyFont="1" applyFill="1" applyBorder="1" applyAlignment="1">
      <alignment horizontal="center" vertical="center" wrapText="1"/>
    </xf>
    <xf numFmtId="164" fontId="96" fillId="0" borderId="61" xfId="45" applyNumberFormat="1" applyFont="1" applyFill="1" applyBorder="1" applyAlignment="1">
      <alignment horizontal="right" vertical="center" wrapText="1"/>
    </xf>
    <xf numFmtId="164" fontId="87" fillId="0" borderId="70" xfId="45" applyNumberFormat="1" applyFont="1" applyFill="1" applyBorder="1" applyAlignment="1">
      <alignment horizontal="right" vertical="center" wrapText="1"/>
    </xf>
    <xf numFmtId="0" fontId="98" fillId="0" borderId="61" xfId="45" applyNumberFormat="1" applyFont="1" applyFill="1" applyBorder="1" applyAlignment="1" applyProtection="1">
      <alignment horizontal="center" vertical="center" wrapText="1"/>
    </xf>
    <xf numFmtId="164" fontId="88" fillId="0" borderId="61" xfId="45" applyNumberFormat="1" applyFont="1" applyFill="1" applyBorder="1" applyAlignment="1" applyProtection="1">
      <alignment vertical="center" wrapText="1"/>
    </xf>
    <xf numFmtId="0" fontId="90" fillId="0" borderId="61" xfId="45" applyNumberFormat="1" applyFont="1" applyFill="1" applyBorder="1" applyAlignment="1" applyProtection="1">
      <alignment horizontal="center" vertical="center" wrapText="1"/>
    </xf>
    <xf numFmtId="164" fontId="87" fillId="0" borderId="61" xfId="45" applyNumberFormat="1" applyFont="1" applyFill="1" applyBorder="1" applyAlignment="1" applyProtection="1">
      <alignment vertical="center" wrapText="1"/>
    </xf>
    <xf numFmtId="0" fontId="100" fillId="0" borderId="62" xfId="45" applyFont="1" applyFill="1" applyBorder="1" applyAlignment="1">
      <alignment horizontal="justify" vertical="center"/>
    </xf>
    <xf numFmtId="0" fontId="101" fillId="0" borderId="61" xfId="45" applyNumberFormat="1" applyFont="1" applyFill="1" applyBorder="1" applyAlignment="1" applyProtection="1">
      <alignment horizontal="center" vertical="center" wrapText="1"/>
    </xf>
    <xf numFmtId="0" fontId="100" fillId="0" borderId="62" xfId="45" applyFont="1" applyFill="1" applyBorder="1" applyAlignment="1">
      <alignment horizontal="center" vertical="center"/>
    </xf>
    <xf numFmtId="164" fontId="88" fillId="25" borderId="61" xfId="45" applyNumberFormat="1" applyFont="1" applyFill="1" applyBorder="1" applyAlignment="1" applyProtection="1">
      <alignment vertical="center" wrapText="1"/>
    </xf>
    <xf numFmtId="164" fontId="87" fillId="0" borderId="61" xfId="45" applyNumberFormat="1" applyFont="1" applyFill="1" applyBorder="1" applyAlignment="1">
      <alignment horizontal="right" vertical="center" wrapText="1"/>
    </xf>
    <xf numFmtId="0" fontId="96" fillId="0" borderId="62" xfId="45" applyFont="1" applyFill="1" applyBorder="1" applyAlignment="1">
      <alignment horizontal="center" vertical="center"/>
    </xf>
    <xf numFmtId="0" fontId="101" fillId="25" borderId="61" xfId="45" applyNumberFormat="1" applyFont="1" applyFill="1" applyBorder="1" applyAlignment="1" applyProtection="1">
      <alignment horizontal="center" vertical="center" wrapText="1"/>
    </xf>
    <xf numFmtId="0" fontId="101" fillId="25" borderId="62" xfId="45" applyNumberFormat="1" applyFont="1" applyFill="1" applyBorder="1" applyAlignment="1" applyProtection="1">
      <alignment horizontal="center" vertical="center" wrapText="1"/>
    </xf>
    <xf numFmtId="4" fontId="87" fillId="0" borderId="70" xfId="45" applyNumberFormat="1" applyFont="1" applyFill="1" applyBorder="1" applyAlignment="1">
      <alignment horizontal="right" vertical="center" wrapText="1"/>
    </xf>
    <xf numFmtId="0" fontId="96" fillId="0" borderId="62" xfId="45" applyFont="1" applyFill="1" applyBorder="1" applyAlignment="1">
      <alignment horizontal="justify" vertical="center"/>
    </xf>
    <xf numFmtId="164" fontId="87" fillId="0" borderId="61" xfId="45" applyNumberFormat="1" applyFont="1" applyFill="1" applyBorder="1" applyAlignment="1" applyProtection="1">
      <alignment horizontal="right" vertical="center" wrapText="1"/>
    </xf>
    <xf numFmtId="0" fontId="79" fillId="0" borderId="61" xfId="73" applyNumberFormat="1" applyFont="1" applyFill="1" applyBorder="1" applyAlignment="1" applyProtection="1">
      <alignment horizontal="center" vertical="center" wrapText="1"/>
      <protection locked="0"/>
    </xf>
    <xf numFmtId="164" fontId="89" fillId="0" borderId="61" xfId="0" applyNumberFormat="1" applyFont="1" applyFill="1" applyBorder="1" applyAlignment="1">
      <alignment vertical="center"/>
    </xf>
    <xf numFmtId="164" fontId="102" fillId="0" borderId="61" xfId="0" applyNumberFormat="1" applyFont="1" applyFill="1" applyBorder="1" applyAlignment="1" applyProtection="1">
      <alignment vertical="center"/>
      <protection locked="0"/>
    </xf>
    <xf numFmtId="0" fontId="101" fillId="0" borderId="75" xfId="45" applyNumberFormat="1" applyFont="1" applyFill="1" applyBorder="1" applyAlignment="1" applyProtection="1">
      <alignment horizontal="center" vertical="center" wrapText="1"/>
    </xf>
    <xf numFmtId="49" fontId="101" fillId="0" borderId="61" xfId="45" applyNumberFormat="1" applyFont="1" applyFill="1" applyBorder="1" applyAlignment="1" applyProtection="1">
      <alignment horizontal="center" vertical="center" wrapText="1"/>
    </xf>
    <xf numFmtId="0" fontId="101" fillId="0" borderId="70" xfId="45" applyNumberFormat="1" applyFont="1" applyFill="1" applyBorder="1" applyAlignment="1" applyProtection="1">
      <alignment horizontal="center" vertical="center" wrapText="1"/>
    </xf>
    <xf numFmtId="0" fontId="79" fillId="0" borderId="61" xfId="0" applyNumberFormat="1" applyFont="1" applyFill="1" applyBorder="1" applyAlignment="1" applyProtection="1">
      <alignment horizontal="center" vertical="center" wrapText="1"/>
      <protection locked="0"/>
    </xf>
    <xf numFmtId="2" fontId="91" fillId="0" borderId="0" xfId="45" applyNumberFormat="1" applyFont="1" applyFill="1" applyAlignment="1">
      <alignment horizontal="right" vertical="center"/>
    </xf>
    <xf numFmtId="0" fontId="47" fillId="24" borderId="0" xfId="67" applyFont="1" applyFill="1" applyAlignment="1">
      <alignment horizontal="center" vertical="center" wrapText="1"/>
    </xf>
    <xf numFmtId="49" fontId="144" fillId="0" borderId="70" xfId="45" applyNumberFormat="1" applyFont="1" applyFill="1" applyBorder="1" applyAlignment="1">
      <alignment horizontal="center" vertical="center"/>
    </xf>
    <xf numFmtId="164" fontId="88" fillId="0" borderId="72" xfId="0" applyNumberFormat="1" applyFont="1" applyFill="1" applyBorder="1" applyAlignment="1">
      <alignment horizontal="right" vertical="center" wrapText="1"/>
    </xf>
    <xf numFmtId="164" fontId="88" fillId="25" borderId="72" xfId="0" applyNumberFormat="1" applyFont="1" applyFill="1" applyBorder="1" applyAlignment="1">
      <alignment horizontal="right" vertical="center" wrapText="1"/>
    </xf>
    <xf numFmtId="164" fontId="88" fillId="0" borderId="70" xfId="45" applyNumberFormat="1" applyFont="1" applyFill="1" applyBorder="1" applyAlignment="1">
      <alignment horizontal="right" vertical="center"/>
    </xf>
    <xf numFmtId="164" fontId="88" fillId="0" borderId="78" xfId="0" applyNumberFormat="1" applyFont="1" applyFill="1" applyBorder="1" applyAlignment="1">
      <alignment horizontal="right" vertical="center" wrapText="1"/>
    </xf>
    <xf numFmtId="164" fontId="88" fillId="25" borderId="78" xfId="0" applyNumberFormat="1" applyFont="1" applyFill="1" applyBorder="1" applyAlignment="1">
      <alignment horizontal="right" vertical="center" wrapText="1"/>
    </xf>
    <xf numFmtId="164" fontId="87" fillId="0" borderId="78" xfId="0" applyNumberFormat="1" applyFont="1" applyFill="1" applyBorder="1" applyAlignment="1">
      <alignment horizontal="right" vertical="center" wrapText="1"/>
    </xf>
    <xf numFmtId="164" fontId="87" fillId="25" borderId="78" xfId="0" applyNumberFormat="1" applyFont="1" applyFill="1" applyBorder="1" applyAlignment="1">
      <alignment horizontal="right" vertical="center" wrapText="1"/>
    </xf>
    <xf numFmtId="164" fontId="87" fillId="25" borderId="70" xfId="45" applyNumberFormat="1" applyFont="1" applyFill="1" applyBorder="1" applyAlignment="1">
      <alignment horizontal="right" vertical="center"/>
    </xf>
    <xf numFmtId="0" fontId="150" fillId="0" borderId="77" xfId="45" applyFont="1" applyFill="1" applyBorder="1" applyAlignment="1">
      <alignment horizontal="justify" vertical="center" wrapText="1"/>
    </xf>
    <xf numFmtId="0" fontId="149" fillId="0" borderId="77" xfId="45" applyFont="1" applyFill="1" applyBorder="1" applyAlignment="1">
      <alignment horizontal="justify" vertical="center"/>
    </xf>
    <xf numFmtId="0" fontId="78" fillId="0" borderId="77" xfId="45" applyFont="1" applyFill="1" applyBorder="1" applyAlignment="1">
      <alignment vertical="center"/>
    </xf>
    <xf numFmtId="164" fontId="87" fillId="0" borderId="78" xfId="0" applyNumberFormat="1" applyFont="1" applyFill="1" applyBorder="1" applyAlignment="1">
      <alignment horizontal="right" vertical="center"/>
    </xf>
    <xf numFmtId="164" fontId="87" fillId="25" borderId="78" xfId="0" applyNumberFormat="1" applyFont="1" applyFill="1" applyBorder="1" applyAlignment="1">
      <alignment horizontal="right" vertical="center"/>
    </xf>
    <xf numFmtId="164" fontId="87" fillId="25" borderId="78" xfId="45" applyNumberFormat="1" applyFont="1" applyFill="1" applyBorder="1" applyAlignment="1">
      <alignment horizontal="right" vertical="center"/>
    </xf>
    <xf numFmtId="164" fontId="87" fillId="0" borderId="78" xfId="45" applyNumberFormat="1" applyFont="1" applyFill="1" applyBorder="1" applyAlignment="1">
      <alignment horizontal="right" vertical="center" wrapText="1"/>
    </xf>
    <xf numFmtId="0" fontId="58" fillId="24" borderId="76" xfId="67" applyFont="1" applyFill="1" applyBorder="1" applyAlignment="1">
      <alignment horizontal="center" vertical="center"/>
    </xf>
    <xf numFmtId="0" fontId="45" fillId="24" borderId="70" xfId="67" applyFont="1" applyFill="1" applyBorder="1" applyAlignment="1">
      <alignment horizontal="left" vertical="center" wrapText="1"/>
    </xf>
    <xf numFmtId="164" fontId="57" fillId="24" borderId="70" xfId="67" applyNumberFormat="1" applyFont="1" applyFill="1" applyBorder="1" applyAlignment="1">
      <alignment horizontal="center" vertical="center" wrapText="1"/>
    </xf>
    <xf numFmtId="164" fontId="57" fillId="0" borderId="70" xfId="67" applyNumberFormat="1" applyFont="1" applyFill="1" applyBorder="1" applyAlignment="1">
      <alignment horizontal="center" vertical="center" wrapText="1"/>
    </xf>
    <xf numFmtId="4" fontId="105" fillId="0" borderId="70" xfId="67" applyNumberFormat="1" applyFont="1" applyFill="1" applyBorder="1" applyAlignment="1">
      <alignment horizontal="center" vertical="center" wrapText="1"/>
    </xf>
    <xf numFmtId="4" fontId="117" fillId="0" borderId="70" xfId="67" applyNumberFormat="1" applyFont="1" applyFill="1" applyBorder="1" applyAlignment="1">
      <alignment horizontal="center" vertical="center" wrapText="1"/>
    </xf>
    <xf numFmtId="164" fontId="105" fillId="0" borderId="70" xfId="67" applyNumberFormat="1" applyFont="1" applyFill="1" applyBorder="1" applyAlignment="1">
      <alignment horizontal="center" vertical="center" wrapText="1"/>
    </xf>
    <xf numFmtId="0" fontId="105" fillId="24" borderId="70" xfId="67" applyFont="1" applyFill="1" applyBorder="1" applyAlignment="1">
      <alignment horizontal="center" vertical="center" wrapText="1"/>
    </xf>
    <xf numFmtId="164" fontId="105" fillId="24" borderId="70" xfId="67" applyNumberFormat="1" applyFont="1" applyFill="1" applyBorder="1" applyAlignment="1">
      <alignment horizontal="center" vertical="center" wrapText="1"/>
    </xf>
    <xf numFmtId="164" fontId="105" fillId="0" borderId="70" xfId="67" applyNumberFormat="1" applyFont="1" applyFill="1" applyBorder="1" applyAlignment="1">
      <alignment horizontal="right" vertical="center"/>
    </xf>
    <xf numFmtId="164" fontId="105" fillId="0" borderId="70" xfId="67" applyNumberFormat="1" applyFont="1" applyFill="1" applyBorder="1" applyAlignment="1">
      <alignment horizontal="right" vertical="center" wrapText="1"/>
    </xf>
    <xf numFmtId="4" fontId="105" fillId="0" borderId="70" xfId="67" applyNumberFormat="1" applyFont="1" applyFill="1" applyBorder="1" applyAlignment="1">
      <alignment horizontal="right" vertical="center"/>
    </xf>
    <xf numFmtId="164" fontId="117" fillId="0" borderId="70" xfId="67" applyNumberFormat="1" applyFont="1" applyFill="1" applyBorder="1" applyAlignment="1">
      <alignment horizontal="right" vertical="center"/>
    </xf>
    <xf numFmtId="164" fontId="74" fillId="0" borderId="70" xfId="67" applyNumberFormat="1" applyFont="1" applyFill="1" applyBorder="1" applyAlignment="1">
      <alignment horizontal="center" vertical="center" wrapText="1"/>
    </xf>
    <xf numFmtId="0" fontId="105" fillId="24" borderId="70" xfId="67" applyFont="1" applyFill="1" applyBorder="1" applyAlignment="1">
      <alignment horizontal="left" vertical="center" wrapText="1"/>
    </xf>
    <xf numFmtId="4" fontId="117" fillId="24" borderId="70" xfId="67" applyNumberFormat="1" applyFont="1" applyFill="1" applyBorder="1" applyAlignment="1">
      <alignment horizontal="center" vertical="center" wrapText="1"/>
    </xf>
    <xf numFmtId="4" fontId="117" fillId="24" borderId="70" xfId="67" applyNumberFormat="1" applyFont="1" applyFill="1" applyBorder="1" applyAlignment="1">
      <alignment horizontal="right" vertical="center" wrapText="1"/>
    </xf>
    <xf numFmtId="4" fontId="117" fillId="0" borderId="70" xfId="67" applyNumberFormat="1" applyFont="1" applyFill="1" applyBorder="1" applyAlignment="1">
      <alignment horizontal="right" vertical="center" wrapText="1"/>
    </xf>
    <xf numFmtId="4" fontId="105" fillId="0" borderId="70" xfId="67" applyNumberFormat="1" applyFont="1" applyFill="1" applyBorder="1" applyAlignment="1">
      <alignment horizontal="right" vertical="center" wrapText="1"/>
    </xf>
    <xf numFmtId="164" fontId="117" fillId="0" borderId="70" xfId="67" applyNumberFormat="1" applyFont="1" applyFill="1" applyBorder="1" applyAlignment="1">
      <alignment horizontal="right" vertical="center" wrapText="1"/>
    </xf>
    <xf numFmtId="4" fontId="117" fillId="0" borderId="70" xfId="67" applyNumberFormat="1" applyFont="1" applyFill="1" applyBorder="1" applyAlignment="1">
      <alignment horizontal="right" vertical="center"/>
    </xf>
    <xf numFmtId="4" fontId="74" fillId="0" borderId="70" xfId="67" applyNumberFormat="1" applyFont="1" applyFill="1" applyBorder="1" applyAlignment="1">
      <alignment horizontal="right" vertical="center"/>
    </xf>
    <xf numFmtId="4" fontId="118" fillId="0" borderId="70" xfId="67" applyNumberFormat="1" applyFont="1" applyFill="1" applyBorder="1" applyAlignment="1">
      <alignment horizontal="center" vertical="center" wrapText="1"/>
    </xf>
    <xf numFmtId="0" fontId="116" fillId="24" borderId="70" xfId="67" applyFont="1" applyFill="1" applyBorder="1" applyAlignment="1">
      <alignment horizontal="center" vertical="center" wrapText="1"/>
    </xf>
    <xf numFmtId="0" fontId="116" fillId="24" borderId="70" xfId="67" applyFont="1" applyFill="1" applyBorder="1" applyAlignment="1">
      <alignment horizontal="left" vertical="center" wrapText="1"/>
    </xf>
    <xf numFmtId="0" fontId="116" fillId="24" borderId="70" xfId="67" applyFont="1" applyFill="1" applyBorder="1" applyAlignment="1">
      <alignment horizontal="justify" vertical="center" wrapText="1"/>
    </xf>
    <xf numFmtId="4" fontId="105" fillId="24" borderId="70" xfId="67" applyNumberFormat="1" applyFont="1" applyFill="1" applyBorder="1" applyAlignment="1">
      <alignment horizontal="center" vertical="center" wrapText="1"/>
    </xf>
    <xf numFmtId="4" fontId="118" fillId="24" borderId="70" xfId="67" applyNumberFormat="1" applyFont="1" applyFill="1" applyBorder="1" applyAlignment="1">
      <alignment horizontal="center" vertical="center" wrapText="1"/>
    </xf>
    <xf numFmtId="165" fontId="105" fillId="0" borderId="70" xfId="67" applyNumberFormat="1" applyFont="1" applyFill="1" applyBorder="1" applyAlignment="1">
      <alignment horizontal="center" vertical="center" wrapText="1"/>
    </xf>
    <xf numFmtId="0" fontId="139" fillId="24" borderId="76" xfId="67" applyFont="1" applyFill="1" applyBorder="1" applyAlignment="1">
      <alignment horizontal="center" vertical="center"/>
    </xf>
    <xf numFmtId="0" fontId="99" fillId="24" borderId="76" xfId="67" applyFont="1" applyFill="1" applyBorder="1" applyAlignment="1">
      <alignment horizontal="left" vertical="center" wrapText="1"/>
    </xf>
    <xf numFmtId="164" fontId="113" fillId="24" borderId="76" xfId="67" applyNumberFormat="1" applyFont="1" applyFill="1" applyBorder="1" applyAlignment="1">
      <alignment horizontal="center" vertical="center"/>
    </xf>
    <xf numFmtId="164" fontId="101" fillId="0" borderId="76" xfId="67" applyNumberFormat="1" applyFont="1" applyFill="1" applyBorder="1" applyAlignment="1">
      <alignment horizontal="center" vertical="center"/>
    </xf>
    <xf numFmtId="164" fontId="113" fillId="0" borderId="76" xfId="67" applyNumberFormat="1" applyFont="1" applyFill="1" applyBorder="1" applyAlignment="1">
      <alignment horizontal="center" vertical="center"/>
    </xf>
    <xf numFmtId="164" fontId="113" fillId="0" borderId="76" xfId="67" applyNumberFormat="1" applyFont="1" applyFill="1" applyBorder="1" applyAlignment="1">
      <alignment horizontal="center" vertical="center" wrapText="1"/>
    </xf>
    <xf numFmtId="0" fontId="101" fillId="24" borderId="76" xfId="67" applyFont="1" applyFill="1" applyBorder="1" applyAlignment="1">
      <alignment horizontal="center" vertical="center" wrapText="1"/>
    </xf>
    <xf numFmtId="164" fontId="101" fillId="24" borderId="76" xfId="67" applyNumberFormat="1" applyFont="1" applyFill="1" applyBorder="1" applyAlignment="1">
      <alignment horizontal="center" vertical="center" wrapText="1"/>
    </xf>
    <xf numFmtId="164" fontId="101" fillId="24" borderId="76" xfId="67" applyNumberFormat="1" applyFont="1" applyFill="1" applyBorder="1" applyAlignment="1">
      <alignment horizontal="right" vertical="center" wrapText="1"/>
    </xf>
    <xf numFmtId="4" fontId="101" fillId="24" borderId="76" xfId="67" applyNumberFormat="1" applyFont="1" applyFill="1" applyBorder="1" applyAlignment="1">
      <alignment horizontal="right" vertical="center" wrapText="1"/>
    </xf>
    <xf numFmtId="164" fontId="101" fillId="24" borderId="76" xfId="67" applyNumberFormat="1" applyFont="1" applyFill="1" applyBorder="1" applyAlignment="1">
      <alignment horizontal="center" vertical="center"/>
    </xf>
    <xf numFmtId="164" fontId="101" fillId="24" borderId="76" xfId="67" applyNumberFormat="1" applyFont="1" applyFill="1" applyBorder="1" applyAlignment="1">
      <alignment horizontal="right" vertical="center"/>
    </xf>
    <xf numFmtId="164" fontId="101" fillId="0" borderId="76" xfId="67" applyNumberFormat="1" applyFont="1" applyFill="1" applyBorder="1" applyAlignment="1">
      <alignment horizontal="right" vertical="center" wrapText="1"/>
    </xf>
    <xf numFmtId="0" fontId="101" fillId="24" borderId="76" xfId="67" applyFont="1" applyFill="1" applyBorder="1" applyAlignment="1">
      <alignment horizontal="justify" vertical="center" wrapText="1"/>
    </xf>
    <xf numFmtId="164" fontId="101" fillId="0" borderId="76" xfId="67" applyNumberFormat="1" applyFont="1" applyFill="1" applyBorder="1" applyAlignment="1">
      <alignment horizontal="center" vertical="center" wrapText="1"/>
    </xf>
    <xf numFmtId="0" fontId="101" fillId="24" borderId="76" xfId="67" applyFont="1" applyFill="1" applyBorder="1" applyAlignment="1">
      <alignment horizontal="left" vertical="center" wrapText="1"/>
    </xf>
    <xf numFmtId="164" fontId="108" fillId="24" borderId="76" xfId="67" applyNumberFormat="1" applyFont="1" applyFill="1" applyBorder="1" applyAlignment="1">
      <alignment horizontal="center" vertical="center" wrapText="1"/>
    </xf>
    <xf numFmtId="164" fontId="108" fillId="0" borderId="76" xfId="67" applyNumberFormat="1" applyFont="1" applyFill="1" applyBorder="1" applyAlignment="1">
      <alignment horizontal="center" vertical="center" wrapText="1"/>
    </xf>
    <xf numFmtId="4" fontId="108" fillId="24" borderId="76" xfId="67" applyNumberFormat="1" applyFont="1" applyFill="1" applyBorder="1" applyAlignment="1">
      <alignment horizontal="center" vertical="center"/>
    </xf>
    <xf numFmtId="0" fontId="101" fillId="0" borderId="76" xfId="67" applyFont="1" applyFill="1" applyBorder="1" applyAlignment="1">
      <alignment horizontal="left" vertical="center" wrapText="1"/>
    </xf>
    <xf numFmtId="4" fontId="101" fillId="0" borderId="76" xfId="67" applyNumberFormat="1" applyFont="1" applyFill="1" applyBorder="1" applyAlignment="1">
      <alignment horizontal="center" vertical="center"/>
    </xf>
    <xf numFmtId="4" fontId="101" fillId="0" borderId="76" xfId="67" applyNumberFormat="1" applyFont="1" applyFill="1" applyBorder="1" applyAlignment="1">
      <alignment horizontal="center" vertical="center" wrapText="1"/>
    </xf>
    <xf numFmtId="164" fontId="101" fillId="25" borderId="76" xfId="67" applyNumberFormat="1" applyFont="1" applyFill="1" applyBorder="1" applyAlignment="1">
      <alignment horizontal="center" vertical="center" wrapText="1"/>
    </xf>
    <xf numFmtId="0" fontId="141" fillId="24" borderId="76" xfId="67" applyFont="1" applyFill="1" applyBorder="1" applyAlignment="1">
      <alignment horizontal="justify" vertical="center" wrapText="1"/>
    </xf>
    <xf numFmtId="0" fontId="141" fillId="24" borderId="76" xfId="67" applyFont="1" applyFill="1" applyBorder="1" applyAlignment="1">
      <alignment horizontal="center" vertical="center" wrapText="1"/>
    </xf>
    <xf numFmtId="4" fontId="108" fillId="24" borderId="76" xfId="67" applyNumberFormat="1" applyFont="1" applyFill="1" applyBorder="1" applyAlignment="1">
      <alignment horizontal="right" vertical="center" wrapText="1"/>
    </xf>
    <xf numFmtId="164" fontId="108" fillId="0" borderId="76" xfId="67" applyNumberFormat="1" applyFont="1" applyFill="1" applyBorder="1" applyAlignment="1">
      <alignment horizontal="right" vertical="center"/>
    </xf>
    <xf numFmtId="0" fontId="141" fillId="24" borderId="76" xfId="67" applyFont="1" applyFill="1" applyBorder="1" applyAlignment="1">
      <alignment horizontal="left" vertical="center" wrapText="1"/>
    </xf>
    <xf numFmtId="0" fontId="143" fillId="0" borderId="76" xfId="0" applyFont="1" applyBorder="1" applyAlignment="1">
      <alignment vertical="top" wrapText="1"/>
    </xf>
    <xf numFmtId="0" fontId="144" fillId="0" borderId="76" xfId="0" applyFont="1" applyBorder="1" applyAlignment="1">
      <alignment horizontal="left" vertical="top" wrapText="1"/>
    </xf>
    <xf numFmtId="0" fontId="144" fillId="0" borderId="76" xfId="0" applyFont="1" applyBorder="1" applyAlignment="1">
      <alignment horizontal="left" vertical="top"/>
    </xf>
    <xf numFmtId="0" fontId="87" fillId="24" borderId="76" xfId="80" applyFont="1" applyFill="1" applyBorder="1" applyAlignment="1">
      <alignment vertical="center" wrapText="1"/>
    </xf>
    <xf numFmtId="0" fontId="91" fillId="24" borderId="76" xfId="67" applyFont="1" applyFill="1" applyBorder="1" applyAlignment="1">
      <alignment vertical="center"/>
    </xf>
    <xf numFmtId="164" fontId="94" fillId="0" borderId="14" xfId="43" applyNumberFormat="1" applyFont="1" applyFill="1" applyBorder="1" applyAlignment="1">
      <alignment horizontal="right" vertical="center"/>
    </xf>
    <xf numFmtId="0" fontId="99" fillId="25" borderId="12" xfId="45" applyFont="1" applyFill="1" applyBorder="1" applyAlignment="1">
      <alignment horizontal="justify" vertical="center" wrapText="1"/>
    </xf>
    <xf numFmtId="0" fontId="97" fillId="25" borderId="61" xfId="45" applyFont="1" applyFill="1" applyBorder="1" applyAlignment="1">
      <alignment horizontal="left" vertical="center" wrapText="1" indent="1"/>
    </xf>
    <xf numFmtId="164" fontId="91" fillId="25" borderId="61" xfId="0" applyNumberFormat="1" applyFont="1" applyFill="1" applyBorder="1" applyAlignment="1">
      <alignment vertical="center"/>
    </xf>
    <xf numFmtId="164" fontId="91" fillId="25" borderId="61" xfId="0" applyNumberFormat="1" applyFont="1" applyFill="1" applyBorder="1" applyAlignment="1">
      <alignment horizontal="right" vertical="center"/>
    </xf>
    <xf numFmtId="164" fontId="87" fillId="25" borderId="61" xfId="45" applyNumberFormat="1" applyFont="1" applyFill="1" applyBorder="1" applyAlignment="1">
      <alignment horizontal="right" vertical="center" wrapText="1"/>
    </xf>
    <xf numFmtId="0" fontId="99" fillId="25" borderId="61" xfId="45" applyFont="1" applyFill="1" applyBorder="1" applyAlignment="1">
      <alignment horizontal="justify" vertical="center" wrapText="1"/>
    </xf>
    <xf numFmtId="164" fontId="88" fillId="25" borderId="61" xfId="45" applyNumberFormat="1" applyFont="1" applyFill="1" applyBorder="1" applyAlignment="1">
      <alignment horizontal="right" vertical="center"/>
    </xf>
    <xf numFmtId="164" fontId="88" fillId="25" borderId="61" xfId="45" applyNumberFormat="1" applyFont="1" applyFill="1" applyBorder="1" applyAlignment="1">
      <alignment horizontal="right" vertical="center" wrapText="1"/>
    </xf>
    <xf numFmtId="164" fontId="97" fillId="25" borderId="61" xfId="0" applyNumberFormat="1" applyFont="1" applyFill="1" applyBorder="1" applyAlignment="1">
      <alignment vertical="center"/>
    </xf>
    <xf numFmtId="164" fontId="97" fillId="25" borderId="61" xfId="0" applyNumberFormat="1" applyFont="1" applyFill="1" applyBorder="1" applyAlignment="1">
      <alignment horizontal="right" vertical="center"/>
    </xf>
    <xf numFmtId="49" fontId="89" fillId="0" borderId="12" xfId="57" applyNumberFormat="1" applyFont="1" applyFill="1" applyBorder="1" applyAlignment="1">
      <alignment horizontal="justify" vertical="top" wrapText="1"/>
    </xf>
    <xf numFmtId="0" fontId="78" fillId="0" borderId="61" xfId="37" applyNumberFormat="1" applyFont="1" applyBorder="1" applyAlignment="1">
      <alignment horizontal="justify" vertical="center" wrapText="1"/>
    </xf>
    <xf numFmtId="49" fontId="78" fillId="0" borderId="61" xfId="57" applyNumberFormat="1" applyFont="1" applyFill="1" applyBorder="1" applyAlignment="1">
      <alignment horizontal="center" vertical="center"/>
    </xf>
    <xf numFmtId="49" fontId="78" fillId="0" borderId="61" xfId="37" applyNumberFormat="1" applyFont="1" applyFill="1" applyBorder="1" applyAlignment="1">
      <alignment horizontal="center" vertical="center"/>
    </xf>
    <xf numFmtId="0" fontId="78" fillId="0" borderId="61" xfId="37" applyFont="1" applyBorder="1" applyAlignment="1">
      <alignment vertical="center"/>
    </xf>
    <xf numFmtId="164" fontId="78" fillId="0" borderId="61" xfId="37" applyNumberFormat="1" applyFont="1" applyBorder="1" applyAlignment="1">
      <alignment vertical="center"/>
    </xf>
    <xf numFmtId="49" fontId="78" fillId="0" borderId="61" xfId="37" applyNumberFormat="1" applyFont="1" applyBorder="1" applyAlignment="1">
      <alignment horizontal="center" vertical="center" wrapText="1"/>
    </xf>
    <xf numFmtId="0" fontId="78" fillId="0" borderId="61" xfId="0" applyNumberFormat="1" applyFont="1" applyBorder="1" applyAlignment="1">
      <alignment horizontal="justify" vertical="top" wrapText="1"/>
    </xf>
    <xf numFmtId="49" fontId="78" fillId="0" borderId="61" xfId="0" applyNumberFormat="1" applyFont="1" applyBorder="1" applyAlignment="1">
      <alignment horizontal="center" vertical="center"/>
    </xf>
    <xf numFmtId="0" fontId="78" fillId="0" borderId="61" xfId="0" applyNumberFormat="1" applyFont="1" applyBorder="1" applyAlignment="1">
      <alignment horizontal="justify" vertical="center" wrapText="1"/>
    </xf>
    <xf numFmtId="49" fontId="103" fillId="0" borderId="86" xfId="57" applyNumberFormat="1" applyFont="1" applyFill="1" applyBorder="1" applyAlignment="1">
      <alignment horizontal="left" vertical="center" wrapText="1"/>
    </xf>
    <xf numFmtId="49" fontId="103" fillId="0" borderId="86" xfId="57" applyNumberFormat="1" applyFont="1" applyFill="1" applyBorder="1" applyAlignment="1">
      <alignment horizontal="center" vertical="center"/>
    </xf>
    <xf numFmtId="49" fontId="78" fillId="0" borderId="86" xfId="37" applyNumberFormat="1" applyFont="1" applyFill="1" applyBorder="1" applyAlignment="1">
      <alignment horizontal="center" vertical="center"/>
    </xf>
    <xf numFmtId="49" fontId="103" fillId="0" borderId="86" xfId="37" applyNumberFormat="1" applyFont="1" applyFill="1" applyBorder="1" applyAlignment="1">
      <alignment horizontal="center" vertical="center"/>
    </xf>
    <xf numFmtId="164" fontId="103" fillId="0" borderId="86" xfId="57" applyNumberFormat="1" applyFont="1" applyFill="1" applyBorder="1" applyAlignment="1">
      <alignment horizontal="right" vertical="center"/>
    </xf>
    <xf numFmtId="164" fontId="78" fillId="0" borderId="13" xfId="46" applyNumberFormat="1" applyFont="1" applyFill="1" applyBorder="1" applyAlignment="1">
      <alignment horizontal="right" vertical="center"/>
    </xf>
    <xf numFmtId="49" fontId="129" fillId="0" borderId="0" xfId="45" applyNumberFormat="1" applyFont="1" applyFill="1" applyAlignment="1">
      <alignment horizontal="left" vertical="center"/>
    </xf>
    <xf numFmtId="49" fontId="91" fillId="0" borderId="0" xfId="45" applyNumberFormat="1" applyFont="1" applyFill="1" applyBorder="1" applyAlignment="1">
      <alignment horizontal="center" vertical="center"/>
    </xf>
    <xf numFmtId="49" fontId="129" fillId="0" borderId="0" xfId="45" applyNumberFormat="1" applyFont="1" applyFill="1" applyAlignment="1">
      <alignment horizontal="right" vertical="center"/>
    </xf>
    <xf numFmtId="49" fontId="129" fillId="0" borderId="0" xfId="45" applyNumberFormat="1" applyFont="1" applyFill="1" applyBorder="1" applyAlignment="1">
      <alignment horizontal="left" vertical="center"/>
    </xf>
    <xf numFmtId="0" fontId="129" fillId="0" borderId="0" xfId="45" applyFont="1" applyFill="1" applyAlignment="1">
      <alignment horizontal="left" vertical="center"/>
    </xf>
    <xf numFmtId="0" fontId="94" fillId="24" borderId="0" xfId="67" applyFont="1" applyFill="1" applyAlignment="1">
      <alignment horizontal="center" vertical="center"/>
    </xf>
    <xf numFmtId="0" fontId="139" fillId="24" borderId="76" xfId="67" applyFont="1" applyFill="1" applyBorder="1" applyAlignment="1">
      <alignment horizontal="center" vertical="center" wrapText="1"/>
    </xf>
    <xf numFmtId="4" fontId="108" fillId="24" borderId="76" xfId="67" applyNumberFormat="1" applyFont="1" applyFill="1" applyBorder="1" applyAlignment="1">
      <alignment horizontal="center" vertical="center" wrapText="1"/>
    </xf>
    <xf numFmtId="4" fontId="101" fillId="24" borderId="76" xfId="67" applyNumberFormat="1" applyFont="1" applyFill="1" applyBorder="1" applyAlignment="1">
      <alignment horizontal="center" vertical="center" wrapText="1"/>
    </xf>
    <xf numFmtId="4" fontId="101" fillId="24" borderId="76" xfId="67" applyNumberFormat="1" applyFont="1" applyFill="1" applyBorder="1" applyAlignment="1">
      <alignment horizontal="center" vertical="center"/>
    </xf>
    <xf numFmtId="4" fontId="108" fillId="0" borderId="76" xfId="67" applyNumberFormat="1" applyFont="1" applyFill="1" applyBorder="1" applyAlignment="1">
      <alignment horizontal="center" vertical="center" wrapText="1"/>
    </xf>
    <xf numFmtId="0" fontId="91" fillId="24" borderId="0" xfId="67" applyFont="1" applyFill="1" applyBorder="1" applyAlignment="1">
      <alignment horizontal="center" vertical="center"/>
    </xf>
    <xf numFmtId="0" fontId="94" fillId="25" borderId="11" xfId="42" applyFont="1" applyFill="1" applyBorder="1" applyAlignment="1">
      <alignment horizontal="center" vertical="center" wrapText="1"/>
    </xf>
    <xf numFmtId="0" fontId="72" fillId="0" borderId="76" xfId="45" applyFont="1" applyFill="1" applyBorder="1" applyAlignment="1">
      <alignment horizontal="center" vertical="center" wrapText="1"/>
    </xf>
    <xf numFmtId="0" fontId="87" fillId="0" borderId="77" xfId="45" applyFont="1" applyFill="1" applyBorder="1" applyAlignment="1">
      <alignment horizontal="justify" vertical="center" wrapText="1"/>
    </xf>
    <xf numFmtId="0" fontId="104" fillId="0" borderId="78" xfId="0" applyFont="1" applyFill="1" applyBorder="1" applyAlignment="1">
      <alignment horizontal="justify" vertical="center" wrapText="1"/>
    </xf>
    <xf numFmtId="0" fontId="72" fillId="0" borderId="76" xfId="42" applyFont="1" applyFill="1" applyBorder="1" applyAlignment="1">
      <alignment horizontal="center" vertical="center" wrapText="1"/>
    </xf>
    <xf numFmtId="0" fontId="72" fillId="25" borderId="76" xfId="45" applyFont="1" applyFill="1" applyBorder="1" applyAlignment="1">
      <alignment horizontal="center" vertical="center" wrapText="1"/>
    </xf>
    <xf numFmtId="0" fontId="87" fillId="0" borderId="62" xfId="45" applyFont="1" applyFill="1" applyBorder="1" applyAlignment="1">
      <alignment horizontal="justify" vertical="center" wrapText="1"/>
    </xf>
    <xf numFmtId="0" fontId="87" fillId="25" borderId="77" xfId="45" applyFont="1" applyFill="1" applyBorder="1" applyAlignment="1">
      <alignment horizontal="justify" vertical="center" wrapText="1"/>
    </xf>
    <xf numFmtId="0" fontId="92" fillId="0" borderId="0" xfId="45" applyFont="1" applyFill="1" applyBorder="1" applyAlignment="1">
      <alignment horizontal="center" vertical="center" wrapText="1"/>
    </xf>
    <xf numFmtId="0" fontId="91" fillId="0" borderId="62" xfId="45" applyNumberFormat="1" applyFont="1" applyFill="1" applyBorder="1" applyAlignment="1" applyProtection="1">
      <alignment horizontal="justify" vertical="center" wrapText="1"/>
    </xf>
    <xf numFmtId="0" fontId="87" fillId="0" borderId="62" xfId="0" applyNumberFormat="1" applyFont="1" applyFill="1" applyBorder="1" applyAlignment="1" applyProtection="1">
      <alignment horizontal="justify" vertical="center" wrapText="1"/>
      <protection locked="0"/>
    </xf>
    <xf numFmtId="0" fontId="91" fillId="0" borderId="77" xfId="45" applyNumberFormat="1" applyFont="1" applyFill="1" applyBorder="1" applyAlignment="1" applyProtection="1">
      <alignment horizontal="justify" vertical="center" wrapText="1"/>
    </xf>
    <xf numFmtId="0" fontId="94" fillId="0" borderId="76" xfId="45" applyFont="1" applyFill="1" applyBorder="1" applyAlignment="1">
      <alignment horizontal="center" vertical="center" wrapText="1"/>
    </xf>
    <xf numFmtId="164" fontId="87" fillId="0" borderId="78" xfId="45" applyNumberFormat="1" applyFont="1" applyFill="1" applyBorder="1" applyAlignment="1" applyProtection="1">
      <alignment vertical="center" wrapText="1"/>
    </xf>
    <xf numFmtId="0" fontId="100" fillId="0" borderId="77" xfId="45" applyFont="1" applyFill="1" applyBorder="1" applyAlignment="1">
      <alignment horizontal="center" vertical="center"/>
    </xf>
    <xf numFmtId="0" fontId="97" fillId="0" borderId="77" xfId="45" applyFont="1" applyFill="1" applyBorder="1" applyAlignment="1">
      <alignment horizontal="justify" vertical="center" wrapText="1"/>
    </xf>
    <xf numFmtId="164" fontId="87" fillId="25" borderId="78" xfId="45" applyNumberFormat="1" applyFont="1" applyFill="1" applyBorder="1" applyAlignment="1" applyProtection="1">
      <alignment vertical="center" wrapText="1"/>
    </xf>
    <xf numFmtId="0" fontId="77" fillId="0" borderId="0" xfId="123" applyFont="1" applyFill="1" applyAlignment="1" applyProtection="1">
      <alignment horizontal="left" vertical="center"/>
      <protection locked="0"/>
    </xf>
    <xf numFmtId="0" fontId="154" fillId="0" borderId="0" xfId="123"/>
    <xf numFmtId="0" fontId="77" fillId="0" borderId="0" xfId="123" applyFont="1" applyFill="1" applyAlignment="1" applyProtection="1">
      <alignment horizontal="left" vertical="top"/>
      <protection locked="0"/>
    </xf>
    <xf numFmtId="0" fontId="77" fillId="0" borderId="0" xfId="123" applyFont="1" applyFill="1" applyAlignment="1" applyProtection="1">
      <alignment horizontal="right" vertical="top"/>
      <protection locked="0"/>
    </xf>
    <xf numFmtId="0" fontId="86" fillId="0" borderId="76" xfId="123" applyFont="1" applyFill="1" applyBorder="1" applyAlignment="1" applyProtection="1">
      <alignment horizontal="center" vertical="center" wrapText="1"/>
      <protection locked="0"/>
    </xf>
    <xf numFmtId="0" fontId="86" fillId="0" borderId="76" xfId="123" applyFont="1" applyFill="1" applyBorder="1" applyAlignment="1" applyProtection="1">
      <alignment horizontal="center" vertical="center"/>
      <protection locked="0"/>
    </xf>
    <xf numFmtId="0" fontId="86" fillId="0" borderId="22" xfId="123" applyFont="1" applyFill="1" applyBorder="1" applyAlignment="1" applyProtection="1">
      <alignment horizontal="center" vertical="center"/>
      <protection locked="0"/>
    </xf>
    <xf numFmtId="0" fontId="86" fillId="0" borderId="59" xfId="123" applyFont="1" applyFill="1" applyBorder="1" applyAlignment="1" applyProtection="1">
      <alignment horizontal="center" vertical="center"/>
      <protection locked="0"/>
    </xf>
    <xf numFmtId="49" fontId="86" fillId="0" borderId="59" xfId="123" applyNumberFormat="1" applyFont="1" applyFill="1" applyBorder="1" applyAlignment="1" applyProtection="1">
      <alignment horizontal="justify" vertical="center" wrapText="1"/>
      <protection locked="0"/>
    </xf>
    <xf numFmtId="164" fontId="86" fillId="0" borderId="59" xfId="123" applyNumberFormat="1" applyFont="1" applyFill="1" applyBorder="1" applyAlignment="1" applyProtection="1">
      <alignment vertical="center"/>
      <protection locked="0"/>
    </xf>
    <xf numFmtId="0" fontId="77" fillId="0" borderId="89" xfId="123" applyFont="1" applyFill="1" applyBorder="1" applyAlignment="1" applyProtection="1">
      <alignment horizontal="center" vertical="center"/>
      <protection locked="0"/>
    </xf>
    <xf numFmtId="49" fontId="77" fillId="0" borderId="89" xfId="123" applyNumberFormat="1" applyFont="1" applyFill="1" applyBorder="1" applyAlignment="1" applyProtection="1">
      <alignment horizontal="center" vertical="center" wrapText="1"/>
      <protection locked="0"/>
    </xf>
    <xf numFmtId="164" fontId="77" fillId="0" borderId="89" xfId="123" applyNumberFormat="1" applyFont="1" applyFill="1" applyBorder="1" applyAlignment="1" applyProtection="1">
      <alignment horizontal="center" vertical="center" wrapText="1"/>
      <protection locked="0"/>
    </xf>
    <xf numFmtId="164" fontId="77" fillId="0" borderId="89" xfId="123" applyNumberFormat="1" applyFont="1" applyFill="1" applyBorder="1" applyAlignment="1" applyProtection="1">
      <alignment vertical="center"/>
      <protection locked="0"/>
    </xf>
    <xf numFmtId="0" fontId="86" fillId="0" borderId="90" xfId="123" applyFont="1" applyFill="1" applyBorder="1" applyAlignment="1" applyProtection="1">
      <alignment horizontal="center" vertical="center"/>
      <protection locked="0"/>
    </xf>
    <xf numFmtId="49" fontId="86" fillId="0" borderId="90" xfId="123" applyNumberFormat="1" applyFont="1" applyFill="1" applyBorder="1" applyAlignment="1" applyProtection="1">
      <alignment horizontal="justify" vertical="center" wrapText="1"/>
      <protection locked="0"/>
    </xf>
    <xf numFmtId="164" fontId="86" fillId="0" borderId="90" xfId="123" applyNumberFormat="1" applyFont="1" applyFill="1" applyBorder="1" applyAlignment="1" applyProtection="1">
      <alignment vertical="center"/>
      <protection locked="0"/>
    </xf>
    <xf numFmtId="0" fontId="77" fillId="0" borderId="90" xfId="123" applyFont="1" applyFill="1" applyBorder="1" applyAlignment="1" applyProtection="1">
      <alignment horizontal="center" vertical="center"/>
      <protection locked="0"/>
    </xf>
    <xf numFmtId="49" fontId="77" fillId="0" borderId="90" xfId="123" applyNumberFormat="1" applyFont="1" applyFill="1" applyBorder="1" applyAlignment="1" applyProtection="1">
      <alignment horizontal="justify" vertical="center" wrapText="1"/>
      <protection locked="0"/>
    </xf>
    <xf numFmtId="164" fontId="77" fillId="0" borderId="90" xfId="123" applyNumberFormat="1" applyFont="1" applyFill="1" applyBorder="1" applyAlignment="1" applyProtection="1">
      <alignment horizontal="justify" vertical="center" wrapText="1"/>
      <protection locked="0"/>
    </xf>
    <xf numFmtId="164" fontId="77" fillId="0" borderId="90" xfId="123" applyNumberFormat="1" applyFont="1" applyFill="1" applyBorder="1" applyAlignment="1" applyProtection="1">
      <alignment vertical="center"/>
      <protection locked="0"/>
    </xf>
    <xf numFmtId="164" fontId="86" fillId="0" borderId="90" xfId="123" applyNumberFormat="1" applyFont="1" applyFill="1" applyBorder="1" applyAlignment="1" applyProtection="1">
      <alignment horizontal="justify" vertical="center" wrapText="1"/>
      <protection locked="0"/>
    </xf>
    <xf numFmtId="0" fontId="77" fillId="0" borderId="91" xfId="123" applyFont="1" applyFill="1" applyBorder="1" applyAlignment="1" applyProtection="1">
      <alignment horizontal="center" vertical="center"/>
      <protection locked="0"/>
    </xf>
    <xf numFmtId="49" fontId="77" fillId="0" borderId="91" xfId="123" applyNumberFormat="1" applyFont="1" applyFill="1" applyBorder="1" applyAlignment="1" applyProtection="1">
      <alignment horizontal="justify" vertical="center" wrapText="1"/>
      <protection locked="0"/>
    </xf>
    <xf numFmtId="164" fontId="77" fillId="0" borderId="91" xfId="123" applyNumberFormat="1" applyFont="1" applyFill="1" applyBorder="1" applyAlignment="1" applyProtection="1">
      <alignment horizontal="justify" vertical="center" wrapText="1"/>
      <protection locked="0"/>
    </xf>
    <xf numFmtId="164" fontId="77" fillId="0" borderId="91" xfId="123" applyNumberFormat="1" applyFont="1" applyFill="1" applyBorder="1" applyAlignment="1" applyProtection="1">
      <alignment vertical="center"/>
      <protection locked="0"/>
    </xf>
    <xf numFmtId="0" fontId="86" fillId="0" borderId="89" xfId="123" applyFont="1" applyFill="1" applyBorder="1" applyAlignment="1" applyProtection="1">
      <alignment horizontal="center" vertical="center"/>
      <protection locked="0"/>
    </xf>
    <xf numFmtId="49" fontId="86" fillId="0" borderId="89" xfId="123" applyNumberFormat="1" applyFont="1" applyFill="1" applyBorder="1" applyAlignment="1" applyProtection="1">
      <alignment horizontal="justify" vertical="center" wrapText="1"/>
      <protection locked="0"/>
    </xf>
    <xf numFmtId="164" fontId="86" fillId="0" borderId="89" xfId="123" applyNumberFormat="1" applyFont="1" applyFill="1" applyBorder="1" applyAlignment="1" applyProtection="1">
      <alignment vertical="center"/>
      <protection locked="0"/>
    </xf>
    <xf numFmtId="164" fontId="154" fillId="0" borderId="0" xfId="123" applyNumberFormat="1"/>
    <xf numFmtId="0" fontId="77" fillId="0" borderId="0" xfId="123" applyFont="1" applyFill="1" applyBorder="1" applyAlignment="1" applyProtection="1">
      <alignment horizontal="left" vertical="top"/>
      <protection locked="0"/>
    </xf>
    <xf numFmtId="0" fontId="85" fillId="0" borderId="0" xfId="123" applyFont="1" applyFill="1" applyAlignment="1" applyProtection="1">
      <alignment horizontal="left" vertical="top"/>
      <protection locked="0"/>
    </xf>
    <xf numFmtId="0" fontId="154" fillId="0" borderId="0" xfId="123" applyFill="1"/>
    <xf numFmtId="0" fontId="77" fillId="0" borderId="0" xfId="123" applyFont="1" applyFill="1" applyAlignment="1" applyProtection="1">
      <alignment horizontal="center" vertical="top"/>
      <protection locked="0"/>
    </xf>
    <xf numFmtId="0" fontId="84" fillId="0" borderId="0" xfId="123" applyFont="1" applyFill="1" applyAlignment="1" applyProtection="1">
      <alignment vertical="center"/>
      <protection locked="0"/>
    </xf>
    <xf numFmtId="0" fontId="84" fillId="0" borderId="0" xfId="123" applyFont="1" applyFill="1" applyAlignment="1" applyProtection="1">
      <alignment horizontal="center" vertical="center"/>
      <protection locked="0"/>
    </xf>
    <xf numFmtId="0" fontId="85" fillId="0" borderId="0" xfId="123" applyFont="1" applyFill="1" applyAlignment="1" applyProtection="1">
      <alignment vertical="center" wrapText="1"/>
      <protection locked="0"/>
    </xf>
    <xf numFmtId="0" fontId="77" fillId="0" borderId="65" xfId="123" applyFont="1" applyFill="1" applyBorder="1" applyAlignment="1" applyProtection="1">
      <alignment horizontal="center" vertical="top"/>
      <protection locked="0"/>
    </xf>
    <xf numFmtId="49" fontId="86" fillId="0" borderId="66" xfId="123" applyNumberFormat="1" applyFont="1" applyFill="1" applyBorder="1" applyAlignment="1" applyProtection="1">
      <alignment horizontal="left" vertical="center" wrapText="1"/>
      <protection locked="0"/>
    </xf>
    <xf numFmtId="49" fontId="86" fillId="0" borderId="66" xfId="123" applyNumberFormat="1" applyFont="1" applyFill="1" applyBorder="1" applyAlignment="1" applyProtection="1">
      <alignment horizontal="center" vertical="center"/>
      <protection locked="0"/>
    </xf>
    <xf numFmtId="164" fontId="86" fillId="0" borderId="66" xfId="123" applyNumberFormat="1" applyFont="1" applyFill="1" applyBorder="1" applyAlignment="1" applyProtection="1">
      <alignment vertical="center"/>
      <protection locked="0"/>
    </xf>
    <xf numFmtId="164" fontId="86" fillId="0" borderId="67" xfId="123" applyNumberFormat="1" applyFont="1" applyFill="1" applyBorder="1" applyAlignment="1" applyProtection="1">
      <alignment vertical="center"/>
      <protection locked="0"/>
    </xf>
    <xf numFmtId="0" fontId="86" fillId="0" borderId="68" xfId="123" applyFont="1" applyFill="1" applyBorder="1" applyAlignment="1" applyProtection="1">
      <alignment horizontal="center" vertical="top"/>
      <protection locked="0"/>
    </xf>
    <xf numFmtId="49" fontId="86" fillId="0" borderId="68" xfId="123" applyNumberFormat="1" applyFont="1" applyFill="1" applyBorder="1" applyAlignment="1" applyProtection="1">
      <alignment horizontal="justify" vertical="center" wrapText="1"/>
      <protection locked="0"/>
    </xf>
    <xf numFmtId="49" fontId="86" fillId="0" borderId="68" xfId="123" applyNumberFormat="1" applyFont="1" applyFill="1" applyBorder="1" applyAlignment="1" applyProtection="1">
      <alignment horizontal="center" vertical="center"/>
      <protection locked="0"/>
    </xf>
    <xf numFmtId="164" fontId="86" fillId="0" borderId="68" xfId="123" applyNumberFormat="1" applyFont="1" applyFill="1" applyBorder="1" applyAlignment="1" applyProtection="1">
      <alignment vertical="center"/>
      <protection locked="0"/>
    </xf>
    <xf numFmtId="49" fontId="155" fillId="0" borderId="92" xfId="123" applyNumberFormat="1" applyFont="1" applyFill="1" applyBorder="1" applyAlignment="1" applyProtection="1">
      <alignment horizontal="center" vertical="center"/>
      <protection locked="0"/>
    </xf>
    <xf numFmtId="0" fontId="60" fillId="0" borderId="0" xfId="123" quotePrefix="1" applyFont="1"/>
    <xf numFmtId="165" fontId="154" fillId="0" borderId="0" xfId="123" applyNumberFormat="1"/>
    <xf numFmtId="0" fontId="77" fillId="0" borderId="90" xfId="123" applyFont="1" applyFill="1" applyBorder="1" applyAlignment="1" applyProtection="1">
      <alignment horizontal="center" vertical="top"/>
      <protection locked="0"/>
    </xf>
    <xf numFmtId="49" fontId="77" fillId="0" borderId="90" xfId="123" applyNumberFormat="1" applyFont="1" applyFill="1" applyBorder="1" applyAlignment="1" applyProtection="1">
      <alignment horizontal="center" vertical="center"/>
      <protection locked="0"/>
    </xf>
    <xf numFmtId="0" fontId="86" fillId="0" borderId="90" xfId="123" applyFont="1" applyFill="1" applyBorder="1" applyAlignment="1" applyProtection="1">
      <alignment horizontal="center" vertical="top"/>
      <protection locked="0"/>
    </xf>
    <xf numFmtId="49" fontId="86" fillId="0" borderId="90" xfId="123" applyNumberFormat="1" applyFont="1" applyFill="1" applyBorder="1" applyAlignment="1" applyProtection="1">
      <alignment horizontal="center" vertical="center"/>
      <protection locked="0"/>
    </xf>
    <xf numFmtId="49" fontId="155" fillId="0" borderId="93" xfId="123" applyNumberFormat="1" applyFont="1" applyFill="1" applyBorder="1" applyAlignment="1" applyProtection="1">
      <alignment horizontal="center" vertical="center"/>
      <protection locked="0"/>
    </xf>
    <xf numFmtId="164" fontId="86" fillId="0" borderId="94" xfId="123" applyNumberFormat="1" applyFont="1" applyFill="1" applyBorder="1" applyAlignment="1" applyProtection="1">
      <alignment vertical="center"/>
      <protection locked="0"/>
    </xf>
    <xf numFmtId="0" fontId="77" fillId="0" borderId="94" xfId="123" applyFont="1" applyFill="1" applyBorder="1" applyAlignment="1" applyProtection="1">
      <alignment horizontal="center" vertical="top"/>
      <protection locked="0"/>
    </xf>
    <xf numFmtId="49" fontId="77" fillId="0" borderId="94" xfId="123" applyNumberFormat="1" applyFont="1" applyFill="1" applyBorder="1" applyAlignment="1" applyProtection="1">
      <alignment horizontal="justify" vertical="center" wrapText="1"/>
      <protection locked="0"/>
    </xf>
    <xf numFmtId="49" fontId="77" fillId="0" borderId="94" xfId="123" applyNumberFormat="1" applyFont="1" applyFill="1" applyBorder="1" applyAlignment="1" applyProtection="1">
      <alignment horizontal="center" vertical="center"/>
      <protection locked="0"/>
    </xf>
    <xf numFmtId="164" fontId="77" fillId="0" borderId="94" xfId="123" applyNumberFormat="1" applyFont="1" applyFill="1" applyBorder="1" applyAlignment="1" applyProtection="1">
      <alignment vertical="center"/>
      <protection locked="0"/>
    </xf>
    <xf numFmtId="0" fontId="86" fillId="0" borderId="94" xfId="123" applyFont="1" applyFill="1" applyBorder="1" applyAlignment="1" applyProtection="1">
      <alignment horizontal="center" vertical="top"/>
      <protection locked="0"/>
    </xf>
    <xf numFmtId="49" fontId="86" fillId="0" borderId="94" xfId="123" applyNumberFormat="1" applyFont="1" applyFill="1" applyBorder="1" applyAlignment="1" applyProtection="1">
      <alignment horizontal="justify" vertical="center" wrapText="1"/>
      <protection locked="0"/>
    </xf>
    <xf numFmtId="49" fontId="86" fillId="0" borderId="94" xfId="123" applyNumberFormat="1" applyFont="1" applyFill="1" applyBorder="1" applyAlignment="1" applyProtection="1">
      <alignment horizontal="center" vertical="center"/>
      <protection locked="0"/>
    </xf>
    <xf numFmtId="0" fontId="97" fillId="0" borderId="62" xfId="45" applyNumberFormat="1" applyFont="1" applyFill="1" applyBorder="1" applyAlignment="1" applyProtection="1">
      <alignment horizontal="justify" vertical="center" wrapText="1"/>
    </xf>
    <xf numFmtId="0" fontId="97" fillId="0" borderId="77" xfId="45" applyNumberFormat="1" applyFont="1" applyFill="1" applyBorder="1" applyAlignment="1" applyProtection="1">
      <alignment horizontal="justify" vertical="center" wrapText="1"/>
    </xf>
    <xf numFmtId="0" fontId="97" fillId="0" borderId="78" xfId="45" applyNumberFormat="1" applyFont="1" applyFill="1" applyBorder="1" applyAlignment="1" applyProtection="1">
      <alignment horizontal="justify" vertical="center" wrapText="1"/>
    </xf>
    <xf numFmtId="0" fontId="97" fillId="0" borderId="71" xfId="45" applyNumberFormat="1" applyFont="1" applyFill="1" applyBorder="1" applyAlignment="1" applyProtection="1">
      <alignment horizontal="justify" vertical="center" wrapText="1"/>
    </xf>
    <xf numFmtId="0" fontId="97" fillId="0" borderId="69" xfId="45" applyNumberFormat="1" applyFont="1" applyFill="1" applyBorder="1" applyAlignment="1" applyProtection="1">
      <alignment horizontal="justify" vertical="center" wrapText="1"/>
    </xf>
    <xf numFmtId="0" fontId="97" fillId="0" borderId="72" xfId="45" applyNumberFormat="1" applyFont="1" applyFill="1" applyBorder="1" applyAlignment="1" applyProtection="1">
      <alignment horizontal="justify" vertical="center" wrapText="1"/>
    </xf>
    <xf numFmtId="0" fontId="97" fillId="0" borderId="73" xfId="45" applyNumberFormat="1" applyFont="1" applyFill="1" applyBorder="1" applyAlignment="1" applyProtection="1">
      <alignment horizontal="justify" vertical="center" wrapText="1"/>
    </xf>
    <xf numFmtId="0" fontId="97" fillId="0" borderId="86" xfId="45" applyNumberFormat="1" applyFont="1" applyFill="1" applyBorder="1" applyAlignment="1" applyProtection="1">
      <alignment horizontal="justify" vertical="center" wrapText="1"/>
    </xf>
    <xf numFmtId="0" fontId="97" fillId="0" borderId="74" xfId="45" applyNumberFormat="1" applyFont="1" applyFill="1" applyBorder="1" applyAlignment="1" applyProtection="1">
      <alignment horizontal="justify" vertical="center" wrapText="1"/>
    </xf>
    <xf numFmtId="0" fontId="97" fillId="0" borderId="61" xfId="45" applyNumberFormat="1" applyFont="1" applyFill="1" applyBorder="1" applyAlignment="1" applyProtection="1">
      <alignment horizontal="justify" vertical="center" wrapText="1"/>
    </xf>
    <xf numFmtId="0" fontId="87" fillId="0" borderId="77" xfId="0" applyNumberFormat="1" applyFont="1" applyFill="1" applyBorder="1" applyAlignment="1" applyProtection="1">
      <alignment horizontal="justify" vertical="center" wrapText="1"/>
      <protection locked="0"/>
    </xf>
    <xf numFmtId="0" fontId="87" fillId="0" borderId="78" xfId="0" applyNumberFormat="1" applyFont="1" applyFill="1" applyBorder="1" applyAlignment="1" applyProtection="1">
      <alignment horizontal="justify" vertical="center" wrapText="1"/>
      <protection locked="0"/>
    </xf>
    <xf numFmtId="0" fontId="94" fillId="0" borderId="62" xfId="45" applyNumberFormat="1" applyFont="1" applyFill="1" applyBorder="1" applyAlignment="1" applyProtection="1">
      <alignment horizontal="justify" vertical="center" wrapText="1"/>
    </xf>
    <xf numFmtId="0" fontId="94" fillId="0" borderId="77" xfId="45" applyNumberFormat="1" applyFont="1" applyFill="1" applyBorder="1" applyAlignment="1" applyProtection="1">
      <alignment horizontal="justify" vertical="center" wrapText="1"/>
    </xf>
    <xf numFmtId="0" fontId="94" fillId="0" borderId="78" xfId="45" applyNumberFormat="1" applyFont="1" applyFill="1" applyBorder="1" applyAlignment="1" applyProtection="1">
      <alignment horizontal="justify" vertical="center" wrapText="1"/>
    </xf>
    <xf numFmtId="0" fontId="103" fillId="0" borderId="61" xfId="45" applyNumberFormat="1" applyFont="1" applyFill="1" applyBorder="1" applyAlignment="1" applyProtection="1">
      <alignment horizontal="justify" vertical="center" wrapText="1"/>
    </xf>
    <xf numFmtId="0" fontId="104" fillId="0" borderId="61" xfId="0" applyFont="1" applyFill="1" applyBorder="1" applyAlignment="1">
      <alignment horizontal="justify" vertical="center" wrapText="1"/>
    </xf>
    <xf numFmtId="0" fontId="99" fillId="0" borderId="62" xfId="45" applyNumberFormat="1" applyFont="1" applyFill="1" applyBorder="1" applyAlignment="1" applyProtection="1">
      <alignment horizontal="justify" vertical="center" wrapText="1"/>
    </xf>
    <xf numFmtId="0" fontId="99" fillId="0" borderId="77" xfId="45" applyNumberFormat="1" applyFont="1" applyFill="1" applyBorder="1" applyAlignment="1" applyProtection="1">
      <alignment horizontal="justify" vertical="center" wrapText="1"/>
    </xf>
    <xf numFmtId="0" fontId="99" fillId="0" borderId="78" xfId="45" applyNumberFormat="1" applyFont="1" applyFill="1" applyBorder="1" applyAlignment="1" applyProtection="1">
      <alignment horizontal="justify" vertical="center" wrapText="1"/>
    </xf>
    <xf numFmtId="0" fontId="91" fillId="0" borderId="62" xfId="45" applyNumberFormat="1" applyFont="1" applyFill="1" applyBorder="1" applyAlignment="1" applyProtection="1">
      <alignment horizontal="justify" vertical="center" wrapText="1"/>
    </xf>
    <xf numFmtId="0" fontId="91" fillId="0" borderId="77" xfId="45" applyNumberFormat="1" applyFont="1" applyFill="1" applyBorder="1" applyAlignment="1" applyProtection="1">
      <alignment horizontal="justify" vertical="center" wrapText="1"/>
    </xf>
    <xf numFmtId="0" fontId="91" fillId="0" borderId="78" xfId="45" applyNumberFormat="1" applyFont="1" applyFill="1" applyBorder="1" applyAlignment="1" applyProtection="1">
      <alignment horizontal="justify" vertical="center" wrapText="1"/>
    </xf>
    <xf numFmtId="0" fontId="87" fillId="0" borderId="62" xfId="0" applyNumberFormat="1" applyFont="1" applyFill="1" applyBorder="1" applyAlignment="1" applyProtection="1">
      <alignment horizontal="justify" vertical="center" wrapText="1"/>
      <protection locked="0"/>
    </xf>
    <xf numFmtId="49" fontId="87" fillId="0" borderId="62" xfId="0" applyNumberFormat="1" applyFont="1" applyFill="1" applyBorder="1" applyAlignment="1" applyProtection="1">
      <alignment horizontal="justify" vertical="center" wrapText="1"/>
    </xf>
    <xf numFmtId="49" fontId="87" fillId="0" borderId="77" xfId="0" applyNumberFormat="1" applyFont="1" applyFill="1" applyBorder="1" applyAlignment="1" applyProtection="1">
      <alignment horizontal="justify" vertical="center" wrapText="1"/>
    </xf>
    <xf numFmtId="49" fontId="87" fillId="0" borderId="78" xfId="0" applyNumberFormat="1" applyFont="1" applyFill="1" applyBorder="1" applyAlignment="1" applyProtection="1">
      <alignment horizontal="justify" vertical="center" wrapText="1"/>
    </xf>
    <xf numFmtId="0" fontId="87" fillId="0" borderId="62" xfId="0" applyNumberFormat="1" applyFont="1" applyFill="1" applyBorder="1" applyAlignment="1" applyProtection="1">
      <alignment horizontal="justify" vertical="center" wrapText="1"/>
    </xf>
    <xf numFmtId="0" fontId="87" fillId="0" borderId="77" xfId="0" applyNumberFormat="1" applyFont="1" applyFill="1" applyBorder="1" applyAlignment="1" applyProtection="1">
      <alignment horizontal="justify" vertical="center" wrapText="1"/>
    </xf>
    <xf numFmtId="0" fontId="87" fillId="0" borderId="78" xfId="0" applyNumberFormat="1" applyFont="1" applyFill="1" applyBorder="1" applyAlignment="1" applyProtection="1">
      <alignment horizontal="justify" vertical="center" wrapText="1"/>
    </xf>
    <xf numFmtId="0" fontId="87" fillId="0" borderId="77" xfId="73" applyNumberFormat="1" applyFont="1" applyFill="1" applyBorder="1" applyAlignment="1" applyProtection="1">
      <alignment horizontal="justify" vertical="center" wrapText="1"/>
      <protection locked="0"/>
    </xf>
    <xf numFmtId="0" fontId="87" fillId="0" borderId="78" xfId="73" applyNumberFormat="1" applyFont="1" applyFill="1" applyBorder="1" applyAlignment="1" applyProtection="1">
      <alignment horizontal="justify" vertical="center" wrapText="1"/>
      <protection locked="0"/>
    </xf>
    <xf numFmtId="0" fontId="87" fillId="0" borderId="62" xfId="73" applyNumberFormat="1" applyFont="1" applyFill="1" applyBorder="1" applyAlignment="1" applyProtection="1">
      <alignment horizontal="justify" vertical="center" wrapText="1"/>
      <protection locked="0"/>
    </xf>
    <xf numFmtId="0" fontId="87" fillId="0" borderId="62" xfId="0" applyFont="1" applyFill="1" applyBorder="1" applyAlignment="1">
      <alignment horizontal="justify" vertical="center" wrapText="1"/>
    </xf>
    <xf numFmtId="0" fontId="87" fillId="0" borderId="77" xfId="0" applyFont="1" applyFill="1" applyBorder="1" applyAlignment="1">
      <alignment horizontal="justify" vertical="center" wrapText="1"/>
    </xf>
    <xf numFmtId="0" fontId="87" fillId="0" borderId="78" xfId="0" applyFont="1" applyFill="1" applyBorder="1" applyAlignment="1">
      <alignment horizontal="justify" vertical="center" wrapText="1"/>
    </xf>
    <xf numFmtId="0" fontId="96" fillId="0" borderId="62" xfId="45" applyNumberFormat="1" applyFont="1" applyFill="1" applyBorder="1" applyAlignment="1" applyProtection="1">
      <alignment horizontal="justify" vertical="center" wrapText="1"/>
    </xf>
    <xf numFmtId="0" fontId="96" fillId="0" borderId="77" xfId="45" applyNumberFormat="1" applyFont="1" applyFill="1" applyBorder="1" applyAlignment="1" applyProtection="1">
      <alignment horizontal="justify" vertical="center" wrapText="1"/>
    </xf>
    <xf numFmtId="0" fontId="96" fillId="0" borderId="78" xfId="45" applyNumberFormat="1" applyFont="1" applyFill="1" applyBorder="1" applyAlignment="1" applyProtection="1">
      <alignment horizontal="justify" vertical="center" wrapText="1"/>
    </xf>
    <xf numFmtId="0" fontId="97" fillId="0" borderId="77" xfId="45" applyFont="1" applyFill="1" applyBorder="1" applyAlignment="1">
      <alignment horizontal="justify" vertical="center" wrapText="1"/>
    </xf>
    <xf numFmtId="0" fontId="97" fillId="0" borderId="78" xfId="45" applyFont="1" applyFill="1" applyBorder="1" applyAlignment="1">
      <alignment horizontal="justify" vertical="center" wrapText="1"/>
    </xf>
    <xf numFmtId="0" fontId="87" fillId="0" borderId="77" xfId="73" applyNumberFormat="1" applyFont="1" applyFill="1" applyBorder="1" applyAlignment="1" applyProtection="1">
      <alignment horizontal="left" vertical="center" wrapText="1"/>
      <protection locked="0"/>
    </xf>
    <xf numFmtId="0" fontId="87" fillId="0" borderId="78" xfId="73" applyNumberFormat="1" applyFont="1" applyFill="1" applyBorder="1" applyAlignment="1" applyProtection="1">
      <alignment horizontal="left" vertical="center" wrapText="1"/>
      <protection locked="0"/>
    </xf>
    <xf numFmtId="0" fontId="91" fillId="0" borderId="48" xfId="45" applyNumberFormat="1" applyFont="1" applyFill="1" applyBorder="1" applyAlignment="1" applyProtection="1">
      <alignment horizontal="justify" vertical="center" wrapText="1"/>
    </xf>
    <xf numFmtId="0" fontId="91" fillId="0" borderId="87" xfId="45" applyNumberFormat="1" applyFont="1" applyFill="1" applyBorder="1" applyAlignment="1" applyProtection="1">
      <alignment horizontal="justify" vertical="center" wrapText="1"/>
    </xf>
    <xf numFmtId="0" fontId="91" fillId="0" borderId="88" xfId="45" applyNumberFormat="1" applyFont="1" applyFill="1" applyBorder="1" applyAlignment="1" applyProtection="1">
      <alignment horizontal="justify" vertical="center" wrapText="1"/>
    </xf>
    <xf numFmtId="0" fontId="87" fillId="0" borderId="71" xfId="0" applyNumberFormat="1" applyFont="1" applyFill="1" applyBorder="1" applyAlignment="1" applyProtection="1">
      <alignment horizontal="justify" vertical="center" wrapText="1"/>
      <protection locked="0"/>
    </xf>
    <xf numFmtId="0" fontId="87" fillId="0" borderId="69" xfId="0" applyNumberFormat="1" applyFont="1" applyFill="1" applyBorder="1" applyAlignment="1" applyProtection="1">
      <alignment horizontal="justify" vertical="center" wrapText="1"/>
      <protection locked="0"/>
    </xf>
    <xf numFmtId="0" fontId="87" fillId="0" borderId="72" xfId="0" applyNumberFormat="1" applyFont="1" applyFill="1" applyBorder="1" applyAlignment="1" applyProtection="1">
      <alignment horizontal="justify" vertical="center" wrapText="1"/>
      <protection locked="0"/>
    </xf>
    <xf numFmtId="0" fontId="94" fillId="0" borderId="76" xfId="45" applyFont="1" applyFill="1" applyBorder="1" applyAlignment="1">
      <alignment horizontal="center" vertical="center" wrapText="1"/>
    </xf>
    <xf numFmtId="0" fontId="96" fillId="0" borderId="71" xfId="45" applyFont="1" applyFill="1" applyBorder="1" applyAlignment="1">
      <alignment horizontal="left" vertical="center" wrapText="1"/>
    </xf>
    <xf numFmtId="0" fontId="96" fillId="0" borderId="69" xfId="45" applyFont="1" applyFill="1" applyBorder="1" applyAlignment="1">
      <alignment horizontal="left" vertical="center" wrapText="1"/>
    </xf>
    <xf numFmtId="0" fontId="96" fillId="0" borderId="72" xfId="45" applyFont="1" applyFill="1" applyBorder="1" applyAlignment="1">
      <alignment horizontal="left" vertical="center" wrapText="1"/>
    </xf>
    <xf numFmtId="0" fontId="97" fillId="0" borderId="62" xfId="45" applyFont="1" applyFill="1" applyBorder="1" applyAlignment="1">
      <alignment horizontal="center" vertical="center" wrapText="1"/>
    </xf>
    <xf numFmtId="0" fontId="97" fillId="0" borderId="77" xfId="45" applyFont="1" applyFill="1" applyBorder="1" applyAlignment="1">
      <alignment horizontal="center" vertical="center" wrapText="1"/>
    </xf>
    <xf numFmtId="0" fontId="97" fillId="0" borderId="78" xfId="45" applyFont="1" applyFill="1" applyBorder="1" applyAlignment="1">
      <alignment horizontal="center" vertical="center" wrapText="1"/>
    </xf>
    <xf numFmtId="0" fontId="99" fillId="0" borderId="62" xfId="45" applyFont="1" applyFill="1" applyBorder="1" applyAlignment="1">
      <alignment horizontal="left" vertical="center" wrapText="1"/>
    </xf>
    <xf numFmtId="0" fontId="99" fillId="0" borderId="77" xfId="45" applyFont="1" applyFill="1" applyBorder="1" applyAlignment="1">
      <alignment horizontal="left" vertical="center" wrapText="1"/>
    </xf>
    <xf numFmtId="0" fontId="99" fillId="0" borderId="78" xfId="45" applyFont="1" applyFill="1" applyBorder="1" applyAlignment="1">
      <alignment horizontal="left" vertical="center" wrapText="1"/>
    </xf>
    <xf numFmtId="0" fontId="92" fillId="0" borderId="0" xfId="45" applyFont="1" applyFill="1" applyBorder="1" applyAlignment="1">
      <alignment horizontal="center" vertical="center" wrapText="1"/>
    </xf>
    <xf numFmtId="0" fontId="110" fillId="0" borderId="0" xfId="45" applyFont="1" applyFill="1" applyBorder="1" applyAlignment="1">
      <alignment horizontal="center" vertical="center" wrapText="1"/>
    </xf>
    <xf numFmtId="0" fontId="110" fillId="25" borderId="0" xfId="45" applyFont="1" applyFill="1" applyBorder="1" applyAlignment="1">
      <alignment horizontal="center" vertical="center" wrapText="1"/>
    </xf>
    <xf numFmtId="0" fontId="94" fillId="25" borderId="11" xfId="42" applyFont="1" applyFill="1" applyBorder="1" applyAlignment="1">
      <alignment horizontal="center" vertical="center" wrapText="1"/>
    </xf>
    <xf numFmtId="0" fontId="94" fillId="25" borderId="15" xfId="42" applyFont="1" applyFill="1" applyBorder="1" applyAlignment="1">
      <alignment horizontal="center" vertical="center" wrapText="1"/>
    </xf>
    <xf numFmtId="0" fontId="94" fillId="25" borderId="20" xfId="42" applyFont="1" applyFill="1" applyBorder="1" applyAlignment="1">
      <alignment horizontal="center" vertical="center" wrapText="1"/>
    </xf>
    <xf numFmtId="0" fontId="94" fillId="25" borderId="27" xfId="42" applyFont="1" applyFill="1" applyBorder="1" applyAlignment="1">
      <alignment horizontal="center" vertical="center" wrapText="1"/>
    </xf>
    <xf numFmtId="0" fontId="94" fillId="25" borderId="28" xfId="42" applyFont="1" applyFill="1" applyBorder="1" applyAlignment="1">
      <alignment horizontal="center" vertical="center" wrapText="1"/>
    </xf>
    <xf numFmtId="0" fontId="94" fillId="25" borderId="29" xfId="42" applyFont="1" applyFill="1" applyBorder="1" applyAlignment="1">
      <alignment horizontal="center" vertical="center" wrapText="1"/>
    </xf>
    <xf numFmtId="0" fontId="94" fillId="25" borderId="30" xfId="42" applyFont="1" applyFill="1" applyBorder="1" applyAlignment="1">
      <alignment horizontal="center" vertical="center" wrapText="1"/>
    </xf>
    <xf numFmtId="49" fontId="90" fillId="25" borderId="0" xfId="42" applyNumberFormat="1" applyFont="1" applyFill="1" applyAlignment="1">
      <alignment horizontal="left" vertical="center" wrapText="1"/>
    </xf>
    <xf numFmtId="0" fontId="96" fillId="25" borderId="39" xfId="42" applyFont="1" applyFill="1" applyBorder="1" applyAlignment="1">
      <alignment horizontal="center" vertical="center"/>
    </xf>
    <xf numFmtId="0" fontId="94" fillId="25" borderId="21" xfId="42" applyFont="1" applyFill="1" applyBorder="1" applyAlignment="1">
      <alignment horizontal="center" vertical="center" wrapText="1"/>
    </xf>
    <xf numFmtId="0" fontId="94" fillId="25" borderId="23" xfId="42" applyFont="1" applyFill="1" applyBorder="1" applyAlignment="1">
      <alignment horizontal="center" vertical="center" wrapText="1"/>
    </xf>
    <xf numFmtId="0" fontId="77" fillId="0" borderId="0" xfId="64" applyFont="1" applyFill="1" applyAlignment="1" applyProtection="1">
      <alignment horizontal="center" vertical="center" wrapText="1"/>
      <protection locked="0"/>
    </xf>
    <xf numFmtId="0" fontId="84" fillId="0" borderId="0" xfId="64" applyFont="1" applyFill="1" applyAlignment="1" applyProtection="1">
      <alignment horizontal="center" vertical="center" wrapText="1"/>
      <protection locked="0"/>
    </xf>
    <xf numFmtId="0" fontId="85" fillId="0" borderId="0" xfId="64" applyFont="1" applyFill="1" applyAlignment="1" applyProtection="1">
      <alignment horizontal="center" vertical="center" wrapText="1"/>
      <protection locked="0"/>
    </xf>
    <xf numFmtId="0" fontId="85" fillId="0" borderId="0" xfId="64" applyFont="1" applyFill="1" applyAlignment="1" applyProtection="1">
      <alignment horizontal="left" vertical="top"/>
      <protection locked="0"/>
    </xf>
    <xf numFmtId="0" fontId="77" fillId="0" borderId="0" xfId="64" applyFont="1" applyFill="1" applyAlignment="1" applyProtection="1">
      <alignment horizontal="left" vertical="top"/>
      <protection locked="0"/>
    </xf>
    <xf numFmtId="0" fontId="77" fillId="0" borderId="0" xfId="64" applyFont="1" applyFill="1" applyAlignment="1" applyProtection="1">
      <alignment horizontal="center" vertical="top"/>
      <protection locked="0"/>
    </xf>
    <xf numFmtId="0" fontId="86" fillId="0" borderId="25" xfId="64" applyFont="1" applyFill="1" applyBorder="1" applyAlignment="1" applyProtection="1">
      <alignment horizontal="center" vertical="center" textRotation="90" wrapText="1"/>
      <protection locked="0"/>
    </xf>
    <xf numFmtId="0" fontId="86" fillId="0" borderId="25" xfId="64" applyFont="1" applyFill="1" applyBorder="1" applyAlignment="1" applyProtection="1">
      <alignment horizontal="center" vertical="center" wrapText="1"/>
      <protection locked="0"/>
    </xf>
    <xf numFmtId="0" fontId="72" fillId="0" borderId="76" xfId="45" applyFont="1" applyFill="1" applyBorder="1" applyAlignment="1">
      <alignment horizontal="center" vertical="center" wrapText="1"/>
    </xf>
    <xf numFmtId="0" fontId="88" fillId="0" borderId="19" xfId="45" applyFont="1" applyFill="1" applyBorder="1" applyAlignment="1">
      <alignment horizontal="justify" vertical="center" wrapText="1"/>
    </xf>
    <xf numFmtId="0" fontId="88" fillId="0" borderId="18" xfId="45" applyFont="1" applyFill="1" applyBorder="1" applyAlignment="1">
      <alignment horizontal="justify" vertical="center" wrapText="1"/>
    </xf>
    <xf numFmtId="0" fontId="147" fillId="0" borderId="17" xfId="0" applyFont="1" applyFill="1" applyBorder="1" applyAlignment="1">
      <alignment horizontal="justify" vertical="center" wrapText="1"/>
    </xf>
    <xf numFmtId="0" fontId="88" fillId="0" borderId="62" xfId="45" applyFont="1" applyFill="1" applyBorder="1" applyAlignment="1">
      <alignment horizontal="justify" vertical="center" wrapText="1"/>
    </xf>
    <xf numFmtId="0" fontId="88" fillId="0" borderId="77" xfId="45" applyFont="1" applyFill="1" applyBorder="1" applyAlignment="1">
      <alignment horizontal="justify" vertical="center" wrapText="1"/>
    </xf>
    <xf numFmtId="0" fontId="147" fillId="0" borderId="78" xfId="0" applyFont="1" applyFill="1" applyBorder="1" applyAlignment="1">
      <alignment horizontal="justify" vertical="center" wrapText="1"/>
    </xf>
    <xf numFmtId="0" fontId="87" fillId="0" borderId="77" xfId="45" applyFont="1" applyFill="1" applyBorder="1" applyAlignment="1">
      <alignment horizontal="justify" vertical="center" wrapText="1"/>
    </xf>
    <xf numFmtId="0" fontId="104" fillId="0" borderId="78" xfId="0" applyFont="1" applyFill="1" applyBorder="1" applyAlignment="1">
      <alignment horizontal="justify" vertical="center" wrapText="1"/>
    </xf>
    <xf numFmtId="0" fontId="89" fillId="0" borderId="0" xfId="45" applyFont="1" applyFill="1" applyBorder="1" applyAlignment="1">
      <alignment horizontal="center" vertical="center" wrapText="1"/>
    </xf>
    <xf numFmtId="0" fontId="72" fillId="0" borderId="76" xfId="42" applyFont="1" applyFill="1" applyBorder="1" applyAlignment="1">
      <alignment horizontal="center" vertical="center" wrapText="1"/>
    </xf>
    <xf numFmtId="0" fontId="72" fillId="25" borderId="76" xfId="45" applyFont="1" applyFill="1" applyBorder="1" applyAlignment="1">
      <alignment horizontal="center" vertical="center" wrapText="1"/>
    </xf>
    <xf numFmtId="0" fontId="72" fillId="0" borderId="76" xfId="45" applyFont="1" applyFill="1" applyBorder="1" applyAlignment="1">
      <alignment horizontal="center" vertical="center"/>
    </xf>
    <xf numFmtId="0" fontId="87" fillId="0" borderId="62" xfId="45" applyFont="1" applyFill="1" applyBorder="1" applyAlignment="1">
      <alignment horizontal="justify" vertical="center" wrapText="1"/>
    </xf>
    <xf numFmtId="0" fontId="104" fillId="0" borderId="77" xfId="0" applyFont="1" applyFill="1" applyBorder="1" applyAlignment="1">
      <alignment horizontal="justify" vertical="center" wrapText="1"/>
    </xf>
    <xf numFmtId="0" fontId="151" fillId="0" borderId="77" xfId="0" applyFont="1" applyFill="1" applyBorder="1" applyAlignment="1">
      <alignment horizontal="justify" vertical="center" wrapText="1"/>
    </xf>
    <xf numFmtId="0" fontId="151" fillId="0" borderId="78" xfId="0" applyFont="1" applyFill="1" applyBorder="1" applyAlignment="1">
      <alignment horizontal="justify" vertical="center" wrapText="1"/>
    </xf>
    <xf numFmtId="0" fontId="87" fillId="25" borderId="77" xfId="45" applyFont="1" applyFill="1" applyBorder="1" applyAlignment="1">
      <alignment horizontal="justify" vertical="center" wrapText="1"/>
    </xf>
    <xf numFmtId="0" fontId="87" fillId="25" borderId="78" xfId="45" applyFont="1" applyFill="1" applyBorder="1" applyAlignment="1">
      <alignment horizontal="justify" vertical="center" wrapText="1"/>
    </xf>
    <xf numFmtId="0" fontId="87" fillId="0" borderId="78" xfId="45" applyFont="1" applyFill="1" applyBorder="1" applyAlignment="1">
      <alignment horizontal="justify" vertical="center" wrapText="1"/>
    </xf>
    <xf numFmtId="0" fontId="104" fillId="0" borderId="77" xfId="0" applyFont="1" applyFill="1" applyBorder="1" applyAlignment="1">
      <alignment vertical="center"/>
    </xf>
    <xf numFmtId="0" fontId="104" fillId="0" borderId="78" xfId="0" applyFont="1" applyFill="1" applyBorder="1" applyAlignment="1">
      <alignment vertical="center"/>
    </xf>
    <xf numFmtId="0" fontId="87" fillId="0" borderId="77" xfId="45" applyNumberFormat="1" applyFont="1" applyFill="1" applyBorder="1" applyAlignment="1">
      <alignment horizontal="justify" vertical="center" wrapText="1"/>
    </xf>
    <xf numFmtId="0" fontId="87" fillId="0" borderId="78" xfId="45" applyNumberFormat="1" applyFont="1" applyFill="1" applyBorder="1" applyAlignment="1">
      <alignment horizontal="justify" vertical="center" wrapText="1"/>
    </xf>
    <xf numFmtId="49" fontId="79" fillId="0" borderId="0" xfId="45" applyNumberFormat="1" applyFont="1" applyFill="1" applyAlignment="1">
      <alignment horizontal="left" vertical="center" wrapText="1"/>
    </xf>
    <xf numFmtId="49" fontId="79" fillId="0" borderId="0" xfId="45" applyNumberFormat="1" applyFont="1" applyFill="1" applyAlignment="1">
      <alignment horizontal="left" vertical="center"/>
    </xf>
    <xf numFmtId="49" fontId="90" fillId="25" borderId="0" xfId="45" applyNumberFormat="1" applyFont="1" applyFill="1" applyBorder="1" applyAlignment="1">
      <alignment horizontal="justify" vertical="center" wrapText="1"/>
    </xf>
    <xf numFmtId="0" fontId="90" fillId="25" borderId="0" xfId="0" applyNumberFormat="1" applyFont="1" applyFill="1" applyBorder="1" applyAlignment="1">
      <alignment horizontal="justify" vertical="center" wrapText="1"/>
    </xf>
    <xf numFmtId="0" fontId="128" fillId="25" borderId="0" xfId="45" applyFont="1" applyFill="1" applyBorder="1" applyAlignment="1">
      <alignment horizontal="center" vertical="center" wrapText="1"/>
    </xf>
    <xf numFmtId="0" fontId="99" fillId="25" borderId="53" xfId="45" applyFont="1" applyFill="1" applyBorder="1" applyAlignment="1">
      <alignment horizontal="center" vertical="center" wrapText="1"/>
    </xf>
    <xf numFmtId="0" fontId="103" fillId="25" borderId="54" xfId="45" applyFont="1" applyFill="1" applyBorder="1" applyAlignment="1">
      <alignment horizontal="center" vertical="center" wrapText="1"/>
    </xf>
    <xf numFmtId="0" fontId="85" fillId="0" borderId="0" xfId="123" applyFont="1" applyFill="1" applyAlignment="1" applyProtection="1">
      <alignment horizontal="left" vertical="top"/>
      <protection locked="0"/>
    </xf>
    <xf numFmtId="0" fontId="77" fillId="0" borderId="0" xfId="123" applyFont="1" applyFill="1" applyAlignment="1" applyProtection="1">
      <alignment horizontal="center" vertical="center" wrapText="1"/>
      <protection locked="0"/>
    </xf>
    <xf numFmtId="0" fontId="84" fillId="0" borderId="0" xfId="123" applyFont="1" applyFill="1" applyAlignment="1" applyProtection="1">
      <alignment horizontal="center" vertical="center"/>
      <protection locked="0"/>
    </xf>
    <xf numFmtId="0" fontId="85" fillId="0" borderId="0" xfId="123" applyFont="1" applyFill="1" applyAlignment="1" applyProtection="1">
      <alignment horizontal="center" vertical="center" wrapText="1"/>
      <protection locked="0"/>
    </xf>
    <xf numFmtId="0" fontId="86" fillId="0" borderId="76" xfId="123" applyFont="1" applyFill="1" applyBorder="1" applyAlignment="1" applyProtection="1">
      <alignment horizontal="center" vertical="center" wrapText="1"/>
      <protection locked="0"/>
    </xf>
    <xf numFmtId="0" fontId="86" fillId="0" borderId="82" xfId="123" applyFont="1" applyFill="1" applyBorder="1" applyAlignment="1" applyProtection="1">
      <alignment horizontal="center" vertical="center" wrapText="1"/>
      <protection locked="0"/>
    </xf>
    <xf numFmtId="0" fontId="86" fillId="0" borderId="22" xfId="123" applyFont="1" applyFill="1" applyBorder="1" applyAlignment="1" applyProtection="1">
      <alignment horizontal="center" vertical="center" wrapText="1"/>
      <protection locked="0"/>
    </xf>
    <xf numFmtId="0" fontId="86" fillId="0" borderId="32" xfId="123" applyFont="1" applyFill="1" applyBorder="1" applyAlignment="1" applyProtection="1">
      <alignment horizontal="center" vertical="center" wrapText="1"/>
      <protection locked="0"/>
    </xf>
    <xf numFmtId="0" fontId="85" fillId="0" borderId="0" xfId="118" applyFont="1" applyFill="1" applyAlignment="1" applyProtection="1">
      <alignment horizontal="left" vertical="top"/>
      <protection locked="0"/>
    </xf>
    <xf numFmtId="0" fontId="85" fillId="0" borderId="0" xfId="118" applyFont="1" applyFill="1" applyAlignment="1" applyProtection="1">
      <alignment horizontal="left" vertical="top" wrapText="1"/>
      <protection locked="0"/>
    </xf>
    <xf numFmtId="0" fontId="37" fillId="0" borderId="39" xfId="61" applyFont="1" applyFill="1" applyBorder="1" applyAlignment="1" applyProtection="1">
      <alignment horizontal="center" vertical="center" wrapText="1"/>
      <protection locked="0"/>
    </xf>
    <xf numFmtId="0" fontId="86" fillId="0" borderId="39" xfId="64" applyFont="1" applyFill="1" applyBorder="1" applyAlignment="1" applyProtection="1">
      <alignment horizontal="center" vertical="center" wrapText="1"/>
      <protection locked="0"/>
    </xf>
    <xf numFmtId="0" fontId="35" fillId="0" borderId="0" xfId="61" applyFont="1" applyFill="1" applyAlignment="1" applyProtection="1">
      <alignment horizontal="center" vertical="center"/>
      <protection locked="0"/>
    </xf>
    <xf numFmtId="0" fontId="35" fillId="0" borderId="0" xfId="61" applyFont="1" applyFill="1" applyAlignment="1" applyProtection="1">
      <alignment horizontal="center" vertical="center" wrapText="1"/>
      <protection locked="0"/>
    </xf>
    <xf numFmtId="0" fontId="55" fillId="0" borderId="0" xfId="61" applyFont="1" applyFill="1" applyAlignment="1" applyProtection="1">
      <alignment horizontal="center" vertical="center" wrapText="1"/>
      <protection locked="0"/>
    </xf>
    <xf numFmtId="0" fontId="37" fillId="0" borderId="39" xfId="61" applyFont="1" applyFill="1" applyBorder="1" applyAlignment="1" applyProtection="1">
      <alignment horizontal="center" vertical="center" textRotation="90" wrapText="1"/>
      <protection locked="0"/>
    </xf>
    <xf numFmtId="0" fontId="84" fillId="0" borderId="0" xfId="123" applyFont="1" applyFill="1" applyAlignment="1" applyProtection="1">
      <alignment horizontal="center" vertical="center" wrapText="1"/>
      <protection locked="0"/>
    </xf>
    <xf numFmtId="0" fontId="77" fillId="0" borderId="0" xfId="123" applyFont="1" applyFill="1" applyAlignment="1" applyProtection="1">
      <alignment horizontal="left" vertical="top"/>
      <protection locked="0"/>
    </xf>
    <xf numFmtId="0" fontId="85" fillId="0" borderId="0" xfId="122" applyFont="1" applyFill="1" applyAlignment="1" applyProtection="1">
      <alignment horizontal="left" vertical="top"/>
      <protection locked="0"/>
    </xf>
    <xf numFmtId="0" fontId="77" fillId="0" borderId="0" xfId="122" applyFont="1" applyFill="1" applyAlignment="1" applyProtection="1">
      <alignment horizontal="left" vertical="top"/>
      <protection locked="0"/>
    </xf>
    <xf numFmtId="0" fontId="86" fillId="0" borderId="76" xfId="123" applyFont="1" applyFill="1" applyBorder="1" applyAlignment="1" applyProtection="1">
      <alignment horizontal="center" vertical="center" textRotation="90" wrapText="1"/>
      <protection locked="0"/>
    </xf>
    <xf numFmtId="49" fontId="90" fillId="0" borderId="0" xfId="43" applyNumberFormat="1" applyFont="1" applyFill="1" applyBorder="1" applyAlignment="1">
      <alignment horizontal="justify" vertical="center" wrapText="1"/>
    </xf>
    <xf numFmtId="0" fontId="130" fillId="0" borderId="0" xfId="37" applyFont="1" applyAlignment="1">
      <alignment horizontal="center" vertical="top" wrapText="1"/>
    </xf>
    <xf numFmtId="0" fontId="110" fillId="0" borderId="0" xfId="37" applyFont="1" applyFill="1" applyAlignment="1">
      <alignment horizontal="center" vertical="center" wrapText="1"/>
    </xf>
    <xf numFmtId="0" fontId="94" fillId="0" borderId="55" xfId="37" applyFont="1" applyFill="1" applyBorder="1" applyAlignment="1">
      <alignment horizontal="center" vertical="center" wrapText="1"/>
    </xf>
    <xf numFmtId="0" fontId="94" fillId="0" borderId="22" xfId="37" applyFont="1" applyFill="1" applyBorder="1" applyAlignment="1">
      <alignment horizontal="center" vertical="center" wrapText="1"/>
    </xf>
    <xf numFmtId="0" fontId="94" fillId="0" borderId="32" xfId="37" applyFont="1" applyFill="1" applyBorder="1" applyAlignment="1">
      <alignment horizontal="center" vertical="center" wrapText="1"/>
    </xf>
    <xf numFmtId="49" fontId="94" fillId="0" borderId="53" xfId="37" applyNumberFormat="1" applyFont="1" applyFill="1" applyBorder="1" applyAlignment="1">
      <alignment horizontal="center" vertical="center" wrapText="1"/>
    </xf>
    <xf numFmtId="49" fontId="94" fillId="0" borderId="55" xfId="37" applyNumberFormat="1" applyFont="1" applyFill="1" applyBorder="1" applyAlignment="1">
      <alignment horizontal="center" vertical="center" wrapText="1"/>
    </xf>
    <xf numFmtId="49" fontId="94" fillId="0" borderId="22" xfId="37" applyNumberFormat="1" applyFont="1" applyFill="1" applyBorder="1" applyAlignment="1">
      <alignment horizontal="center" vertical="center" wrapText="1"/>
    </xf>
    <xf numFmtId="49" fontId="94" fillId="0" borderId="32" xfId="37" applyNumberFormat="1" applyFont="1" applyFill="1" applyBorder="1" applyAlignment="1">
      <alignment horizontal="center" vertical="center" wrapText="1"/>
    </xf>
    <xf numFmtId="0" fontId="94" fillId="0" borderId="53" xfId="37" applyFont="1" applyFill="1" applyBorder="1" applyAlignment="1">
      <alignment horizontal="center" vertical="center"/>
    </xf>
    <xf numFmtId="0" fontId="94" fillId="0" borderId="53" xfId="37" applyFont="1" applyFill="1" applyBorder="1" applyAlignment="1">
      <alignment horizontal="center" vertical="center" wrapText="1"/>
    </xf>
    <xf numFmtId="0" fontId="78" fillId="0" borderId="47" xfId="46" applyFont="1" applyFill="1" applyBorder="1" applyAlignment="1">
      <alignment horizontal="center" vertical="center" wrapText="1"/>
    </xf>
    <xf numFmtId="0" fontId="78" fillId="0" borderId="40" xfId="46" applyFont="1" applyFill="1" applyBorder="1" applyAlignment="1">
      <alignment horizontal="center" vertical="center" wrapText="1"/>
    </xf>
    <xf numFmtId="49" fontId="78" fillId="0" borderId="40" xfId="46" applyNumberFormat="1" applyFont="1" applyFill="1" applyBorder="1" applyAlignment="1" applyProtection="1">
      <alignment horizontal="center" vertical="center" wrapText="1"/>
      <protection locked="0"/>
    </xf>
    <xf numFmtId="0" fontId="78" fillId="25" borderId="40" xfId="46" applyFont="1" applyFill="1" applyBorder="1" applyAlignment="1">
      <alignment horizontal="center" vertical="center" wrapText="1"/>
    </xf>
    <xf numFmtId="0" fontId="110" fillId="0" borderId="0" xfId="46" applyFont="1" applyFill="1" applyAlignment="1">
      <alignment horizontal="center" vertical="center" wrapText="1"/>
    </xf>
    <xf numFmtId="49" fontId="94" fillId="0" borderId="53" xfId="46" applyNumberFormat="1" applyFont="1" applyFill="1" applyBorder="1" applyAlignment="1">
      <alignment horizontal="center" vertical="center" wrapText="1"/>
    </xf>
    <xf numFmtId="0" fontId="94" fillId="0" borderId="53" xfId="47" applyFont="1" applyFill="1" applyBorder="1" applyAlignment="1">
      <alignment horizontal="center" vertical="center" wrapText="1"/>
    </xf>
    <xf numFmtId="49" fontId="94" fillId="0" borderId="53" xfId="44" applyNumberFormat="1" applyFont="1" applyFill="1" applyBorder="1" applyAlignment="1">
      <alignment horizontal="center" vertical="center" wrapText="1"/>
    </xf>
    <xf numFmtId="0" fontId="94" fillId="0" borderId="53" xfId="46" applyFont="1" applyFill="1" applyBorder="1" applyAlignment="1">
      <alignment horizontal="center" vertical="center" wrapText="1"/>
    </xf>
    <xf numFmtId="0" fontId="99" fillId="0" borderId="53" xfId="46" applyFont="1" applyFill="1" applyBorder="1" applyAlignment="1">
      <alignment horizontal="center" vertical="center" wrapText="1"/>
    </xf>
    <xf numFmtId="49" fontId="103" fillId="0" borderId="36" xfId="43" applyNumberFormat="1" applyFont="1" applyFill="1" applyBorder="1" applyAlignment="1">
      <alignment horizontal="justify" vertical="center" wrapText="1"/>
    </xf>
    <xf numFmtId="49" fontId="103" fillId="0" borderId="0" xfId="43" applyNumberFormat="1" applyFont="1" applyFill="1" applyBorder="1" applyAlignment="1">
      <alignment horizontal="justify" vertical="center" wrapText="1"/>
    </xf>
    <xf numFmtId="0" fontId="94" fillId="0" borderId="53" xfId="43" applyFont="1" applyFill="1" applyBorder="1" applyAlignment="1">
      <alignment horizontal="center" vertical="center" wrapText="1"/>
    </xf>
    <xf numFmtId="0" fontId="110" fillId="0" borderId="0" xfId="43" applyFont="1" applyFill="1" applyAlignment="1">
      <alignment horizontal="center" vertical="center" wrapText="1"/>
    </xf>
    <xf numFmtId="49" fontId="94" fillId="0" borderId="53" xfId="43" applyNumberFormat="1" applyFont="1" applyFill="1" applyBorder="1" applyAlignment="1">
      <alignment horizontal="center" vertical="center" wrapText="1"/>
    </xf>
    <xf numFmtId="4" fontId="105" fillId="0" borderId="62" xfId="67" applyNumberFormat="1" applyFont="1" applyFill="1" applyBorder="1" applyAlignment="1">
      <alignment horizontal="center" vertical="center" wrapText="1"/>
    </xf>
    <xf numFmtId="4" fontId="105" fillId="0" borderId="77" xfId="67" applyNumberFormat="1" applyFont="1" applyFill="1" applyBorder="1" applyAlignment="1">
      <alignment horizontal="center" vertical="center" wrapText="1"/>
    </xf>
    <xf numFmtId="4" fontId="105" fillId="0" borderId="78" xfId="67" applyNumberFormat="1" applyFont="1" applyFill="1" applyBorder="1" applyAlignment="1">
      <alignment horizontal="center" vertical="center" wrapText="1"/>
    </xf>
    <xf numFmtId="4" fontId="105" fillId="24" borderId="62" xfId="67" applyNumberFormat="1" applyFont="1" applyFill="1" applyBorder="1" applyAlignment="1">
      <alignment horizontal="center" vertical="center" wrapText="1"/>
    </xf>
    <xf numFmtId="4" fontId="105" fillId="24" borderId="77" xfId="67" applyNumberFormat="1" applyFont="1" applyFill="1" applyBorder="1" applyAlignment="1">
      <alignment horizontal="center" vertical="center" wrapText="1"/>
    </xf>
    <xf numFmtId="4" fontId="105" fillId="24" borderId="78" xfId="67" applyNumberFormat="1" applyFont="1" applyFill="1" applyBorder="1" applyAlignment="1">
      <alignment horizontal="center" vertical="center" wrapText="1"/>
    </xf>
    <xf numFmtId="0" fontId="34" fillId="24" borderId="0" xfId="80" applyFont="1" applyFill="1" applyBorder="1" applyAlignment="1">
      <alignment horizontal="left" wrapText="1"/>
    </xf>
    <xf numFmtId="0" fontId="58" fillId="24" borderId="76" xfId="67" applyFont="1" applyFill="1" applyBorder="1" applyAlignment="1">
      <alignment horizontal="center" vertical="center" wrapText="1"/>
    </xf>
    <xf numFmtId="0" fontId="58" fillId="24" borderId="79" xfId="67" applyFont="1" applyFill="1" applyBorder="1" applyAlignment="1">
      <alignment horizontal="center" vertical="center"/>
    </xf>
    <xf numFmtId="0" fontId="58" fillId="24" borderId="80" xfId="67" applyFont="1" applyFill="1" applyBorder="1" applyAlignment="1">
      <alignment horizontal="center" vertical="center"/>
    </xf>
    <xf numFmtId="0" fontId="58" fillId="24" borderId="81" xfId="67" applyFont="1" applyFill="1" applyBorder="1" applyAlignment="1">
      <alignment horizontal="center" vertical="center"/>
    </xf>
    <xf numFmtId="164" fontId="57" fillId="0" borderId="19" xfId="67" applyNumberFormat="1" applyFont="1" applyFill="1" applyBorder="1" applyAlignment="1">
      <alignment horizontal="center" vertical="center" wrapText="1"/>
    </xf>
    <xf numFmtId="164" fontId="57" fillId="0" borderId="18" xfId="67" applyNumberFormat="1" applyFont="1" applyFill="1" applyBorder="1" applyAlignment="1">
      <alignment horizontal="center" vertical="center" wrapText="1"/>
    </xf>
    <xf numFmtId="164" fontId="57" fillId="0" borderId="17" xfId="67" applyNumberFormat="1" applyFont="1" applyFill="1" applyBorder="1" applyAlignment="1">
      <alignment horizontal="center" vertical="center" wrapText="1"/>
    </xf>
    <xf numFmtId="164" fontId="105" fillId="0" borderId="62" xfId="67" applyNumberFormat="1" applyFont="1" applyFill="1" applyBorder="1" applyAlignment="1">
      <alignment horizontal="center" vertical="center" wrapText="1"/>
    </xf>
    <xf numFmtId="164" fontId="105" fillId="0" borderId="77" xfId="67" applyNumberFormat="1" applyFont="1" applyFill="1" applyBorder="1" applyAlignment="1">
      <alignment horizontal="center" vertical="center" wrapText="1"/>
    </xf>
    <xf numFmtId="164" fontId="105" fillId="0" borderId="78" xfId="67" applyNumberFormat="1" applyFont="1" applyFill="1" applyBorder="1" applyAlignment="1">
      <alignment horizontal="center" vertical="center" wrapText="1"/>
    </xf>
    <xf numFmtId="0" fontId="58" fillId="24" borderId="83" xfId="67" applyFont="1" applyFill="1" applyBorder="1" applyAlignment="1">
      <alignment horizontal="center" vertical="center" wrapText="1"/>
    </xf>
    <xf numFmtId="0" fontId="58" fillId="24" borderId="84" xfId="67" applyFont="1" applyFill="1" applyBorder="1" applyAlignment="1">
      <alignment horizontal="center" vertical="center" wrapText="1"/>
    </xf>
    <xf numFmtId="0" fontId="58" fillId="24" borderId="85" xfId="67" applyFont="1" applyFill="1" applyBorder="1" applyAlignment="1">
      <alignment horizontal="center" vertical="center" wrapText="1"/>
    </xf>
    <xf numFmtId="0" fontId="58" fillId="24" borderId="33" xfId="67" applyFont="1" applyFill="1" applyBorder="1" applyAlignment="1">
      <alignment horizontal="center" vertical="center" wrapText="1"/>
    </xf>
    <xf numFmtId="0" fontId="58" fillId="24" borderId="34" xfId="67" applyFont="1" applyFill="1" applyBorder="1" applyAlignment="1">
      <alignment horizontal="center" vertical="center" wrapText="1"/>
    </xf>
    <xf numFmtId="0" fontId="58" fillId="24" borderId="35" xfId="67" applyFont="1" applyFill="1" applyBorder="1" applyAlignment="1">
      <alignment horizontal="center" vertical="center" wrapText="1"/>
    </xf>
    <xf numFmtId="0" fontId="47" fillId="24" borderId="0" xfId="67" applyFont="1" applyFill="1" applyAlignment="1">
      <alignment horizontal="center" vertical="center" wrapText="1"/>
    </xf>
    <xf numFmtId="0" fontId="58" fillId="24" borderId="79" xfId="67" applyFont="1" applyFill="1" applyBorder="1" applyAlignment="1">
      <alignment horizontal="center" vertical="center" wrapText="1"/>
    </xf>
    <xf numFmtId="0" fontId="58" fillId="24" borderId="80" xfId="67" applyFont="1" applyFill="1" applyBorder="1" applyAlignment="1">
      <alignment horizontal="center" vertical="center" wrapText="1"/>
    </xf>
    <xf numFmtId="0" fontId="58" fillId="24" borderId="81" xfId="67" applyFont="1" applyFill="1" applyBorder="1" applyAlignment="1">
      <alignment horizontal="center" vertical="center" wrapText="1"/>
    </xf>
    <xf numFmtId="0" fontId="58" fillId="24" borderId="82" xfId="67" applyFont="1" applyFill="1" applyBorder="1" applyAlignment="1">
      <alignment horizontal="center" vertical="center" wrapText="1"/>
    </xf>
    <xf numFmtId="0" fontId="58" fillId="24" borderId="22" xfId="67" applyFont="1" applyFill="1" applyBorder="1" applyAlignment="1">
      <alignment horizontal="center" vertical="center" wrapText="1"/>
    </xf>
    <xf numFmtId="0" fontId="58" fillId="24" borderId="32" xfId="67" applyFont="1" applyFill="1" applyBorder="1" applyAlignment="1">
      <alignment horizontal="center" vertical="center" wrapText="1"/>
    </xf>
    <xf numFmtId="0" fontId="94" fillId="24" borderId="0" xfId="67" applyFont="1" applyFill="1" applyAlignment="1">
      <alignment horizontal="center" vertical="center"/>
    </xf>
    <xf numFmtId="0" fontId="139" fillId="24" borderId="76" xfId="67" applyFont="1" applyFill="1" applyBorder="1" applyAlignment="1">
      <alignment horizontal="center" vertical="center" wrapText="1"/>
    </xf>
    <xf numFmtId="0" fontId="139" fillId="24" borderId="83" xfId="67" applyFont="1" applyFill="1" applyBorder="1" applyAlignment="1">
      <alignment horizontal="center" vertical="center" wrapText="1"/>
    </xf>
    <xf numFmtId="0" fontId="139" fillId="24" borderId="85" xfId="67" applyFont="1" applyFill="1" applyBorder="1" applyAlignment="1">
      <alignment horizontal="center" vertical="center" wrapText="1"/>
    </xf>
    <xf numFmtId="0" fontId="139" fillId="24" borderId="33" xfId="67" applyFont="1" applyFill="1" applyBorder="1" applyAlignment="1">
      <alignment horizontal="center" vertical="center" wrapText="1"/>
    </xf>
    <xf numFmtId="0" fontId="139" fillId="24" borderId="35" xfId="67" applyFont="1" applyFill="1" applyBorder="1" applyAlignment="1">
      <alignment horizontal="center" vertical="center" wrapText="1"/>
    </xf>
    <xf numFmtId="4" fontId="108" fillId="24" borderId="76" xfId="67" applyNumberFormat="1" applyFont="1" applyFill="1" applyBorder="1" applyAlignment="1">
      <alignment horizontal="center" vertical="center" wrapText="1"/>
    </xf>
    <xf numFmtId="0" fontId="139" fillId="24" borderId="79" xfId="67" applyFont="1" applyFill="1" applyBorder="1" applyAlignment="1">
      <alignment horizontal="center" vertical="center"/>
    </xf>
    <xf numFmtId="0" fontId="139" fillId="24" borderId="81" xfId="67" applyFont="1" applyFill="1" applyBorder="1" applyAlignment="1">
      <alignment horizontal="center" vertical="center"/>
    </xf>
    <xf numFmtId="4" fontId="101" fillId="24" borderId="79" xfId="67" applyNumberFormat="1" applyFont="1" applyFill="1" applyBorder="1" applyAlignment="1">
      <alignment horizontal="center" vertical="center"/>
    </xf>
    <xf numFmtId="4" fontId="101" fillId="24" borderId="81" xfId="67" applyNumberFormat="1" applyFont="1" applyFill="1" applyBorder="1" applyAlignment="1">
      <alignment horizontal="center" vertical="center"/>
    </xf>
    <xf numFmtId="4" fontId="101" fillId="24" borderId="76" xfId="67" applyNumberFormat="1" applyFont="1" applyFill="1" applyBorder="1" applyAlignment="1">
      <alignment horizontal="center" vertical="center" wrapText="1"/>
    </xf>
    <xf numFmtId="4" fontId="101" fillId="24" borderId="76" xfId="67" applyNumberFormat="1" applyFont="1" applyFill="1" applyBorder="1" applyAlignment="1">
      <alignment horizontal="center" vertical="center"/>
    </xf>
    <xf numFmtId="4" fontId="108" fillId="0" borderId="76" xfId="67" applyNumberFormat="1" applyFont="1" applyFill="1" applyBorder="1" applyAlignment="1">
      <alignment horizontal="center" vertical="center" wrapText="1"/>
    </xf>
    <xf numFmtId="4" fontId="101" fillId="0" borderId="79" xfId="67" applyNumberFormat="1" applyFont="1" applyFill="1" applyBorder="1" applyAlignment="1">
      <alignment horizontal="center" vertical="center" wrapText="1"/>
    </xf>
    <xf numFmtId="4" fontId="101" fillId="0" borderId="81" xfId="67" applyNumberFormat="1" applyFont="1" applyFill="1" applyBorder="1" applyAlignment="1">
      <alignment horizontal="center" vertical="center" wrapText="1"/>
    </xf>
    <xf numFmtId="4" fontId="108" fillId="0" borderId="79" xfId="67" applyNumberFormat="1" applyFont="1" applyFill="1" applyBorder="1" applyAlignment="1">
      <alignment horizontal="center" vertical="center" wrapText="1"/>
    </xf>
    <xf numFmtId="4" fontId="108" fillId="0" borderId="81" xfId="67" applyNumberFormat="1" applyFont="1" applyFill="1" applyBorder="1" applyAlignment="1">
      <alignment horizontal="center" vertical="center" wrapText="1"/>
    </xf>
    <xf numFmtId="0" fontId="88" fillId="24" borderId="76" xfId="80" applyFont="1" applyFill="1" applyBorder="1" applyAlignment="1">
      <alignment horizontal="center" vertical="center" wrapText="1"/>
    </xf>
    <xf numFmtId="0" fontId="88" fillId="24" borderId="0" xfId="80" applyFont="1" applyFill="1" applyBorder="1" applyAlignment="1">
      <alignment horizontal="center" vertical="center" wrapText="1"/>
    </xf>
    <xf numFmtId="43" fontId="87" fillId="24" borderId="0" xfId="68" applyFont="1" applyFill="1" applyBorder="1" applyAlignment="1">
      <alignment horizontal="center" vertical="center" wrapText="1"/>
    </xf>
    <xf numFmtId="0" fontId="87" fillId="0" borderId="76" xfId="80" applyFont="1" applyFill="1" applyBorder="1" applyAlignment="1">
      <alignment horizontal="center" vertical="center" wrapText="1"/>
    </xf>
    <xf numFmtId="0" fontId="87" fillId="24" borderId="76" xfId="80" applyFont="1" applyFill="1" applyBorder="1" applyAlignment="1">
      <alignment horizontal="center" vertical="center" wrapText="1"/>
    </xf>
    <xf numFmtId="0" fontId="144" fillId="0" borderId="79" xfId="0" applyFont="1" applyBorder="1" applyAlignment="1">
      <alignment horizontal="center" vertical="top"/>
    </xf>
    <xf numFmtId="0" fontId="144" fillId="0" borderId="81" xfId="0" applyFont="1" applyBorder="1" applyAlignment="1">
      <alignment horizontal="center" vertical="top"/>
    </xf>
    <xf numFmtId="0" fontId="114" fillId="0" borderId="84" xfId="0" applyFont="1" applyBorder="1" applyAlignment="1">
      <alignment horizontal="justify" vertical="top" wrapText="1"/>
    </xf>
    <xf numFmtId="0" fontId="87" fillId="24" borderId="0" xfId="80" applyFont="1" applyFill="1" applyBorder="1" applyAlignment="1">
      <alignment horizontal="left" vertical="center" wrapText="1"/>
    </xf>
    <xf numFmtId="168" fontId="87" fillId="0" borderId="76" xfId="80" applyNumberFormat="1" applyFont="1" applyFill="1" applyBorder="1" applyAlignment="1">
      <alignment horizontal="center" vertical="center" wrapText="1"/>
    </xf>
    <xf numFmtId="0" fontId="87" fillId="24" borderId="0" xfId="80" applyFont="1" applyFill="1" applyBorder="1" applyAlignment="1">
      <alignment horizontal="center" vertical="center" wrapText="1"/>
    </xf>
    <xf numFmtId="0" fontId="91" fillId="24" borderId="0" xfId="67" applyFont="1" applyFill="1" applyBorder="1" applyAlignment="1">
      <alignment horizontal="center" vertical="center"/>
    </xf>
    <xf numFmtId="0" fontId="91" fillId="24" borderId="76" xfId="67" applyFont="1" applyFill="1" applyBorder="1" applyAlignment="1">
      <alignment horizontal="center" vertical="center"/>
    </xf>
    <xf numFmtId="0" fontId="87" fillId="24" borderId="32" xfId="80" applyFont="1" applyFill="1" applyBorder="1" applyAlignment="1">
      <alignment horizontal="center" vertical="center" wrapText="1"/>
    </xf>
    <xf numFmtId="0" fontId="91" fillId="24" borderId="32" xfId="67" applyFont="1" applyFill="1" applyBorder="1" applyAlignment="1">
      <alignment horizontal="center" vertical="center"/>
    </xf>
    <xf numFmtId="0" fontId="39" fillId="0" borderId="53" xfId="45" applyNumberFormat="1" applyFont="1" applyFill="1" applyBorder="1" applyAlignment="1" applyProtection="1">
      <alignment horizontal="justify" vertical="center" wrapText="1"/>
    </xf>
    <xf numFmtId="0" fontId="47" fillId="0" borderId="53" xfId="45" applyNumberFormat="1" applyFont="1" applyFill="1" applyBorder="1" applyAlignment="1" applyProtection="1">
      <alignment horizontal="justify" vertical="center" wrapText="1"/>
    </xf>
    <xf numFmtId="0" fontId="50" fillId="0" borderId="53" xfId="45" applyNumberFormat="1" applyFont="1" applyFill="1" applyBorder="1" applyAlignment="1" applyProtection="1">
      <alignment horizontal="justify" vertical="center" wrapText="1"/>
    </xf>
    <xf numFmtId="0" fontId="50" fillId="0" borderId="53" xfId="45" applyFont="1" applyFill="1" applyBorder="1" applyAlignment="1">
      <alignment horizontal="left" vertical="center"/>
    </xf>
    <xf numFmtId="0" fontId="44" fillId="0" borderId="53" xfId="45" applyNumberFormat="1" applyFont="1" applyFill="1" applyBorder="1" applyAlignment="1" applyProtection="1">
      <alignment horizontal="justify" vertical="center" wrapText="1"/>
    </xf>
    <xf numFmtId="0" fontId="16" fillId="0" borderId="53" xfId="0" applyFont="1" applyFill="1" applyBorder="1" applyAlignment="1">
      <alignment horizontal="justify" vertical="center" wrapText="1"/>
    </xf>
    <xf numFmtId="0" fontId="53" fillId="0" borderId="53" xfId="45" applyNumberFormat="1" applyFont="1" applyFill="1" applyBorder="1" applyAlignment="1" applyProtection="1">
      <alignment horizontal="justify" vertical="center" wrapText="1"/>
    </xf>
    <xf numFmtId="0" fontId="5" fillId="0" borderId="53" xfId="45" applyNumberFormat="1" applyFont="1" applyFill="1" applyBorder="1" applyAlignment="1" applyProtection="1">
      <alignment horizontal="justify" vertical="center" wrapText="1"/>
    </xf>
    <xf numFmtId="0" fontId="37" fillId="0" borderId="53" xfId="85" applyFont="1" applyFill="1" applyBorder="1" applyAlignment="1">
      <alignment horizontal="center" vertical="center" wrapText="1"/>
    </xf>
    <xf numFmtId="0" fontId="37" fillId="0" borderId="53" xfId="0" applyFont="1" applyFill="1" applyBorder="1" applyAlignment="1">
      <alignment horizontal="center" vertical="center"/>
    </xf>
    <xf numFmtId="0" fontId="37" fillId="0" borderId="53" xfId="0" applyNumberFormat="1" applyFont="1" applyFill="1" applyBorder="1" applyAlignment="1">
      <alignment horizontal="left" vertical="center" wrapText="1"/>
    </xf>
    <xf numFmtId="0" fontId="47" fillId="0" borderId="53" xfId="45" applyFont="1" applyFill="1" applyBorder="1" applyAlignment="1">
      <alignment horizontal="left" vertical="center" wrapText="1"/>
    </xf>
    <xf numFmtId="0" fontId="36" fillId="0" borderId="0" xfId="0" applyFont="1" applyFill="1" applyAlignment="1">
      <alignment horizontal="center" vertical="center" wrapText="1"/>
    </xf>
    <xf numFmtId="0" fontId="56" fillId="0" borderId="0" xfId="0" applyFont="1" applyFill="1" applyAlignment="1">
      <alignment horizontal="center" vertical="center" wrapText="1"/>
    </xf>
    <xf numFmtId="0" fontId="35" fillId="0" borderId="0" xfId="0" applyFont="1" applyFill="1" applyBorder="1" applyAlignment="1">
      <alignment horizontal="center"/>
    </xf>
    <xf numFmtId="0" fontId="35" fillId="0" borderId="53" xfId="0" applyFont="1" applyFill="1" applyBorder="1" applyAlignment="1">
      <alignment horizontal="center" vertical="center"/>
    </xf>
    <xf numFmtId="164" fontId="37" fillId="0" borderId="53" xfId="86" applyNumberFormat="1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/>
    </xf>
    <xf numFmtId="164" fontId="38" fillId="0" borderId="53" xfId="86" applyNumberFormat="1" applyFont="1" applyFill="1" applyBorder="1" applyAlignment="1">
      <alignment horizontal="center" vertical="center" wrapText="1"/>
    </xf>
    <xf numFmtId="164" fontId="38" fillId="0" borderId="53" xfId="0" applyNumberFormat="1" applyFont="1" applyFill="1" applyBorder="1" applyAlignment="1">
      <alignment horizontal="center" vertical="center"/>
    </xf>
    <xf numFmtId="0" fontId="45" fillId="0" borderId="55" xfId="42" applyFont="1" applyFill="1" applyBorder="1" applyAlignment="1">
      <alignment horizontal="center" vertical="center" wrapText="1"/>
    </xf>
    <xf numFmtId="0" fontId="45" fillId="0" borderId="32" xfId="42" applyFont="1" applyFill="1" applyBorder="1" applyAlignment="1">
      <alignment horizontal="center" vertical="center" wrapText="1"/>
    </xf>
    <xf numFmtId="0" fontId="35" fillId="0" borderId="53" xfId="0" applyNumberFormat="1" applyFont="1" applyFill="1" applyBorder="1" applyAlignment="1">
      <alignment horizontal="center" vertical="center"/>
    </xf>
    <xf numFmtId="0" fontId="37" fillId="0" borderId="53" xfId="86" applyFont="1" applyFill="1" applyBorder="1" applyAlignment="1">
      <alignment horizontal="center" vertical="center" wrapText="1"/>
    </xf>
  </cellXfs>
  <cellStyles count="124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вод  2" xfId="93"/>
    <cellStyle name="Вывод" xfId="26" builtinId="21" customBuiltin="1"/>
    <cellStyle name="Вывод 2" xfId="94"/>
    <cellStyle name="Вычисление" xfId="27" builtinId="22" customBuiltin="1"/>
    <cellStyle name="Вычисление 2" xfId="95"/>
    <cellStyle name="Гиперссылка 2" xfId="79"/>
    <cellStyle name="Денежный" xfId="73" builtinId="4"/>
    <cellStyle name="Денежный 2" xfId="28"/>
    <cellStyle name="Заголовок 1" xfId="29" builtinId="16" customBuiltin="1"/>
    <cellStyle name="Заголовок 2" xfId="30" builtinId="17" customBuiltin="1"/>
    <cellStyle name="Заголовок 3" xfId="31" builtinId="18" customBuiltin="1"/>
    <cellStyle name="Заголовок 4" xfId="32" builtinId="19" customBuiltin="1"/>
    <cellStyle name="Итог" xfId="33" builtinId="25" customBuiltin="1"/>
    <cellStyle name="Итог 2" xfId="96"/>
    <cellStyle name="Контрольная ячейка" xfId="34" builtinId="23" customBuiltin="1"/>
    <cellStyle name="Название" xfId="35" builtinId="15" customBuiltin="1"/>
    <cellStyle name="Нейтральный" xfId="36" builtinId="28" customBuiltin="1"/>
    <cellStyle name="Обычный" xfId="0" builtinId="0"/>
    <cellStyle name="Обычный 10" xfId="62"/>
    <cellStyle name="Обычный 10 2" xfId="100"/>
    <cellStyle name="Обычный 11" xfId="64"/>
    <cellStyle name="Обычный 12" xfId="65"/>
    <cellStyle name="Обычный 12 2" xfId="101"/>
    <cellStyle name="Обычный 13" xfId="66"/>
    <cellStyle name="Обычный 13 2" xfId="102"/>
    <cellStyle name="Обычный 14" xfId="69"/>
    <cellStyle name="Обычный 15" xfId="70"/>
    <cellStyle name="Обычный 15 2" xfId="103"/>
    <cellStyle name="Обычный 16" xfId="71"/>
    <cellStyle name="Обычный 16 2" xfId="72"/>
    <cellStyle name="Обычный 17" xfId="78"/>
    <cellStyle name="Обычный 17 2" xfId="107"/>
    <cellStyle name="Обычный 18" xfId="81"/>
    <cellStyle name="Обычный 18 2" xfId="108"/>
    <cellStyle name="Обычный 19" xfId="83"/>
    <cellStyle name="Обычный 19 2" xfId="109"/>
    <cellStyle name="Обычный 2" xfId="37"/>
    <cellStyle name="Обычный 2 2" xfId="63"/>
    <cellStyle name="Обычный 2 2 2" xfId="74"/>
    <cellStyle name="Обычный 2 2 2 2" xfId="76"/>
    <cellStyle name="Обычный 2 2 2 2 2" xfId="106"/>
    <cellStyle name="Обычный 2 2 2 3" xfId="92"/>
    <cellStyle name="Обычный 2 2 2 3 2" xfId="115"/>
    <cellStyle name="Обычный 2 2 2 4" xfId="104"/>
    <cellStyle name="Обычный 2 2 3" xfId="89"/>
    <cellStyle name="Обычный 2 3" xfId="77"/>
    <cellStyle name="Обычный 2 4" xfId="87"/>
    <cellStyle name="Обычный 2 4 2" xfId="90"/>
    <cellStyle name="Обычный 2 4 2 2" xfId="113"/>
    <cellStyle name="Обычный 2 4 3" xfId="111"/>
    <cellStyle name="Обычный 20" xfId="84"/>
    <cellStyle name="Обычный 20 2" xfId="110"/>
    <cellStyle name="Обычный 21" xfId="88"/>
    <cellStyle name="Обычный 21 2" xfId="112"/>
    <cellStyle name="Обычный 22" xfId="91"/>
    <cellStyle name="Обычный 22 2" xfId="114"/>
    <cellStyle name="Обычный 23" xfId="116"/>
    <cellStyle name="Обычный 23 2" xfId="119"/>
    <cellStyle name="Обычный 24" xfId="117"/>
    <cellStyle name="Обычный 25" xfId="118"/>
    <cellStyle name="Обычный 26" xfId="120"/>
    <cellStyle name="Обычный 26 2" xfId="122"/>
    <cellStyle name="Обычный 27" xfId="121"/>
    <cellStyle name="Обычный 28" xfId="123"/>
    <cellStyle name="Обычный 3" xfId="38"/>
    <cellStyle name="Обычный 3 2" xfId="82"/>
    <cellStyle name="Обычный 4" xfId="39"/>
    <cellStyle name="Обычный 5" xfId="40"/>
    <cellStyle name="Обычный 6" xfId="41"/>
    <cellStyle name="Обычный 7" xfId="59"/>
    <cellStyle name="Обычный 7 2" xfId="98"/>
    <cellStyle name="Обычный 8" xfId="60"/>
    <cellStyle name="Обычный 8 2" xfId="99"/>
    <cellStyle name="Обычный 9" xfId="61"/>
    <cellStyle name="Обычный_0.2 Сводная форма по РАСХОДАМ" xfId="42"/>
    <cellStyle name="Обычный_0.6 Приложение № 2 к оперотчету" xfId="67"/>
    <cellStyle name="Обычный_1" xfId="86"/>
    <cellStyle name="Обычный_1_Форма по консолидированному бюджету 2012 2" xfId="85"/>
    <cellStyle name="Обычный_9.4 Приложение № 3 (аудитор Бесхмельницын М.И.)" xfId="43"/>
    <cellStyle name="Обычный_Оперотчет за 2010 г ДВВ" xfId="44"/>
    <cellStyle name="Обычный_Оперотчет за январь-июль 2010 года 19.08.10 г" xfId="45"/>
    <cellStyle name="Обычный_Приложение 4 по объектам" xfId="46"/>
    <cellStyle name="Обычный_Фонды" xfId="80"/>
    <cellStyle name="Обычный_Форма по нацпроектам на 2008 г на коллегию" xfId="47"/>
    <cellStyle name="Плохой" xfId="48" builtinId="27" customBuiltin="1"/>
    <cellStyle name="Пояснение" xfId="49" builtinId="53" customBuiltin="1"/>
    <cellStyle name="Примечание" xfId="50" builtinId="10" customBuiltin="1"/>
    <cellStyle name="Примечание 2" xfId="97"/>
    <cellStyle name="Связанная ячейка" xfId="51" builtinId="24" customBuiltin="1"/>
    <cellStyle name="Текст предупреждения" xfId="52" builtinId="11" customBuiltin="1"/>
    <cellStyle name="Финансовый" xfId="68" builtinId="3"/>
    <cellStyle name="Финансовый 2" xfId="53"/>
    <cellStyle name="Финансовый 3" xfId="54"/>
    <cellStyle name="Финансовый 4" xfId="55"/>
    <cellStyle name="Финансовый 5" xfId="56"/>
    <cellStyle name="Финансовый 6" xfId="57"/>
    <cellStyle name="Финансовый 7" xfId="75"/>
    <cellStyle name="Финансовый 7 2" xfId="105"/>
    <cellStyle name="Хороший" xfId="58" builtinId="26" customBuiltin="1"/>
  </cellStyles>
  <dxfs count="2"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</dxfs>
  <tableStyles count="0" defaultTableStyle="TableStyleMedium9" defaultPivotStyle="PivotStyleLight16"/>
  <colors>
    <mruColors>
      <color rgb="FFFFFFCC"/>
      <color rgb="FFCCFFCC"/>
      <color rgb="FFCC0099"/>
      <color rgb="FF5A064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70" name="Text Box 32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71" name="Text Box 33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72" name="Text Box 34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73" name="Text Box 35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74" name="Text Box 36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75" name="Text Box 37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76" name="Text Box 38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77" name="Text Box 39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78" name="Text Box 40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79" name="Text Box 41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80" name="Text Box 42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81" name="Text Box 43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82" name="Text Box 44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83" name="Text Box 45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84" name="Text Box 46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85" name="Text Box 47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86" name="Text Box 48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87" name="Text Box 49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88" name="Text Box 50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89" name="Text Box 51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90" name="Text Box 52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91" name="Text Box 53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92" name="Text Box 54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93" name="Text Box 55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94" name="Text Box 56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95" name="Text Box 57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96" name="Text Box 58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97" name="Text Box 59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98" name="Text Box 60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299" name="Text Box 61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00" name="Text Box 62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01" name="Text Box 94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02" name="Text Box 95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03" name="Text Box 96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04" name="Text Box 97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05" name="Text Box 98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06" name="Text Box 99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07" name="Text Box 100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08" name="Text Box 101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09" name="Text Box 102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10" name="Text Box 103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11" name="Text Box 104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12" name="Text Box 105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13" name="Text Box 106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14" name="Text Box 107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15" name="Text Box 108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16" name="Text Box 109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17" name="Text Box 110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18" name="Text Box 111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19" name="Text Box 112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20" name="Text Box 113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21" name="Text Box 114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22" name="Text Box 115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23" name="Text Box 116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24" name="Text Box 117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25" name="Text Box 118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26" name="Text Box 119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27" name="Text Box 120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28" name="Text Box 121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29" name="Text Box 122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30" name="Text Box 123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31" name="Text Box 124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10</xdr:col>
      <xdr:colOff>0</xdr:colOff>
      <xdr:row>3</xdr:row>
      <xdr:rowOff>666750</xdr:rowOff>
    </xdr:from>
    <xdr:to>
      <xdr:col>10</xdr:col>
      <xdr:colOff>0</xdr:colOff>
      <xdr:row>3</xdr:row>
      <xdr:rowOff>828675</xdr:rowOff>
    </xdr:to>
    <xdr:sp macro="" textlink="">
      <xdr:nvSpPr>
        <xdr:cNvPr id="332" name="Text Box 125"/>
        <xdr:cNvSpPr txBox="1">
          <a:spLocks noChangeArrowheads="1"/>
        </xdr:cNvSpPr>
      </xdr:nvSpPr>
      <xdr:spPr bwMode="auto">
        <a:xfrm>
          <a:off x="6534150" y="102870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33" name="Text Box 158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34" name="Text Box 159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35" name="Text Box 160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36" name="Text Box 161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37" name="Text Box 162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38" name="Text Box 163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39" name="Text Box 164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40" name="Text Box 165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41" name="Text Box 166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42" name="Text Box 167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43" name="Text Box 168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44" name="Text Box 169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45" name="Text Box 170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46" name="Text Box 171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47" name="Text Box 172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48" name="Text Box 173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49" name="Text Box 174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50" name="Text Box 175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51" name="Text Box 176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52" name="Text Box 177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53" name="Text Box 178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54" name="Text Box 179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55" name="Text Box 180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56" name="Text Box 181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57" name="Text Box 182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58" name="Text Box 183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59" name="Text Box 184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60" name="Text Box 185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61" name="Text Box 186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62" name="Text Box 187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63" name="Text Box 188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64" name="Text Box 220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65" name="Text Box 221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66" name="Text Box 222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67" name="Text Box 223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68" name="Text Box 224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69" name="Text Box 225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70" name="Text Box 226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71" name="Text Box 227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72" name="Text Box 228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73" name="Text Box 229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74" name="Text Box 230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75" name="Text Box 231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76" name="Text Box 232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77" name="Text Box 233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78" name="Text Box 234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79" name="Text Box 235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80" name="Text Box 236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81" name="Text Box 237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82" name="Text Box 238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83" name="Text Box 239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84" name="Text Box 240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85" name="Text Box 241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86" name="Text Box 242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87" name="Text Box 243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88" name="Text Box 244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89" name="Text Box 245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90" name="Text Box 246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91" name="Text Box 247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92" name="Text Box 248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93" name="Text Box 249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85725</xdr:rowOff>
    </xdr:to>
    <xdr:sp macro="" textlink="">
      <xdr:nvSpPr>
        <xdr:cNvPr id="394" name="Text Box 250"/>
        <xdr:cNvSpPr txBox="1">
          <a:spLocks noChangeArrowheads="1"/>
        </xdr:cNvSpPr>
      </xdr:nvSpPr>
      <xdr:spPr bwMode="auto">
        <a:xfrm>
          <a:off x="4752975" y="0"/>
          <a:ext cx="0" cy="85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10</xdr:col>
      <xdr:colOff>0</xdr:colOff>
      <xdr:row>2</xdr:row>
      <xdr:rowOff>666750</xdr:rowOff>
    </xdr:from>
    <xdr:to>
      <xdr:col>10</xdr:col>
      <xdr:colOff>0</xdr:colOff>
      <xdr:row>2</xdr:row>
      <xdr:rowOff>828675</xdr:rowOff>
    </xdr:to>
    <xdr:sp macro="" textlink="">
      <xdr:nvSpPr>
        <xdr:cNvPr id="395" name="Text Box 251"/>
        <xdr:cNvSpPr txBox="1">
          <a:spLocks noChangeArrowheads="1"/>
        </xdr:cNvSpPr>
      </xdr:nvSpPr>
      <xdr:spPr bwMode="auto">
        <a:xfrm>
          <a:off x="6534150" y="62865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10</xdr:col>
      <xdr:colOff>0</xdr:colOff>
      <xdr:row>2</xdr:row>
      <xdr:rowOff>666750</xdr:rowOff>
    </xdr:from>
    <xdr:to>
      <xdr:col>10</xdr:col>
      <xdr:colOff>0</xdr:colOff>
      <xdr:row>2</xdr:row>
      <xdr:rowOff>828675</xdr:rowOff>
    </xdr:to>
    <xdr:sp macro="" textlink="">
      <xdr:nvSpPr>
        <xdr:cNvPr id="396" name="Text Box 253"/>
        <xdr:cNvSpPr txBox="1">
          <a:spLocks noChangeArrowheads="1"/>
        </xdr:cNvSpPr>
      </xdr:nvSpPr>
      <xdr:spPr bwMode="auto">
        <a:xfrm>
          <a:off x="6534150" y="62865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10</xdr:col>
      <xdr:colOff>0</xdr:colOff>
      <xdr:row>2</xdr:row>
      <xdr:rowOff>666750</xdr:rowOff>
    </xdr:from>
    <xdr:to>
      <xdr:col>10</xdr:col>
      <xdr:colOff>0</xdr:colOff>
      <xdr:row>2</xdr:row>
      <xdr:rowOff>828675</xdr:rowOff>
    </xdr:to>
    <xdr:sp macro="" textlink="">
      <xdr:nvSpPr>
        <xdr:cNvPr id="397" name="Text Box 254"/>
        <xdr:cNvSpPr txBox="1">
          <a:spLocks noChangeArrowheads="1"/>
        </xdr:cNvSpPr>
      </xdr:nvSpPr>
      <xdr:spPr bwMode="auto">
        <a:xfrm>
          <a:off x="6534150" y="62865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10</xdr:col>
      <xdr:colOff>0</xdr:colOff>
      <xdr:row>2</xdr:row>
      <xdr:rowOff>666750</xdr:rowOff>
    </xdr:from>
    <xdr:to>
      <xdr:col>10</xdr:col>
      <xdr:colOff>0</xdr:colOff>
      <xdr:row>2</xdr:row>
      <xdr:rowOff>828675</xdr:rowOff>
    </xdr:to>
    <xdr:sp macro="" textlink="">
      <xdr:nvSpPr>
        <xdr:cNvPr id="398" name="Text Box 255"/>
        <xdr:cNvSpPr txBox="1">
          <a:spLocks noChangeArrowheads="1"/>
        </xdr:cNvSpPr>
      </xdr:nvSpPr>
      <xdr:spPr bwMode="auto">
        <a:xfrm>
          <a:off x="6534150" y="62865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10</xdr:col>
      <xdr:colOff>0</xdr:colOff>
      <xdr:row>2</xdr:row>
      <xdr:rowOff>666750</xdr:rowOff>
    </xdr:from>
    <xdr:to>
      <xdr:col>10</xdr:col>
      <xdr:colOff>0</xdr:colOff>
      <xdr:row>2</xdr:row>
      <xdr:rowOff>828675</xdr:rowOff>
    </xdr:to>
    <xdr:sp macro="" textlink="">
      <xdr:nvSpPr>
        <xdr:cNvPr id="399" name="Text Box 256"/>
        <xdr:cNvSpPr txBox="1">
          <a:spLocks noChangeArrowheads="1"/>
        </xdr:cNvSpPr>
      </xdr:nvSpPr>
      <xdr:spPr bwMode="auto">
        <a:xfrm>
          <a:off x="6534150" y="62865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10</xdr:col>
      <xdr:colOff>0</xdr:colOff>
      <xdr:row>2</xdr:row>
      <xdr:rowOff>666750</xdr:rowOff>
    </xdr:from>
    <xdr:to>
      <xdr:col>10</xdr:col>
      <xdr:colOff>0</xdr:colOff>
      <xdr:row>2</xdr:row>
      <xdr:rowOff>828675</xdr:rowOff>
    </xdr:to>
    <xdr:sp macro="" textlink="">
      <xdr:nvSpPr>
        <xdr:cNvPr id="400" name="Text Box 258"/>
        <xdr:cNvSpPr txBox="1">
          <a:spLocks noChangeArrowheads="1"/>
        </xdr:cNvSpPr>
      </xdr:nvSpPr>
      <xdr:spPr bwMode="auto">
        <a:xfrm>
          <a:off x="6534150" y="62865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10</xdr:col>
      <xdr:colOff>0</xdr:colOff>
      <xdr:row>2</xdr:row>
      <xdr:rowOff>666750</xdr:rowOff>
    </xdr:from>
    <xdr:to>
      <xdr:col>10</xdr:col>
      <xdr:colOff>0</xdr:colOff>
      <xdr:row>2</xdr:row>
      <xdr:rowOff>828675</xdr:rowOff>
    </xdr:to>
    <xdr:sp macro="" textlink="">
      <xdr:nvSpPr>
        <xdr:cNvPr id="401" name="Text Box 259"/>
        <xdr:cNvSpPr txBox="1">
          <a:spLocks noChangeArrowheads="1"/>
        </xdr:cNvSpPr>
      </xdr:nvSpPr>
      <xdr:spPr bwMode="auto">
        <a:xfrm>
          <a:off x="6534150" y="62865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10</xdr:col>
      <xdr:colOff>0</xdr:colOff>
      <xdr:row>2</xdr:row>
      <xdr:rowOff>666750</xdr:rowOff>
    </xdr:from>
    <xdr:to>
      <xdr:col>10</xdr:col>
      <xdr:colOff>0</xdr:colOff>
      <xdr:row>2</xdr:row>
      <xdr:rowOff>828675</xdr:rowOff>
    </xdr:to>
    <xdr:sp macro="" textlink="">
      <xdr:nvSpPr>
        <xdr:cNvPr id="402" name="Text Box 260"/>
        <xdr:cNvSpPr txBox="1">
          <a:spLocks noChangeArrowheads="1"/>
        </xdr:cNvSpPr>
      </xdr:nvSpPr>
      <xdr:spPr bwMode="auto">
        <a:xfrm>
          <a:off x="6534150" y="62865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03" name="AutoShape 378"/>
        <xdr:cNvSpPr>
          <a:spLocks noChangeAspect="1" noChangeArrowheads="1"/>
        </xdr:cNvSpPr>
      </xdr:nvSpPr>
      <xdr:spPr bwMode="auto">
        <a:xfrm>
          <a:off x="567690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36" name="AutoShape 378"/>
        <xdr:cNvSpPr>
          <a:spLocks noChangeAspect="1" noChangeArrowheads="1"/>
        </xdr:cNvSpPr>
      </xdr:nvSpPr>
      <xdr:spPr bwMode="auto">
        <a:xfrm>
          <a:off x="5676900" y="10687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37" name="AutoShape 378"/>
        <xdr:cNvSpPr>
          <a:spLocks noChangeAspect="1" noChangeArrowheads="1"/>
        </xdr:cNvSpPr>
      </xdr:nvSpPr>
      <xdr:spPr bwMode="auto">
        <a:xfrm>
          <a:off x="5676900" y="10687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38" name="AutoShape 378"/>
        <xdr:cNvSpPr>
          <a:spLocks noChangeAspect="1" noChangeArrowheads="1"/>
        </xdr:cNvSpPr>
      </xdr:nvSpPr>
      <xdr:spPr bwMode="auto">
        <a:xfrm>
          <a:off x="3743325" y="10687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41" name="AutoShape 378"/>
        <xdr:cNvSpPr>
          <a:spLocks noChangeAspect="1" noChangeArrowheads="1"/>
        </xdr:cNvSpPr>
      </xdr:nvSpPr>
      <xdr:spPr bwMode="auto">
        <a:xfrm>
          <a:off x="3743325" y="10687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40" name="AutoShape 378"/>
        <xdr:cNvSpPr>
          <a:spLocks noChangeAspect="1" noChangeArrowheads="1"/>
        </xdr:cNvSpPr>
      </xdr:nvSpPr>
      <xdr:spPr bwMode="auto">
        <a:xfrm>
          <a:off x="3743325" y="10687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42" name="AutoShape 378"/>
        <xdr:cNvSpPr>
          <a:spLocks noChangeAspect="1" noChangeArrowheads="1"/>
        </xdr:cNvSpPr>
      </xdr:nvSpPr>
      <xdr:spPr bwMode="auto">
        <a:xfrm>
          <a:off x="4752975" y="10687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43" name="AutoShape 378"/>
        <xdr:cNvSpPr>
          <a:spLocks noChangeAspect="1" noChangeArrowheads="1"/>
        </xdr:cNvSpPr>
      </xdr:nvSpPr>
      <xdr:spPr bwMode="auto">
        <a:xfrm>
          <a:off x="3743325" y="10687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44" name="AutoShape 378"/>
        <xdr:cNvSpPr>
          <a:spLocks noChangeAspect="1" noChangeArrowheads="1"/>
        </xdr:cNvSpPr>
      </xdr:nvSpPr>
      <xdr:spPr bwMode="auto">
        <a:xfrm>
          <a:off x="5762625" y="10687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45" name="AutoShape 378"/>
        <xdr:cNvSpPr>
          <a:spLocks noChangeAspect="1" noChangeArrowheads="1"/>
        </xdr:cNvSpPr>
      </xdr:nvSpPr>
      <xdr:spPr bwMode="auto">
        <a:xfrm>
          <a:off x="3743325" y="10687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146" name="AutoShape 378"/>
        <xdr:cNvSpPr>
          <a:spLocks noChangeAspect="1" noChangeArrowheads="1"/>
        </xdr:cNvSpPr>
      </xdr:nvSpPr>
      <xdr:spPr bwMode="auto">
        <a:xfrm>
          <a:off x="3743325" y="10687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47" name="AutoShape 378"/>
        <xdr:cNvSpPr>
          <a:spLocks noChangeAspect="1" noChangeArrowheads="1"/>
        </xdr:cNvSpPr>
      </xdr:nvSpPr>
      <xdr:spPr bwMode="auto">
        <a:xfrm>
          <a:off x="3743325" y="101536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48" name="AutoShape 378"/>
        <xdr:cNvSpPr>
          <a:spLocks noChangeAspect="1" noChangeArrowheads="1"/>
        </xdr:cNvSpPr>
      </xdr:nvSpPr>
      <xdr:spPr bwMode="auto">
        <a:xfrm>
          <a:off x="3743325" y="101536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0" name="AutoShape 378"/>
        <xdr:cNvSpPr>
          <a:spLocks noChangeAspect="1" noChangeArrowheads="1"/>
        </xdr:cNvSpPr>
      </xdr:nvSpPr>
      <xdr:spPr bwMode="auto">
        <a:xfrm>
          <a:off x="3743325" y="101536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1" name="AutoShape 378"/>
        <xdr:cNvSpPr>
          <a:spLocks noChangeAspect="1" noChangeArrowheads="1"/>
        </xdr:cNvSpPr>
      </xdr:nvSpPr>
      <xdr:spPr bwMode="auto">
        <a:xfrm>
          <a:off x="3743325" y="101536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53" name="AutoShape 378"/>
        <xdr:cNvSpPr>
          <a:spLocks noChangeAspect="1" noChangeArrowheads="1"/>
        </xdr:cNvSpPr>
      </xdr:nvSpPr>
      <xdr:spPr bwMode="auto">
        <a:xfrm>
          <a:off x="3743325" y="101536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54" name="AutoShape 378"/>
        <xdr:cNvSpPr>
          <a:spLocks noChangeAspect="1" noChangeArrowheads="1"/>
        </xdr:cNvSpPr>
      </xdr:nvSpPr>
      <xdr:spPr bwMode="auto">
        <a:xfrm>
          <a:off x="3743325" y="101536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55" name="AutoShape 378"/>
        <xdr:cNvSpPr>
          <a:spLocks noChangeAspect="1" noChangeArrowheads="1"/>
        </xdr:cNvSpPr>
      </xdr:nvSpPr>
      <xdr:spPr bwMode="auto">
        <a:xfrm>
          <a:off x="3743325" y="101536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56" name="AutoShape 378"/>
        <xdr:cNvSpPr>
          <a:spLocks noChangeAspect="1" noChangeArrowheads="1"/>
        </xdr:cNvSpPr>
      </xdr:nvSpPr>
      <xdr:spPr bwMode="auto">
        <a:xfrm>
          <a:off x="3743325" y="101536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157" name="AutoShape 378"/>
        <xdr:cNvSpPr>
          <a:spLocks noChangeAspect="1" noChangeArrowheads="1"/>
        </xdr:cNvSpPr>
      </xdr:nvSpPr>
      <xdr:spPr bwMode="auto">
        <a:xfrm>
          <a:off x="3743325" y="1015365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8" name="AutoShape 378"/>
        <xdr:cNvSpPr>
          <a:spLocks noChangeAspect="1" noChangeArrowheads="1"/>
        </xdr:cNvSpPr>
      </xdr:nvSpPr>
      <xdr:spPr bwMode="auto">
        <a:xfrm>
          <a:off x="4752975" y="101536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9" name="AutoShape 378"/>
        <xdr:cNvSpPr>
          <a:spLocks noChangeAspect="1" noChangeArrowheads="1"/>
        </xdr:cNvSpPr>
      </xdr:nvSpPr>
      <xdr:spPr bwMode="auto">
        <a:xfrm>
          <a:off x="4752975" y="101536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60" name="AutoShape 378"/>
        <xdr:cNvSpPr>
          <a:spLocks noChangeAspect="1" noChangeArrowheads="1"/>
        </xdr:cNvSpPr>
      </xdr:nvSpPr>
      <xdr:spPr bwMode="auto">
        <a:xfrm>
          <a:off x="4752975" y="101536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61" name="AutoShape 378"/>
        <xdr:cNvSpPr>
          <a:spLocks noChangeAspect="1" noChangeArrowheads="1"/>
        </xdr:cNvSpPr>
      </xdr:nvSpPr>
      <xdr:spPr bwMode="auto">
        <a:xfrm>
          <a:off x="4752975" y="101536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62" name="AutoShape 378"/>
        <xdr:cNvSpPr>
          <a:spLocks noChangeAspect="1" noChangeArrowheads="1"/>
        </xdr:cNvSpPr>
      </xdr:nvSpPr>
      <xdr:spPr bwMode="auto">
        <a:xfrm>
          <a:off x="4752975" y="101536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63" name="AutoShape 378"/>
        <xdr:cNvSpPr>
          <a:spLocks noChangeAspect="1" noChangeArrowheads="1"/>
        </xdr:cNvSpPr>
      </xdr:nvSpPr>
      <xdr:spPr bwMode="auto">
        <a:xfrm>
          <a:off x="4752975" y="101536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64" name="AutoShape 378"/>
        <xdr:cNvSpPr>
          <a:spLocks noChangeAspect="1" noChangeArrowheads="1"/>
        </xdr:cNvSpPr>
      </xdr:nvSpPr>
      <xdr:spPr bwMode="auto">
        <a:xfrm>
          <a:off x="4752975" y="101536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165" name="AutoShape 378"/>
        <xdr:cNvSpPr>
          <a:spLocks noChangeAspect="1" noChangeArrowheads="1"/>
        </xdr:cNvSpPr>
      </xdr:nvSpPr>
      <xdr:spPr bwMode="auto">
        <a:xfrm>
          <a:off x="3743325" y="1015365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66" name="AutoShape 378"/>
        <xdr:cNvSpPr>
          <a:spLocks noChangeAspect="1" noChangeArrowheads="1"/>
        </xdr:cNvSpPr>
      </xdr:nvSpPr>
      <xdr:spPr bwMode="auto">
        <a:xfrm>
          <a:off x="4752975" y="101536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67" name="AutoShape 378"/>
        <xdr:cNvSpPr>
          <a:spLocks noChangeAspect="1" noChangeArrowheads="1"/>
        </xdr:cNvSpPr>
      </xdr:nvSpPr>
      <xdr:spPr bwMode="auto">
        <a:xfrm>
          <a:off x="4752975" y="101536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68" name="AutoShape 378"/>
        <xdr:cNvSpPr>
          <a:spLocks noChangeAspect="1" noChangeArrowheads="1"/>
        </xdr:cNvSpPr>
      </xdr:nvSpPr>
      <xdr:spPr bwMode="auto">
        <a:xfrm>
          <a:off x="4752975" y="101536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69" name="AutoShape 378"/>
        <xdr:cNvSpPr>
          <a:spLocks noChangeAspect="1" noChangeArrowheads="1"/>
        </xdr:cNvSpPr>
      </xdr:nvSpPr>
      <xdr:spPr bwMode="auto">
        <a:xfrm>
          <a:off x="4752975" y="101536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70" name="AutoShape 378"/>
        <xdr:cNvSpPr>
          <a:spLocks noChangeAspect="1" noChangeArrowheads="1"/>
        </xdr:cNvSpPr>
      </xdr:nvSpPr>
      <xdr:spPr bwMode="auto">
        <a:xfrm>
          <a:off x="4752975" y="101536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73" name="AutoShape 378"/>
        <xdr:cNvSpPr>
          <a:spLocks noChangeAspect="1" noChangeArrowheads="1"/>
        </xdr:cNvSpPr>
      </xdr:nvSpPr>
      <xdr:spPr bwMode="auto">
        <a:xfrm>
          <a:off x="374332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74" name="AutoShape 378"/>
        <xdr:cNvSpPr>
          <a:spLocks noChangeAspect="1" noChangeArrowheads="1"/>
        </xdr:cNvSpPr>
      </xdr:nvSpPr>
      <xdr:spPr bwMode="auto">
        <a:xfrm>
          <a:off x="374332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175" name="AutoShape 378"/>
        <xdr:cNvSpPr>
          <a:spLocks noChangeAspect="1" noChangeArrowheads="1"/>
        </xdr:cNvSpPr>
      </xdr:nvSpPr>
      <xdr:spPr bwMode="auto">
        <a:xfrm>
          <a:off x="3743325" y="1038225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72" name="AutoShape 378"/>
        <xdr:cNvSpPr>
          <a:spLocks noChangeAspect="1" noChangeArrowheads="1"/>
        </xdr:cNvSpPr>
      </xdr:nvSpPr>
      <xdr:spPr bwMode="auto">
        <a:xfrm>
          <a:off x="5676900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76" name="AutoShape 378"/>
        <xdr:cNvSpPr>
          <a:spLocks noChangeAspect="1" noChangeArrowheads="1"/>
        </xdr:cNvSpPr>
      </xdr:nvSpPr>
      <xdr:spPr bwMode="auto">
        <a:xfrm>
          <a:off x="5676900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77" name="AutoShape 378"/>
        <xdr:cNvSpPr>
          <a:spLocks noChangeAspect="1" noChangeArrowheads="1"/>
        </xdr:cNvSpPr>
      </xdr:nvSpPr>
      <xdr:spPr bwMode="auto">
        <a:xfrm>
          <a:off x="5676900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178" name="AutoShape 378"/>
        <xdr:cNvSpPr>
          <a:spLocks noChangeAspect="1" noChangeArrowheads="1"/>
        </xdr:cNvSpPr>
      </xdr:nvSpPr>
      <xdr:spPr bwMode="auto">
        <a:xfrm>
          <a:off x="4752975" y="1038225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79" name="AutoShape 378"/>
        <xdr:cNvSpPr>
          <a:spLocks noChangeAspect="1" noChangeArrowheads="1"/>
        </xdr:cNvSpPr>
      </xdr:nvSpPr>
      <xdr:spPr bwMode="auto">
        <a:xfrm>
          <a:off x="5676900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80" name="AutoShape 378"/>
        <xdr:cNvSpPr>
          <a:spLocks noChangeAspect="1" noChangeArrowheads="1"/>
        </xdr:cNvSpPr>
      </xdr:nvSpPr>
      <xdr:spPr bwMode="auto">
        <a:xfrm>
          <a:off x="5676900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81" name="AutoShape 378"/>
        <xdr:cNvSpPr>
          <a:spLocks noChangeAspect="1" noChangeArrowheads="1"/>
        </xdr:cNvSpPr>
      </xdr:nvSpPr>
      <xdr:spPr bwMode="auto">
        <a:xfrm>
          <a:off x="5676900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82" name="AutoShape 378"/>
        <xdr:cNvSpPr>
          <a:spLocks noChangeAspect="1" noChangeArrowheads="1"/>
        </xdr:cNvSpPr>
      </xdr:nvSpPr>
      <xdr:spPr bwMode="auto">
        <a:xfrm>
          <a:off x="5676900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83" name="AutoShape 378"/>
        <xdr:cNvSpPr>
          <a:spLocks noChangeAspect="1" noChangeArrowheads="1"/>
        </xdr:cNvSpPr>
      </xdr:nvSpPr>
      <xdr:spPr bwMode="auto">
        <a:xfrm>
          <a:off x="5676900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84" name="AutoShape 378"/>
        <xdr:cNvSpPr>
          <a:spLocks noChangeAspect="1" noChangeArrowheads="1"/>
        </xdr:cNvSpPr>
      </xdr:nvSpPr>
      <xdr:spPr bwMode="auto">
        <a:xfrm>
          <a:off x="5676900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85" name="AutoShape 378"/>
        <xdr:cNvSpPr>
          <a:spLocks noChangeAspect="1" noChangeArrowheads="1"/>
        </xdr:cNvSpPr>
      </xdr:nvSpPr>
      <xdr:spPr bwMode="auto">
        <a:xfrm>
          <a:off x="5676900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186" name="AutoShape 378"/>
        <xdr:cNvSpPr>
          <a:spLocks noChangeAspect="1" noChangeArrowheads="1"/>
        </xdr:cNvSpPr>
      </xdr:nvSpPr>
      <xdr:spPr bwMode="auto">
        <a:xfrm>
          <a:off x="4752975" y="1038225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87" name="AutoShape 378"/>
        <xdr:cNvSpPr>
          <a:spLocks noChangeAspect="1" noChangeArrowheads="1"/>
        </xdr:cNvSpPr>
      </xdr:nvSpPr>
      <xdr:spPr bwMode="auto">
        <a:xfrm>
          <a:off x="5676900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88" name="AutoShape 378"/>
        <xdr:cNvSpPr>
          <a:spLocks noChangeAspect="1" noChangeArrowheads="1"/>
        </xdr:cNvSpPr>
      </xdr:nvSpPr>
      <xdr:spPr bwMode="auto">
        <a:xfrm>
          <a:off x="5676900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89" name="AutoShape 378"/>
        <xdr:cNvSpPr>
          <a:spLocks noChangeAspect="1" noChangeArrowheads="1"/>
        </xdr:cNvSpPr>
      </xdr:nvSpPr>
      <xdr:spPr bwMode="auto">
        <a:xfrm>
          <a:off x="5676900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90" name="AutoShape 378"/>
        <xdr:cNvSpPr>
          <a:spLocks noChangeAspect="1" noChangeArrowheads="1"/>
        </xdr:cNvSpPr>
      </xdr:nvSpPr>
      <xdr:spPr bwMode="auto">
        <a:xfrm>
          <a:off x="5676900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91" name="AutoShape 378"/>
        <xdr:cNvSpPr>
          <a:spLocks noChangeAspect="1" noChangeArrowheads="1"/>
        </xdr:cNvSpPr>
      </xdr:nvSpPr>
      <xdr:spPr bwMode="auto">
        <a:xfrm>
          <a:off x="5676900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192" name="AutoShape 378"/>
        <xdr:cNvSpPr>
          <a:spLocks noChangeAspect="1" noChangeArrowheads="1"/>
        </xdr:cNvSpPr>
      </xdr:nvSpPr>
      <xdr:spPr bwMode="auto">
        <a:xfrm>
          <a:off x="5676900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193" name="AutoShape 378"/>
        <xdr:cNvSpPr>
          <a:spLocks noChangeAspect="1" noChangeArrowheads="1"/>
        </xdr:cNvSpPr>
      </xdr:nvSpPr>
      <xdr:spPr bwMode="auto">
        <a:xfrm>
          <a:off x="4752975" y="1038225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4" name="AutoShape 378"/>
        <xdr:cNvSpPr>
          <a:spLocks noChangeAspect="1" noChangeArrowheads="1"/>
        </xdr:cNvSpPr>
      </xdr:nvSpPr>
      <xdr:spPr bwMode="auto">
        <a:xfrm>
          <a:off x="4781550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5" name="AutoShape 378"/>
        <xdr:cNvSpPr>
          <a:spLocks noChangeAspect="1" noChangeArrowheads="1"/>
        </xdr:cNvSpPr>
      </xdr:nvSpPr>
      <xdr:spPr bwMode="auto">
        <a:xfrm>
          <a:off x="4781550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29</xdr:row>
      <xdr:rowOff>0</xdr:rowOff>
    </xdr:from>
    <xdr:to>
      <xdr:col>8</xdr:col>
      <xdr:colOff>419100</xdr:colOff>
      <xdr:row>29</xdr:row>
      <xdr:rowOff>304800</xdr:rowOff>
    </xdr:to>
    <xdr:sp macro="" textlink="">
      <xdr:nvSpPr>
        <xdr:cNvPr id="196" name="AutoShape 378"/>
        <xdr:cNvSpPr>
          <a:spLocks noChangeAspect="1" noChangeArrowheads="1"/>
        </xdr:cNvSpPr>
      </xdr:nvSpPr>
      <xdr:spPr bwMode="auto">
        <a:xfrm>
          <a:off x="4781550" y="1038225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29</xdr:row>
      <xdr:rowOff>0</xdr:rowOff>
    </xdr:from>
    <xdr:to>
      <xdr:col>8</xdr:col>
      <xdr:colOff>419100</xdr:colOff>
      <xdr:row>29</xdr:row>
      <xdr:rowOff>304800</xdr:rowOff>
    </xdr:to>
    <xdr:sp macro="" textlink="">
      <xdr:nvSpPr>
        <xdr:cNvPr id="197" name="AutoShape 378"/>
        <xdr:cNvSpPr>
          <a:spLocks noChangeAspect="1" noChangeArrowheads="1"/>
        </xdr:cNvSpPr>
      </xdr:nvSpPr>
      <xdr:spPr bwMode="auto">
        <a:xfrm>
          <a:off x="4781550" y="1038225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29</xdr:row>
      <xdr:rowOff>0</xdr:rowOff>
    </xdr:from>
    <xdr:to>
      <xdr:col>8</xdr:col>
      <xdr:colOff>419100</xdr:colOff>
      <xdr:row>29</xdr:row>
      <xdr:rowOff>304800</xdr:rowOff>
    </xdr:to>
    <xdr:sp macro="" textlink="">
      <xdr:nvSpPr>
        <xdr:cNvPr id="198" name="AutoShape 378"/>
        <xdr:cNvSpPr>
          <a:spLocks noChangeAspect="1" noChangeArrowheads="1"/>
        </xdr:cNvSpPr>
      </xdr:nvSpPr>
      <xdr:spPr bwMode="auto">
        <a:xfrm>
          <a:off x="4781550" y="1038225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2647950</xdr:colOff>
      <xdr:row>32</xdr:row>
      <xdr:rowOff>28575</xdr:rowOff>
    </xdr:from>
    <xdr:to>
      <xdr:col>8</xdr:col>
      <xdr:colOff>9525</xdr:colOff>
      <xdr:row>33</xdr:row>
      <xdr:rowOff>123824</xdr:rowOff>
    </xdr:to>
    <xdr:sp macro="" textlink="">
      <xdr:nvSpPr>
        <xdr:cNvPr id="199" name="AutoShape 378"/>
        <xdr:cNvSpPr>
          <a:spLocks noChangeAspect="1" noChangeArrowheads="1"/>
        </xdr:cNvSpPr>
      </xdr:nvSpPr>
      <xdr:spPr bwMode="auto">
        <a:xfrm>
          <a:off x="3333750" y="11220450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0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1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2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3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4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5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6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7" name="AutoShape 378"/>
        <xdr:cNvSpPr>
          <a:spLocks noChangeAspect="1" noChangeArrowheads="1"/>
        </xdr:cNvSpPr>
      </xdr:nvSpPr>
      <xdr:spPr bwMode="auto">
        <a:xfrm>
          <a:off x="3743325" y="1038225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8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9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0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1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2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3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14" name="AutoShape 378"/>
        <xdr:cNvSpPr>
          <a:spLocks noChangeAspect="1" noChangeArrowheads="1"/>
        </xdr:cNvSpPr>
      </xdr:nvSpPr>
      <xdr:spPr bwMode="auto">
        <a:xfrm>
          <a:off x="4752975" y="1038225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15" name="AutoShape 378"/>
        <xdr:cNvSpPr>
          <a:spLocks noChangeAspect="1" noChangeArrowheads="1"/>
        </xdr:cNvSpPr>
      </xdr:nvSpPr>
      <xdr:spPr bwMode="auto">
        <a:xfrm>
          <a:off x="4752975" y="1038225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6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7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18" name="AutoShape 378"/>
        <xdr:cNvSpPr>
          <a:spLocks noChangeAspect="1" noChangeArrowheads="1"/>
        </xdr:cNvSpPr>
      </xdr:nvSpPr>
      <xdr:spPr bwMode="auto">
        <a:xfrm>
          <a:off x="4752975" y="1038225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9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0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1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2" name="AutoShape 378"/>
        <xdr:cNvSpPr>
          <a:spLocks noChangeAspect="1" noChangeArrowheads="1"/>
        </xdr:cNvSpPr>
      </xdr:nvSpPr>
      <xdr:spPr bwMode="auto">
        <a:xfrm>
          <a:off x="3743325" y="1038225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3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4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5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6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7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8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9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0" name="AutoShape 378"/>
        <xdr:cNvSpPr>
          <a:spLocks noChangeAspect="1" noChangeArrowheads="1"/>
        </xdr:cNvSpPr>
      </xdr:nvSpPr>
      <xdr:spPr bwMode="auto">
        <a:xfrm>
          <a:off x="3743325" y="1038225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1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2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3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4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5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6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7" name="AutoShape 378"/>
        <xdr:cNvSpPr>
          <a:spLocks noChangeAspect="1" noChangeArrowheads="1"/>
        </xdr:cNvSpPr>
      </xdr:nvSpPr>
      <xdr:spPr bwMode="auto">
        <a:xfrm>
          <a:off x="3743325" y="1038225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7</xdr:col>
      <xdr:colOff>333375</xdr:colOff>
      <xdr:row>29</xdr:row>
      <xdr:rowOff>304800</xdr:rowOff>
    </xdr:to>
    <xdr:sp macro="" textlink="">
      <xdr:nvSpPr>
        <xdr:cNvPr id="238" name="AutoShape 378"/>
        <xdr:cNvSpPr>
          <a:spLocks noChangeAspect="1" noChangeArrowheads="1"/>
        </xdr:cNvSpPr>
      </xdr:nvSpPr>
      <xdr:spPr bwMode="auto">
        <a:xfrm>
          <a:off x="3743325" y="10382250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7</xdr:col>
      <xdr:colOff>333375</xdr:colOff>
      <xdr:row>29</xdr:row>
      <xdr:rowOff>304800</xdr:rowOff>
    </xdr:to>
    <xdr:sp macro="" textlink="">
      <xdr:nvSpPr>
        <xdr:cNvPr id="239" name="AutoShape 378"/>
        <xdr:cNvSpPr>
          <a:spLocks noChangeAspect="1" noChangeArrowheads="1"/>
        </xdr:cNvSpPr>
      </xdr:nvSpPr>
      <xdr:spPr bwMode="auto">
        <a:xfrm>
          <a:off x="3743325" y="10382250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7</xdr:col>
      <xdr:colOff>333375</xdr:colOff>
      <xdr:row>29</xdr:row>
      <xdr:rowOff>304800</xdr:rowOff>
    </xdr:to>
    <xdr:sp macro="" textlink="">
      <xdr:nvSpPr>
        <xdr:cNvPr id="240" name="AutoShape 378"/>
        <xdr:cNvSpPr>
          <a:spLocks noChangeAspect="1" noChangeArrowheads="1"/>
        </xdr:cNvSpPr>
      </xdr:nvSpPr>
      <xdr:spPr bwMode="auto">
        <a:xfrm>
          <a:off x="3743325" y="10382250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1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2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3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4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5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6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7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8" name="AutoShape 378"/>
        <xdr:cNvSpPr>
          <a:spLocks noChangeAspect="1" noChangeArrowheads="1"/>
        </xdr:cNvSpPr>
      </xdr:nvSpPr>
      <xdr:spPr bwMode="auto">
        <a:xfrm>
          <a:off x="3743325" y="1038225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9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50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51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52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53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54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55" name="AutoShape 378"/>
        <xdr:cNvSpPr>
          <a:spLocks noChangeAspect="1" noChangeArrowheads="1"/>
        </xdr:cNvSpPr>
      </xdr:nvSpPr>
      <xdr:spPr bwMode="auto">
        <a:xfrm>
          <a:off x="4752975" y="1038225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56" name="AutoShape 378"/>
        <xdr:cNvSpPr>
          <a:spLocks noChangeAspect="1" noChangeArrowheads="1"/>
        </xdr:cNvSpPr>
      </xdr:nvSpPr>
      <xdr:spPr bwMode="auto">
        <a:xfrm>
          <a:off x="4752975" y="1038225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57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58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59" name="AutoShape 378"/>
        <xdr:cNvSpPr>
          <a:spLocks noChangeAspect="1" noChangeArrowheads="1"/>
        </xdr:cNvSpPr>
      </xdr:nvSpPr>
      <xdr:spPr bwMode="auto">
        <a:xfrm>
          <a:off x="4752975" y="1038225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60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61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62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63" name="AutoShape 378"/>
        <xdr:cNvSpPr>
          <a:spLocks noChangeAspect="1" noChangeArrowheads="1"/>
        </xdr:cNvSpPr>
      </xdr:nvSpPr>
      <xdr:spPr bwMode="auto">
        <a:xfrm>
          <a:off x="3743325" y="1038225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64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65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66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67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68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69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404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405" name="AutoShape 378"/>
        <xdr:cNvSpPr>
          <a:spLocks noChangeAspect="1" noChangeArrowheads="1"/>
        </xdr:cNvSpPr>
      </xdr:nvSpPr>
      <xdr:spPr bwMode="auto">
        <a:xfrm>
          <a:off x="3743325" y="1038225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406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407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408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409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410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411" name="AutoShape 378"/>
        <xdr:cNvSpPr>
          <a:spLocks noChangeAspect="1" noChangeArrowheads="1"/>
        </xdr:cNvSpPr>
      </xdr:nvSpPr>
      <xdr:spPr bwMode="auto">
        <a:xfrm>
          <a:off x="4752975" y="1038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412" name="AutoShape 378"/>
        <xdr:cNvSpPr>
          <a:spLocks noChangeAspect="1" noChangeArrowheads="1"/>
        </xdr:cNvSpPr>
      </xdr:nvSpPr>
      <xdr:spPr bwMode="auto">
        <a:xfrm>
          <a:off x="3743325" y="1038225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7</xdr:col>
      <xdr:colOff>333375</xdr:colOff>
      <xdr:row>29</xdr:row>
      <xdr:rowOff>304800</xdr:rowOff>
    </xdr:to>
    <xdr:sp macro="" textlink="">
      <xdr:nvSpPr>
        <xdr:cNvPr id="413" name="AutoShape 378"/>
        <xdr:cNvSpPr>
          <a:spLocks noChangeAspect="1" noChangeArrowheads="1"/>
        </xdr:cNvSpPr>
      </xdr:nvSpPr>
      <xdr:spPr bwMode="auto">
        <a:xfrm>
          <a:off x="3743325" y="10382250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7</xdr:col>
      <xdr:colOff>333375</xdr:colOff>
      <xdr:row>29</xdr:row>
      <xdr:rowOff>304800</xdr:rowOff>
    </xdr:to>
    <xdr:sp macro="" textlink="">
      <xdr:nvSpPr>
        <xdr:cNvPr id="414" name="AutoShape 378"/>
        <xdr:cNvSpPr>
          <a:spLocks noChangeAspect="1" noChangeArrowheads="1"/>
        </xdr:cNvSpPr>
      </xdr:nvSpPr>
      <xdr:spPr bwMode="auto">
        <a:xfrm>
          <a:off x="3743325" y="10382250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7</xdr:col>
      <xdr:colOff>333375</xdr:colOff>
      <xdr:row>29</xdr:row>
      <xdr:rowOff>304800</xdr:rowOff>
    </xdr:to>
    <xdr:sp macro="" textlink="">
      <xdr:nvSpPr>
        <xdr:cNvPr id="415" name="AutoShape 378"/>
        <xdr:cNvSpPr>
          <a:spLocks noChangeAspect="1" noChangeArrowheads="1"/>
        </xdr:cNvSpPr>
      </xdr:nvSpPr>
      <xdr:spPr bwMode="auto">
        <a:xfrm>
          <a:off x="3743325" y="10382250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416" name="AutoShape 378"/>
        <xdr:cNvSpPr>
          <a:spLocks noChangeAspect="1" noChangeArrowheads="1"/>
        </xdr:cNvSpPr>
      </xdr:nvSpPr>
      <xdr:spPr bwMode="auto">
        <a:xfrm>
          <a:off x="3743325" y="1038225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417" name="AutoShape 378"/>
        <xdr:cNvSpPr>
          <a:spLocks noChangeAspect="1" noChangeArrowheads="1"/>
        </xdr:cNvSpPr>
      </xdr:nvSpPr>
      <xdr:spPr bwMode="auto">
        <a:xfrm>
          <a:off x="3743325" y="1038225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418" name="AutoShape 378"/>
        <xdr:cNvSpPr>
          <a:spLocks noChangeAspect="1" noChangeArrowheads="1"/>
        </xdr:cNvSpPr>
      </xdr:nvSpPr>
      <xdr:spPr bwMode="auto">
        <a:xfrm>
          <a:off x="3743325" y="1038225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9" name="AutoShape 378"/>
        <xdr:cNvSpPr>
          <a:spLocks noChangeAspect="1" noChangeArrowheads="1"/>
        </xdr:cNvSpPr>
      </xdr:nvSpPr>
      <xdr:spPr bwMode="auto">
        <a:xfrm>
          <a:off x="56102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0" name="AutoShape 378"/>
        <xdr:cNvSpPr>
          <a:spLocks noChangeAspect="1" noChangeArrowheads="1"/>
        </xdr:cNvSpPr>
      </xdr:nvSpPr>
      <xdr:spPr bwMode="auto">
        <a:xfrm>
          <a:off x="56102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1" name="AutoShape 378"/>
        <xdr:cNvSpPr>
          <a:spLocks noChangeAspect="1" noChangeArrowheads="1"/>
        </xdr:cNvSpPr>
      </xdr:nvSpPr>
      <xdr:spPr bwMode="auto">
        <a:xfrm>
          <a:off x="56102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22" name="AutoShape 378"/>
        <xdr:cNvSpPr>
          <a:spLocks noChangeAspect="1" noChangeArrowheads="1"/>
        </xdr:cNvSpPr>
      </xdr:nvSpPr>
      <xdr:spPr bwMode="auto">
        <a:xfrm>
          <a:off x="4667250" y="1047750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3" name="AutoShape 378"/>
        <xdr:cNvSpPr>
          <a:spLocks noChangeAspect="1" noChangeArrowheads="1"/>
        </xdr:cNvSpPr>
      </xdr:nvSpPr>
      <xdr:spPr bwMode="auto">
        <a:xfrm>
          <a:off x="56102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4" name="AutoShape 378"/>
        <xdr:cNvSpPr>
          <a:spLocks noChangeAspect="1" noChangeArrowheads="1"/>
        </xdr:cNvSpPr>
      </xdr:nvSpPr>
      <xdr:spPr bwMode="auto">
        <a:xfrm>
          <a:off x="56102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5" name="AutoShape 378"/>
        <xdr:cNvSpPr>
          <a:spLocks noChangeAspect="1" noChangeArrowheads="1"/>
        </xdr:cNvSpPr>
      </xdr:nvSpPr>
      <xdr:spPr bwMode="auto">
        <a:xfrm>
          <a:off x="56102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6" name="AutoShape 378"/>
        <xdr:cNvSpPr>
          <a:spLocks noChangeAspect="1" noChangeArrowheads="1"/>
        </xdr:cNvSpPr>
      </xdr:nvSpPr>
      <xdr:spPr bwMode="auto">
        <a:xfrm>
          <a:off x="56102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7" name="AutoShape 378"/>
        <xdr:cNvSpPr>
          <a:spLocks noChangeAspect="1" noChangeArrowheads="1"/>
        </xdr:cNvSpPr>
      </xdr:nvSpPr>
      <xdr:spPr bwMode="auto">
        <a:xfrm>
          <a:off x="56102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8" name="AutoShape 378"/>
        <xdr:cNvSpPr>
          <a:spLocks noChangeAspect="1" noChangeArrowheads="1"/>
        </xdr:cNvSpPr>
      </xdr:nvSpPr>
      <xdr:spPr bwMode="auto">
        <a:xfrm>
          <a:off x="56102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9" name="AutoShape 378"/>
        <xdr:cNvSpPr>
          <a:spLocks noChangeAspect="1" noChangeArrowheads="1"/>
        </xdr:cNvSpPr>
      </xdr:nvSpPr>
      <xdr:spPr bwMode="auto">
        <a:xfrm>
          <a:off x="56102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30" name="AutoShape 378"/>
        <xdr:cNvSpPr>
          <a:spLocks noChangeAspect="1" noChangeArrowheads="1"/>
        </xdr:cNvSpPr>
      </xdr:nvSpPr>
      <xdr:spPr bwMode="auto">
        <a:xfrm>
          <a:off x="4667250" y="1047750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1" name="AutoShape 378"/>
        <xdr:cNvSpPr>
          <a:spLocks noChangeAspect="1" noChangeArrowheads="1"/>
        </xdr:cNvSpPr>
      </xdr:nvSpPr>
      <xdr:spPr bwMode="auto">
        <a:xfrm>
          <a:off x="56102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2" name="AutoShape 378"/>
        <xdr:cNvSpPr>
          <a:spLocks noChangeAspect="1" noChangeArrowheads="1"/>
        </xdr:cNvSpPr>
      </xdr:nvSpPr>
      <xdr:spPr bwMode="auto">
        <a:xfrm>
          <a:off x="56102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3" name="AutoShape 378"/>
        <xdr:cNvSpPr>
          <a:spLocks noChangeAspect="1" noChangeArrowheads="1"/>
        </xdr:cNvSpPr>
      </xdr:nvSpPr>
      <xdr:spPr bwMode="auto">
        <a:xfrm>
          <a:off x="56102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4" name="AutoShape 378"/>
        <xdr:cNvSpPr>
          <a:spLocks noChangeAspect="1" noChangeArrowheads="1"/>
        </xdr:cNvSpPr>
      </xdr:nvSpPr>
      <xdr:spPr bwMode="auto">
        <a:xfrm>
          <a:off x="56102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5" name="AutoShape 378"/>
        <xdr:cNvSpPr>
          <a:spLocks noChangeAspect="1" noChangeArrowheads="1"/>
        </xdr:cNvSpPr>
      </xdr:nvSpPr>
      <xdr:spPr bwMode="auto">
        <a:xfrm>
          <a:off x="56102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6" name="AutoShape 378"/>
        <xdr:cNvSpPr>
          <a:spLocks noChangeAspect="1" noChangeArrowheads="1"/>
        </xdr:cNvSpPr>
      </xdr:nvSpPr>
      <xdr:spPr bwMode="auto">
        <a:xfrm>
          <a:off x="56102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37" name="AutoShape 378"/>
        <xdr:cNvSpPr>
          <a:spLocks noChangeAspect="1" noChangeArrowheads="1"/>
        </xdr:cNvSpPr>
      </xdr:nvSpPr>
      <xdr:spPr bwMode="auto">
        <a:xfrm>
          <a:off x="4667250" y="1047750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8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9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40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41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42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43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44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45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46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47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48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49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50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51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52" name="AutoShape 378"/>
        <xdr:cNvSpPr>
          <a:spLocks noChangeAspect="1" noChangeArrowheads="1"/>
        </xdr:cNvSpPr>
      </xdr:nvSpPr>
      <xdr:spPr bwMode="auto">
        <a:xfrm>
          <a:off x="4667250" y="1047750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53" name="AutoShape 378"/>
        <xdr:cNvSpPr>
          <a:spLocks noChangeAspect="1" noChangeArrowheads="1"/>
        </xdr:cNvSpPr>
      </xdr:nvSpPr>
      <xdr:spPr bwMode="auto">
        <a:xfrm>
          <a:off x="4667250" y="1047750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54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55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56" name="AutoShape 378"/>
        <xdr:cNvSpPr>
          <a:spLocks noChangeAspect="1" noChangeArrowheads="1"/>
        </xdr:cNvSpPr>
      </xdr:nvSpPr>
      <xdr:spPr bwMode="auto">
        <a:xfrm>
          <a:off x="4667250" y="1047750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57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58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59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60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1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2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3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4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5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6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7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68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9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0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1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2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3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4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75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29</xdr:row>
      <xdr:rowOff>0</xdr:rowOff>
    </xdr:from>
    <xdr:to>
      <xdr:col>8</xdr:col>
      <xdr:colOff>419100</xdr:colOff>
      <xdr:row>29</xdr:row>
      <xdr:rowOff>304800</xdr:rowOff>
    </xdr:to>
    <xdr:sp macro="" textlink="">
      <xdr:nvSpPr>
        <xdr:cNvPr id="476" name="AutoShape 378"/>
        <xdr:cNvSpPr>
          <a:spLocks noChangeAspect="1" noChangeArrowheads="1"/>
        </xdr:cNvSpPr>
      </xdr:nvSpPr>
      <xdr:spPr bwMode="auto">
        <a:xfrm>
          <a:off x="3743325" y="10477500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29</xdr:row>
      <xdr:rowOff>0</xdr:rowOff>
    </xdr:from>
    <xdr:to>
      <xdr:col>8</xdr:col>
      <xdr:colOff>419100</xdr:colOff>
      <xdr:row>29</xdr:row>
      <xdr:rowOff>304800</xdr:rowOff>
    </xdr:to>
    <xdr:sp macro="" textlink="">
      <xdr:nvSpPr>
        <xdr:cNvPr id="477" name="AutoShape 378"/>
        <xdr:cNvSpPr>
          <a:spLocks noChangeAspect="1" noChangeArrowheads="1"/>
        </xdr:cNvSpPr>
      </xdr:nvSpPr>
      <xdr:spPr bwMode="auto">
        <a:xfrm>
          <a:off x="3743325" y="10477500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29</xdr:row>
      <xdr:rowOff>0</xdr:rowOff>
    </xdr:from>
    <xdr:to>
      <xdr:col>8</xdr:col>
      <xdr:colOff>419100</xdr:colOff>
      <xdr:row>29</xdr:row>
      <xdr:rowOff>304800</xdr:rowOff>
    </xdr:to>
    <xdr:sp macro="" textlink="">
      <xdr:nvSpPr>
        <xdr:cNvPr id="478" name="AutoShape 378"/>
        <xdr:cNvSpPr>
          <a:spLocks noChangeAspect="1" noChangeArrowheads="1"/>
        </xdr:cNvSpPr>
      </xdr:nvSpPr>
      <xdr:spPr bwMode="auto">
        <a:xfrm>
          <a:off x="3743325" y="10477500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79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80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81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482" name="AutoShape 378"/>
        <xdr:cNvSpPr>
          <a:spLocks noChangeAspect="1" noChangeArrowheads="1"/>
        </xdr:cNvSpPr>
      </xdr:nvSpPr>
      <xdr:spPr bwMode="auto">
        <a:xfrm>
          <a:off x="3743325" y="10477500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483" name="AutoShape 378"/>
        <xdr:cNvSpPr>
          <a:spLocks noChangeAspect="1" noChangeArrowheads="1"/>
        </xdr:cNvSpPr>
      </xdr:nvSpPr>
      <xdr:spPr bwMode="auto">
        <a:xfrm>
          <a:off x="3743325" y="10477500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484" name="AutoShape 378"/>
        <xdr:cNvSpPr>
          <a:spLocks noChangeAspect="1" noChangeArrowheads="1"/>
        </xdr:cNvSpPr>
      </xdr:nvSpPr>
      <xdr:spPr bwMode="auto">
        <a:xfrm>
          <a:off x="3743325" y="10477500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5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6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7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88" name="AutoShape 378"/>
        <xdr:cNvSpPr>
          <a:spLocks noChangeAspect="1" noChangeArrowheads="1"/>
        </xdr:cNvSpPr>
      </xdr:nvSpPr>
      <xdr:spPr bwMode="auto">
        <a:xfrm>
          <a:off x="3743325" y="10477500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9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0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1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2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3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4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5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96" name="AutoShape 378"/>
        <xdr:cNvSpPr>
          <a:spLocks noChangeAspect="1" noChangeArrowheads="1"/>
        </xdr:cNvSpPr>
      </xdr:nvSpPr>
      <xdr:spPr bwMode="auto">
        <a:xfrm>
          <a:off x="3743325" y="10477500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7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8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9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0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1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2" name="AutoShape 378"/>
        <xdr:cNvSpPr>
          <a:spLocks noChangeAspect="1" noChangeArrowheads="1"/>
        </xdr:cNvSpPr>
      </xdr:nvSpPr>
      <xdr:spPr bwMode="auto">
        <a:xfrm>
          <a:off x="4667250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03" name="AutoShape 378"/>
        <xdr:cNvSpPr>
          <a:spLocks noChangeAspect="1" noChangeArrowheads="1"/>
        </xdr:cNvSpPr>
      </xdr:nvSpPr>
      <xdr:spPr bwMode="auto">
        <a:xfrm>
          <a:off x="3743325" y="10477500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4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5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06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07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08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09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0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1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512" name="AutoShape 378"/>
        <xdr:cNvSpPr>
          <a:spLocks noChangeAspect="1" noChangeArrowheads="1"/>
        </xdr:cNvSpPr>
      </xdr:nvSpPr>
      <xdr:spPr bwMode="auto">
        <a:xfrm>
          <a:off x="3743325" y="10477500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513" name="AutoShape 378"/>
        <xdr:cNvSpPr>
          <a:spLocks noChangeAspect="1" noChangeArrowheads="1"/>
        </xdr:cNvSpPr>
      </xdr:nvSpPr>
      <xdr:spPr bwMode="auto">
        <a:xfrm>
          <a:off x="3743325" y="10477500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514" name="AutoShape 378"/>
        <xdr:cNvSpPr>
          <a:spLocks noChangeAspect="1" noChangeArrowheads="1"/>
        </xdr:cNvSpPr>
      </xdr:nvSpPr>
      <xdr:spPr bwMode="auto">
        <a:xfrm>
          <a:off x="3743325" y="10477500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5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6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7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8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9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0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1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2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3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4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5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6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7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8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29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30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1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2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33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4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5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6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7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8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9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0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1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2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3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4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5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6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7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8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9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0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1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2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3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4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5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6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7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8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9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0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1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2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3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4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5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6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567" name="AutoShape 378"/>
        <xdr:cNvSpPr>
          <a:spLocks noChangeAspect="1" noChangeArrowheads="1"/>
        </xdr:cNvSpPr>
      </xdr:nvSpPr>
      <xdr:spPr bwMode="auto">
        <a:xfrm>
          <a:off x="3743325" y="10477500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568" name="AutoShape 378"/>
        <xdr:cNvSpPr>
          <a:spLocks noChangeAspect="1" noChangeArrowheads="1"/>
        </xdr:cNvSpPr>
      </xdr:nvSpPr>
      <xdr:spPr bwMode="auto">
        <a:xfrm>
          <a:off x="3743325" y="10477500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9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0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571" name="AutoShape 378"/>
        <xdr:cNvSpPr>
          <a:spLocks noChangeAspect="1" noChangeArrowheads="1"/>
        </xdr:cNvSpPr>
      </xdr:nvSpPr>
      <xdr:spPr bwMode="auto">
        <a:xfrm>
          <a:off x="3743325" y="10477500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2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3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4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5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6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7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8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9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0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1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2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3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4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5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6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7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8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9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0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1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2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3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594" name="AutoShape 378"/>
        <xdr:cNvSpPr>
          <a:spLocks noChangeAspect="1" noChangeArrowheads="1"/>
        </xdr:cNvSpPr>
      </xdr:nvSpPr>
      <xdr:spPr bwMode="auto">
        <a:xfrm>
          <a:off x="3743325" y="10477500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595" name="AutoShape 378"/>
        <xdr:cNvSpPr>
          <a:spLocks noChangeAspect="1" noChangeArrowheads="1"/>
        </xdr:cNvSpPr>
      </xdr:nvSpPr>
      <xdr:spPr bwMode="auto">
        <a:xfrm>
          <a:off x="3743325" y="10477500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596" name="AutoShape 378"/>
        <xdr:cNvSpPr>
          <a:spLocks noChangeAspect="1" noChangeArrowheads="1"/>
        </xdr:cNvSpPr>
      </xdr:nvSpPr>
      <xdr:spPr bwMode="auto">
        <a:xfrm>
          <a:off x="3743325" y="10477500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97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98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99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00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601" name="AutoShape 378"/>
        <xdr:cNvSpPr>
          <a:spLocks noChangeAspect="1" noChangeArrowheads="1"/>
        </xdr:cNvSpPr>
      </xdr:nvSpPr>
      <xdr:spPr bwMode="auto">
        <a:xfrm>
          <a:off x="3743325" y="10477500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602" name="AutoShape 378"/>
        <xdr:cNvSpPr>
          <a:spLocks noChangeAspect="1" noChangeArrowheads="1"/>
        </xdr:cNvSpPr>
      </xdr:nvSpPr>
      <xdr:spPr bwMode="auto">
        <a:xfrm>
          <a:off x="3743325" y="10477500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603" name="AutoShape 378"/>
        <xdr:cNvSpPr>
          <a:spLocks noChangeAspect="1" noChangeArrowheads="1"/>
        </xdr:cNvSpPr>
      </xdr:nvSpPr>
      <xdr:spPr bwMode="auto">
        <a:xfrm>
          <a:off x="3743325" y="10477500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04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05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06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07" name="AutoShape 378"/>
        <xdr:cNvSpPr>
          <a:spLocks noChangeAspect="1" noChangeArrowheads="1"/>
        </xdr:cNvSpPr>
      </xdr:nvSpPr>
      <xdr:spPr bwMode="auto">
        <a:xfrm>
          <a:off x="3743325" y="10477500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08" name="AutoShape 378"/>
        <xdr:cNvSpPr>
          <a:spLocks noChangeAspect="1" noChangeArrowheads="1"/>
        </xdr:cNvSpPr>
      </xdr:nvSpPr>
      <xdr:spPr bwMode="auto">
        <a:xfrm>
          <a:off x="3743325" y="10477500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09" name="AutoShape 378"/>
        <xdr:cNvSpPr>
          <a:spLocks noChangeAspect="1" noChangeArrowheads="1"/>
        </xdr:cNvSpPr>
      </xdr:nvSpPr>
      <xdr:spPr bwMode="auto">
        <a:xfrm>
          <a:off x="3743325" y="10477500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10" name="AutoShape 378"/>
        <xdr:cNvSpPr>
          <a:spLocks noChangeAspect="1" noChangeArrowheads="1"/>
        </xdr:cNvSpPr>
      </xdr:nvSpPr>
      <xdr:spPr bwMode="auto">
        <a:xfrm>
          <a:off x="3743325" y="10477500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1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2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13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14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15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16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7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8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619" name="AutoShape 378"/>
        <xdr:cNvSpPr>
          <a:spLocks noChangeAspect="1" noChangeArrowheads="1"/>
        </xdr:cNvSpPr>
      </xdr:nvSpPr>
      <xdr:spPr bwMode="auto">
        <a:xfrm>
          <a:off x="3743325" y="10477500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620" name="AutoShape 378"/>
        <xdr:cNvSpPr>
          <a:spLocks noChangeAspect="1" noChangeArrowheads="1"/>
        </xdr:cNvSpPr>
      </xdr:nvSpPr>
      <xdr:spPr bwMode="auto">
        <a:xfrm>
          <a:off x="3743325" y="10477500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621" name="AutoShape 378"/>
        <xdr:cNvSpPr>
          <a:spLocks noChangeAspect="1" noChangeArrowheads="1"/>
        </xdr:cNvSpPr>
      </xdr:nvSpPr>
      <xdr:spPr bwMode="auto">
        <a:xfrm>
          <a:off x="3743325" y="10477500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2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3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4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5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6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7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8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9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0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1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2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3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4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5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36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37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8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9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40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1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2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3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4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5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6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7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8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9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0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1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2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3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4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5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6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7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8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9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0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1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2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3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4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5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6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7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8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9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0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1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2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3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74" name="AutoShape 378"/>
        <xdr:cNvSpPr>
          <a:spLocks noChangeAspect="1" noChangeArrowheads="1"/>
        </xdr:cNvSpPr>
      </xdr:nvSpPr>
      <xdr:spPr bwMode="auto">
        <a:xfrm>
          <a:off x="3743325" y="10477500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75" name="AutoShape 378"/>
        <xdr:cNvSpPr>
          <a:spLocks noChangeAspect="1" noChangeArrowheads="1"/>
        </xdr:cNvSpPr>
      </xdr:nvSpPr>
      <xdr:spPr bwMode="auto">
        <a:xfrm>
          <a:off x="3743325" y="10477500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6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7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78" name="AutoShape 378"/>
        <xdr:cNvSpPr>
          <a:spLocks noChangeAspect="1" noChangeArrowheads="1"/>
        </xdr:cNvSpPr>
      </xdr:nvSpPr>
      <xdr:spPr bwMode="auto">
        <a:xfrm>
          <a:off x="3743325" y="10477500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9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0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1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2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3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4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5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6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7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8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9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0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1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2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3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4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5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6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7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8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9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0" name="AutoShape 378"/>
        <xdr:cNvSpPr>
          <a:spLocks noChangeAspect="1" noChangeArrowheads="1"/>
        </xdr:cNvSpPr>
      </xdr:nvSpPr>
      <xdr:spPr bwMode="auto">
        <a:xfrm>
          <a:off x="3743325" y="10477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701" name="AutoShape 378"/>
        <xdr:cNvSpPr>
          <a:spLocks noChangeAspect="1" noChangeArrowheads="1"/>
        </xdr:cNvSpPr>
      </xdr:nvSpPr>
      <xdr:spPr bwMode="auto">
        <a:xfrm>
          <a:off x="3743325" y="10477500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702" name="AutoShape 378"/>
        <xdr:cNvSpPr>
          <a:spLocks noChangeAspect="1" noChangeArrowheads="1"/>
        </xdr:cNvSpPr>
      </xdr:nvSpPr>
      <xdr:spPr bwMode="auto">
        <a:xfrm>
          <a:off x="3743325" y="10477500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703" name="AutoShape 378"/>
        <xdr:cNvSpPr>
          <a:spLocks noChangeAspect="1" noChangeArrowheads="1"/>
        </xdr:cNvSpPr>
      </xdr:nvSpPr>
      <xdr:spPr bwMode="auto">
        <a:xfrm>
          <a:off x="3743325" y="10477500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704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705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706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707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708" name="AutoShape 378"/>
        <xdr:cNvSpPr>
          <a:spLocks noChangeAspect="1" noChangeArrowheads="1"/>
        </xdr:cNvSpPr>
      </xdr:nvSpPr>
      <xdr:spPr bwMode="auto">
        <a:xfrm>
          <a:off x="3743325" y="10477500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709" name="AutoShape 378"/>
        <xdr:cNvSpPr>
          <a:spLocks noChangeAspect="1" noChangeArrowheads="1"/>
        </xdr:cNvSpPr>
      </xdr:nvSpPr>
      <xdr:spPr bwMode="auto">
        <a:xfrm>
          <a:off x="3743325" y="10477500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710" name="AutoShape 378"/>
        <xdr:cNvSpPr>
          <a:spLocks noChangeAspect="1" noChangeArrowheads="1"/>
        </xdr:cNvSpPr>
      </xdr:nvSpPr>
      <xdr:spPr bwMode="auto">
        <a:xfrm>
          <a:off x="3743325" y="10477500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711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712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713" name="AutoShape 378"/>
        <xdr:cNvSpPr>
          <a:spLocks noChangeAspect="1" noChangeArrowheads="1"/>
        </xdr:cNvSpPr>
      </xdr:nvSpPr>
      <xdr:spPr bwMode="auto">
        <a:xfrm>
          <a:off x="3743325" y="10477500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714" name="AutoShape 378"/>
        <xdr:cNvSpPr>
          <a:spLocks noChangeAspect="1" noChangeArrowheads="1"/>
        </xdr:cNvSpPr>
      </xdr:nvSpPr>
      <xdr:spPr bwMode="auto">
        <a:xfrm>
          <a:off x="3743325" y="10477500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715" name="AutoShape 378"/>
        <xdr:cNvSpPr>
          <a:spLocks noChangeAspect="1" noChangeArrowheads="1"/>
        </xdr:cNvSpPr>
      </xdr:nvSpPr>
      <xdr:spPr bwMode="auto">
        <a:xfrm>
          <a:off x="3743325" y="10477500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716" name="AutoShape 378"/>
        <xdr:cNvSpPr>
          <a:spLocks noChangeAspect="1" noChangeArrowheads="1"/>
        </xdr:cNvSpPr>
      </xdr:nvSpPr>
      <xdr:spPr bwMode="auto">
        <a:xfrm>
          <a:off x="3743325" y="10477500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717" name="AutoShape 378"/>
        <xdr:cNvSpPr>
          <a:spLocks noChangeAspect="1" noChangeArrowheads="1"/>
        </xdr:cNvSpPr>
      </xdr:nvSpPr>
      <xdr:spPr bwMode="auto">
        <a:xfrm>
          <a:off x="3743325" y="10477500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718" name="AutoShape 378"/>
        <xdr:cNvSpPr>
          <a:spLocks noChangeAspect="1" noChangeArrowheads="1"/>
        </xdr:cNvSpPr>
      </xdr:nvSpPr>
      <xdr:spPr bwMode="auto">
        <a:xfrm>
          <a:off x="3743325" y="10477500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719" name="AutoShape 378"/>
        <xdr:cNvSpPr>
          <a:spLocks noChangeAspect="1" noChangeArrowheads="1"/>
        </xdr:cNvSpPr>
      </xdr:nvSpPr>
      <xdr:spPr bwMode="auto">
        <a:xfrm>
          <a:off x="3743325" y="10477500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720" name="AutoShape 378"/>
        <xdr:cNvSpPr>
          <a:spLocks noChangeAspect="1" noChangeArrowheads="1"/>
        </xdr:cNvSpPr>
      </xdr:nvSpPr>
      <xdr:spPr bwMode="auto">
        <a:xfrm>
          <a:off x="3743325" y="1047750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721" name="AutoShape 378"/>
        <xdr:cNvSpPr>
          <a:spLocks noChangeAspect="1" noChangeArrowheads="1"/>
        </xdr:cNvSpPr>
      </xdr:nvSpPr>
      <xdr:spPr bwMode="auto">
        <a:xfrm>
          <a:off x="3743325" y="1047750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722" name="AutoShape 378"/>
        <xdr:cNvSpPr>
          <a:spLocks noChangeAspect="1" noChangeArrowheads="1"/>
        </xdr:cNvSpPr>
      </xdr:nvSpPr>
      <xdr:spPr bwMode="auto">
        <a:xfrm>
          <a:off x="3743325" y="1047750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723" name="AutoShape 378"/>
        <xdr:cNvSpPr>
          <a:spLocks noChangeAspect="1" noChangeArrowheads="1"/>
        </xdr:cNvSpPr>
      </xdr:nvSpPr>
      <xdr:spPr bwMode="auto">
        <a:xfrm>
          <a:off x="3743325" y="1047750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724" name="AutoShape 378"/>
        <xdr:cNvSpPr>
          <a:spLocks noChangeAspect="1" noChangeArrowheads="1"/>
        </xdr:cNvSpPr>
      </xdr:nvSpPr>
      <xdr:spPr bwMode="auto">
        <a:xfrm>
          <a:off x="3743325" y="1047750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725" name="AutoShape 378"/>
        <xdr:cNvSpPr>
          <a:spLocks noChangeAspect="1" noChangeArrowheads="1"/>
        </xdr:cNvSpPr>
      </xdr:nvSpPr>
      <xdr:spPr bwMode="auto">
        <a:xfrm>
          <a:off x="3743325" y="1047750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726" name="AutoShape 378"/>
        <xdr:cNvSpPr>
          <a:spLocks noChangeAspect="1" noChangeArrowheads="1"/>
        </xdr:cNvSpPr>
      </xdr:nvSpPr>
      <xdr:spPr bwMode="auto">
        <a:xfrm>
          <a:off x="3743325" y="1047750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727" name="AutoShape 378"/>
        <xdr:cNvSpPr>
          <a:spLocks noChangeAspect="1" noChangeArrowheads="1"/>
        </xdr:cNvSpPr>
      </xdr:nvSpPr>
      <xdr:spPr bwMode="auto">
        <a:xfrm>
          <a:off x="3743325" y="1047750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728" name="AutoShape 378"/>
        <xdr:cNvSpPr>
          <a:spLocks noChangeAspect="1" noChangeArrowheads="1"/>
        </xdr:cNvSpPr>
      </xdr:nvSpPr>
      <xdr:spPr bwMode="auto">
        <a:xfrm>
          <a:off x="3743325" y="1047750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729" name="AutoShape 378"/>
        <xdr:cNvSpPr>
          <a:spLocks noChangeAspect="1" noChangeArrowheads="1"/>
        </xdr:cNvSpPr>
      </xdr:nvSpPr>
      <xdr:spPr bwMode="auto">
        <a:xfrm>
          <a:off x="3743325" y="1047750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730" name="AutoShape 378"/>
        <xdr:cNvSpPr>
          <a:spLocks noChangeAspect="1" noChangeArrowheads="1"/>
        </xdr:cNvSpPr>
      </xdr:nvSpPr>
      <xdr:spPr bwMode="auto">
        <a:xfrm>
          <a:off x="3743325" y="1047750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731" name="AutoShape 378"/>
        <xdr:cNvSpPr>
          <a:spLocks noChangeAspect="1" noChangeArrowheads="1"/>
        </xdr:cNvSpPr>
      </xdr:nvSpPr>
      <xdr:spPr bwMode="auto">
        <a:xfrm>
          <a:off x="3743325" y="1047750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732" name="AutoShape 378"/>
        <xdr:cNvSpPr>
          <a:spLocks noChangeAspect="1" noChangeArrowheads="1"/>
        </xdr:cNvSpPr>
      </xdr:nvSpPr>
      <xdr:spPr bwMode="auto">
        <a:xfrm>
          <a:off x="3743325" y="10477500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3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4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735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736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737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738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9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0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741" name="AutoShape 378"/>
        <xdr:cNvSpPr>
          <a:spLocks noChangeAspect="1" noChangeArrowheads="1"/>
        </xdr:cNvSpPr>
      </xdr:nvSpPr>
      <xdr:spPr bwMode="auto">
        <a:xfrm>
          <a:off x="3735779" y="10452760"/>
          <a:ext cx="134686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742" name="AutoShape 378"/>
        <xdr:cNvSpPr>
          <a:spLocks noChangeAspect="1" noChangeArrowheads="1"/>
        </xdr:cNvSpPr>
      </xdr:nvSpPr>
      <xdr:spPr bwMode="auto">
        <a:xfrm>
          <a:off x="3735779" y="10452760"/>
          <a:ext cx="134686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743" name="AutoShape 378"/>
        <xdr:cNvSpPr>
          <a:spLocks noChangeAspect="1" noChangeArrowheads="1"/>
        </xdr:cNvSpPr>
      </xdr:nvSpPr>
      <xdr:spPr bwMode="auto">
        <a:xfrm>
          <a:off x="3735779" y="10452760"/>
          <a:ext cx="13468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4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5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6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7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8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9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0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1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2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3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4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5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6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7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758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759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0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1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762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3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4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5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6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7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8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9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0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1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2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3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4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5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6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7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8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9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80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81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82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83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84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85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86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87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88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89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90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91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92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93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94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95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796" name="AutoShape 378"/>
        <xdr:cNvSpPr>
          <a:spLocks noChangeAspect="1" noChangeArrowheads="1"/>
        </xdr:cNvSpPr>
      </xdr:nvSpPr>
      <xdr:spPr bwMode="auto">
        <a:xfrm>
          <a:off x="3735779" y="10452760"/>
          <a:ext cx="11944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797" name="AutoShape 378"/>
        <xdr:cNvSpPr>
          <a:spLocks noChangeAspect="1" noChangeArrowheads="1"/>
        </xdr:cNvSpPr>
      </xdr:nvSpPr>
      <xdr:spPr bwMode="auto">
        <a:xfrm>
          <a:off x="3735779" y="10452760"/>
          <a:ext cx="11944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98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99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800" name="AutoShape 378"/>
        <xdr:cNvSpPr>
          <a:spLocks noChangeAspect="1" noChangeArrowheads="1"/>
        </xdr:cNvSpPr>
      </xdr:nvSpPr>
      <xdr:spPr bwMode="auto">
        <a:xfrm>
          <a:off x="3735779" y="10452760"/>
          <a:ext cx="11944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801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802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803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804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805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806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807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808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809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810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811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812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813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814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815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816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817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818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819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820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821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822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823" name="AutoShape 378"/>
        <xdr:cNvSpPr>
          <a:spLocks noChangeAspect="1" noChangeArrowheads="1"/>
        </xdr:cNvSpPr>
      </xdr:nvSpPr>
      <xdr:spPr bwMode="auto">
        <a:xfrm>
          <a:off x="3735779" y="10452760"/>
          <a:ext cx="121351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824" name="AutoShape 378"/>
        <xdr:cNvSpPr>
          <a:spLocks noChangeAspect="1" noChangeArrowheads="1"/>
        </xdr:cNvSpPr>
      </xdr:nvSpPr>
      <xdr:spPr bwMode="auto">
        <a:xfrm>
          <a:off x="3735779" y="10452760"/>
          <a:ext cx="121351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825" name="AutoShape 378"/>
        <xdr:cNvSpPr>
          <a:spLocks noChangeAspect="1" noChangeArrowheads="1"/>
        </xdr:cNvSpPr>
      </xdr:nvSpPr>
      <xdr:spPr bwMode="auto">
        <a:xfrm>
          <a:off x="3735779" y="10452760"/>
          <a:ext cx="121351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826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827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828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829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830" name="AutoShape 378"/>
        <xdr:cNvSpPr>
          <a:spLocks noChangeAspect="1" noChangeArrowheads="1"/>
        </xdr:cNvSpPr>
      </xdr:nvSpPr>
      <xdr:spPr bwMode="auto">
        <a:xfrm>
          <a:off x="3735779" y="10452760"/>
          <a:ext cx="134686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831" name="AutoShape 378"/>
        <xdr:cNvSpPr>
          <a:spLocks noChangeAspect="1" noChangeArrowheads="1"/>
        </xdr:cNvSpPr>
      </xdr:nvSpPr>
      <xdr:spPr bwMode="auto">
        <a:xfrm>
          <a:off x="3735779" y="10452760"/>
          <a:ext cx="134686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832" name="AutoShape 378"/>
        <xdr:cNvSpPr>
          <a:spLocks noChangeAspect="1" noChangeArrowheads="1"/>
        </xdr:cNvSpPr>
      </xdr:nvSpPr>
      <xdr:spPr bwMode="auto">
        <a:xfrm>
          <a:off x="3735779" y="10452760"/>
          <a:ext cx="13468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833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834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835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836" name="AutoShape 378"/>
        <xdr:cNvSpPr>
          <a:spLocks noChangeAspect="1" noChangeArrowheads="1"/>
        </xdr:cNvSpPr>
      </xdr:nvSpPr>
      <xdr:spPr bwMode="auto">
        <a:xfrm>
          <a:off x="3735779" y="10452760"/>
          <a:ext cx="11944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837" name="AutoShape 378"/>
        <xdr:cNvSpPr>
          <a:spLocks noChangeAspect="1" noChangeArrowheads="1"/>
        </xdr:cNvSpPr>
      </xdr:nvSpPr>
      <xdr:spPr bwMode="auto">
        <a:xfrm>
          <a:off x="3735779" y="10452760"/>
          <a:ext cx="11944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838" name="AutoShape 378"/>
        <xdr:cNvSpPr>
          <a:spLocks noChangeAspect="1" noChangeArrowheads="1"/>
        </xdr:cNvSpPr>
      </xdr:nvSpPr>
      <xdr:spPr bwMode="auto">
        <a:xfrm>
          <a:off x="3735779" y="10452760"/>
          <a:ext cx="11944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839" name="AutoShape 378"/>
        <xdr:cNvSpPr>
          <a:spLocks noChangeAspect="1" noChangeArrowheads="1"/>
        </xdr:cNvSpPr>
      </xdr:nvSpPr>
      <xdr:spPr bwMode="auto">
        <a:xfrm>
          <a:off x="3735779" y="10452760"/>
          <a:ext cx="121351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840" name="AutoShape 378"/>
        <xdr:cNvSpPr>
          <a:spLocks noChangeAspect="1" noChangeArrowheads="1"/>
        </xdr:cNvSpPr>
      </xdr:nvSpPr>
      <xdr:spPr bwMode="auto">
        <a:xfrm>
          <a:off x="3735779" y="10452760"/>
          <a:ext cx="121351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841" name="AutoShape 378"/>
        <xdr:cNvSpPr>
          <a:spLocks noChangeAspect="1" noChangeArrowheads="1"/>
        </xdr:cNvSpPr>
      </xdr:nvSpPr>
      <xdr:spPr bwMode="auto">
        <a:xfrm>
          <a:off x="3735779" y="10452760"/>
          <a:ext cx="121351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42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43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44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45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46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47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48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49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50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51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52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53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54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55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56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57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58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59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60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61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62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63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64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65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66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67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68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6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7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7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7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73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7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875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76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7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78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7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8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8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882" name="AutoShape 378"/>
        <xdr:cNvSpPr>
          <a:spLocks noChangeAspect="1" noChangeArrowheads="1"/>
        </xdr:cNvSpPr>
      </xdr:nvSpPr>
      <xdr:spPr bwMode="auto">
        <a:xfrm>
          <a:off x="4663539" y="10452760"/>
          <a:ext cx="122588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883" name="AutoShape 378"/>
        <xdr:cNvSpPr>
          <a:spLocks noChangeAspect="1" noChangeArrowheads="1"/>
        </xdr:cNvSpPr>
      </xdr:nvSpPr>
      <xdr:spPr bwMode="auto">
        <a:xfrm>
          <a:off x="4663539" y="10452760"/>
          <a:ext cx="122588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8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85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886" name="AutoShape 378"/>
        <xdr:cNvSpPr>
          <a:spLocks noChangeAspect="1" noChangeArrowheads="1"/>
        </xdr:cNvSpPr>
      </xdr:nvSpPr>
      <xdr:spPr bwMode="auto">
        <a:xfrm>
          <a:off x="4663539" y="10452760"/>
          <a:ext cx="122588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8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88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8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890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9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9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93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9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95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96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9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898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89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0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0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0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03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0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905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906" name="AutoShape 378"/>
        <xdr:cNvSpPr>
          <a:spLocks noChangeAspect="1" noChangeArrowheads="1"/>
        </xdr:cNvSpPr>
      </xdr:nvSpPr>
      <xdr:spPr bwMode="auto">
        <a:xfrm>
          <a:off x="3735779" y="10452760"/>
          <a:ext cx="134686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907" name="AutoShape 378"/>
        <xdr:cNvSpPr>
          <a:spLocks noChangeAspect="1" noChangeArrowheads="1"/>
        </xdr:cNvSpPr>
      </xdr:nvSpPr>
      <xdr:spPr bwMode="auto">
        <a:xfrm>
          <a:off x="3735779" y="10452760"/>
          <a:ext cx="134686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908" name="AutoShape 378"/>
        <xdr:cNvSpPr>
          <a:spLocks noChangeAspect="1" noChangeArrowheads="1"/>
        </xdr:cNvSpPr>
      </xdr:nvSpPr>
      <xdr:spPr bwMode="auto">
        <a:xfrm>
          <a:off x="3735779" y="10452760"/>
          <a:ext cx="13468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909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910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911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912" name="AutoShape 378"/>
        <xdr:cNvSpPr>
          <a:spLocks noChangeAspect="1" noChangeArrowheads="1"/>
        </xdr:cNvSpPr>
      </xdr:nvSpPr>
      <xdr:spPr bwMode="auto">
        <a:xfrm>
          <a:off x="3735779" y="10452760"/>
          <a:ext cx="11944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913" name="AutoShape 378"/>
        <xdr:cNvSpPr>
          <a:spLocks noChangeAspect="1" noChangeArrowheads="1"/>
        </xdr:cNvSpPr>
      </xdr:nvSpPr>
      <xdr:spPr bwMode="auto">
        <a:xfrm>
          <a:off x="3735779" y="10452760"/>
          <a:ext cx="11944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914" name="AutoShape 378"/>
        <xdr:cNvSpPr>
          <a:spLocks noChangeAspect="1" noChangeArrowheads="1"/>
        </xdr:cNvSpPr>
      </xdr:nvSpPr>
      <xdr:spPr bwMode="auto">
        <a:xfrm>
          <a:off x="3735779" y="10452760"/>
          <a:ext cx="11944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15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16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1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918" name="AutoShape 378"/>
        <xdr:cNvSpPr>
          <a:spLocks noChangeAspect="1" noChangeArrowheads="1"/>
        </xdr:cNvSpPr>
      </xdr:nvSpPr>
      <xdr:spPr bwMode="auto">
        <a:xfrm>
          <a:off x="3735779" y="10452760"/>
          <a:ext cx="121351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1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2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2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2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23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2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25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926" name="AutoShape 378"/>
        <xdr:cNvSpPr>
          <a:spLocks noChangeAspect="1" noChangeArrowheads="1"/>
        </xdr:cNvSpPr>
      </xdr:nvSpPr>
      <xdr:spPr bwMode="auto">
        <a:xfrm>
          <a:off x="3735779" y="10452760"/>
          <a:ext cx="121351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2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28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2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3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3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3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933" name="AutoShape 378"/>
        <xdr:cNvSpPr>
          <a:spLocks noChangeAspect="1" noChangeArrowheads="1"/>
        </xdr:cNvSpPr>
      </xdr:nvSpPr>
      <xdr:spPr bwMode="auto">
        <a:xfrm>
          <a:off x="3735779" y="10452760"/>
          <a:ext cx="121351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3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35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36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3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38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3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4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941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4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43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4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45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46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4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948" name="AutoShape 378"/>
        <xdr:cNvSpPr>
          <a:spLocks noChangeAspect="1" noChangeArrowheads="1"/>
        </xdr:cNvSpPr>
      </xdr:nvSpPr>
      <xdr:spPr bwMode="auto">
        <a:xfrm>
          <a:off x="4663539" y="10452760"/>
          <a:ext cx="122588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949" name="AutoShape 378"/>
        <xdr:cNvSpPr>
          <a:spLocks noChangeAspect="1" noChangeArrowheads="1"/>
        </xdr:cNvSpPr>
      </xdr:nvSpPr>
      <xdr:spPr bwMode="auto">
        <a:xfrm>
          <a:off x="4663539" y="10452760"/>
          <a:ext cx="122588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5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5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952" name="AutoShape 378"/>
        <xdr:cNvSpPr>
          <a:spLocks noChangeAspect="1" noChangeArrowheads="1"/>
        </xdr:cNvSpPr>
      </xdr:nvSpPr>
      <xdr:spPr bwMode="auto">
        <a:xfrm>
          <a:off x="4663539" y="10452760"/>
          <a:ext cx="122588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53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5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55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956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5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58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5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6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6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6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63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964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65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66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6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68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6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7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971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972" name="AutoShape 378"/>
        <xdr:cNvSpPr>
          <a:spLocks noChangeAspect="1" noChangeArrowheads="1"/>
        </xdr:cNvSpPr>
      </xdr:nvSpPr>
      <xdr:spPr bwMode="auto">
        <a:xfrm>
          <a:off x="3735779" y="10452760"/>
          <a:ext cx="134686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973" name="AutoShape 378"/>
        <xdr:cNvSpPr>
          <a:spLocks noChangeAspect="1" noChangeArrowheads="1"/>
        </xdr:cNvSpPr>
      </xdr:nvSpPr>
      <xdr:spPr bwMode="auto">
        <a:xfrm>
          <a:off x="3735779" y="10452760"/>
          <a:ext cx="134686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974" name="AutoShape 378"/>
        <xdr:cNvSpPr>
          <a:spLocks noChangeAspect="1" noChangeArrowheads="1"/>
        </xdr:cNvSpPr>
      </xdr:nvSpPr>
      <xdr:spPr bwMode="auto">
        <a:xfrm>
          <a:off x="3735779" y="10452760"/>
          <a:ext cx="13468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975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976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977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978" name="AutoShape 378"/>
        <xdr:cNvSpPr>
          <a:spLocks noChangeAspect="1" noChangeArrowheads="1"/>
        </xdr:cNvSpPr>
      </xdr:nvSpPr>
      <xdr:spPr bwMode="auto">
        <a:xfrm>
          <a:off x="3735779" y="10452760"/>
          <a:ext cx="11944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979" name="AutoShape 378"/>
        <xdr:cNvSpPr>
          <a:spLocks noChangeAspect="1" noChangeArrowheads="1"/>
        </xdr:cNvSpPr>
      </xdr:nvSpPr>
      <xdr:spPr bwMode="auto">
        <a:xfrm>
          <a:off x="3735779" y="10452760"/>
          <a:ext cx="11944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980" name="AutoShape 378"/>
        <xdr:cNvSpPr>
          <a:spLocks noChangeAspect="1" noChangeArrowheads="1"/>
        </xdr:cNvSpPr>
      </xdr:nvSpPr>
      <xdr:spPr bwMode="auto">
        <a:xfrm>
          <a:off x="3735779" y="10452760"/>
          <a:ext cx="11944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8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8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83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984" name="AutoShape 378"/>
        <xdr:cNvSpPr>
          <a:spLocks noChangeAspect="1" noChangeArrowheads="1"/>
        </xdr:cNvSpPr>
      </xdr:nvSpPr>
      <xdr:spPr bwMode="auto">
        <a:xfrm>
          <a:off x="3735779" y="10452760"/>
          <a:ext cx="121351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85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86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8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88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8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9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9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992" name="AutoShape 378"/>
        <xdr:cNvSpPr>
          <a:spLocks noChangeAspect="1" noChangeArrowheads="1"/>
        </xdr:cNvSpPr>
      </xdr:nvSpPr>
      <xdr:spPr bwMode="auto">
        <a:xfrm>
          <a:off x="3735779" y="10452760"/>
          <a:ext cx="121351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93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9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95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96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9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998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999" name="AutoShape 378"/>
        <xdr:cNvSpPr>
          <a:spLocks noChangeAspect="1" noChangeArrowheads="1"/>
        </xdr:cNvSpPr>
      </xdr:nvSpPr>
      <xdr:spPr bwMode="auto">
        <a:xfrm>
          <a:off x="3735779" y="10452760"/>
          <a:ext cx="121351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0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0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002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003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004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005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06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07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008" name="AutoShape 378"/>
        <xdr:cNvSpPr>
          <a:spLocks noChangeAspect="1" noChangeArrowheads="1"/>
        </xdr:cNvSpPr>
      </xdr:nvSpPr>
      <xdr:spPr bwMode="auto">
        <a:xfrm>
          <a:off x="3735779" y="10452760"/>
          <a:ext cx="228699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009" name="AutoShape 378"/>
        <xdr:cNvSpPr>
          <a:spLocks noChangeAspect="1" noChangeArrowheads="1"/>
        </xdr:cNvSpPr>
      </xdr:nvSpPr>
      <xdr:spPr bwMode="auto">
        <a:xfrm>
          <a:off x="3735779" y="10452760"/>
          <a:ext cx="228699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010" name="AutoShape 378"/>
        <xdr:cNvSpPr>
          <a:spLocks noChangeAspect="1" noChangeArrowheads="1"/>
        </xdr:cNvSpPr>
      </xdr:nvSpPr>
      <xdr:spPr bwMode="auto">
        <a:xfrm>
          <a:off x="3735779" y="10452760"/>
          <a:ext cx="228699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1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1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13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1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15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16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1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18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1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2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2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2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23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2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025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026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2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28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029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3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3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3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33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3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35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36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3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38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3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4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41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4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43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4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45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46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4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48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4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5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5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5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53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5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55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56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5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58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5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6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6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6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063" name="AutoShape 378"/>
        <xdr:cNvSpPr>
          <a:spLocks noChangeAspect="1" noChangeArrowheads="1"/>
        </xdr:cNvSpPr>
      </xdr:nvSpPr>
      <xdr:spPr bwMode="auto">
        <a:xfrm>
          <a:off x="4663539" y="10452760"/>
          <a:ext cx="12068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064" name="AutoShape 378"/>
        <xdr:cNvSpPr>
          <a:spLocks noChangeAspect="1" noChangeArrowheads="1"/>
        </xdr:cNvSpPr>
      </xdr:nvSpPr>
      <xdr:spPr bwMode="auto">
        <a:xfrm>
          <a:off x="4663539" y="10452760"/>
          <a:ext cx="12068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65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66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067" name="AutoShape 378"/>
        <xdr:cNvSpPr>
          <a:spLocks noChangeAspect="1" noChangeArrowheads="1"/>
        </xdr:cNvSpPr>
      </xdr:nvSpPr>
      <xdr:spPr bwMode="auto">
        <a:xfrm>
          <a:off x="4663539" y="10452760"/>
          <a:ext cx="12068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68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6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7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71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7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73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7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75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76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7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78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79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8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8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8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83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8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85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86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87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88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089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090" name="AutoShape 378"/>
        <xdr:cNvSpPr>
          <a:spLocks noChangeAspect="1" noChangeArrowheads="1"/>
        </xdr:cNvSpPr>
      </xdr:nvSpPr>
      <xdr:spPr bwMode="auto">
        <a:xfrm>
          <a:off x="4663539" y="10452760"/>
          <a:ext cx="122588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091" name="AutoShape 378"/>
        <xdr:cNvSpPr>
          <a:spLocks noChangeAspect="1" noChangeArrowheads="1"/>
        </xdr:cNvSpPr>
      </xdr:nvSpPr>
      <xdr:spPr bwMode="auto">
        <a:xfrm>
          <a:off x="4663539" y="10452760"/>
          <a:ext cx="122588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092" name="AutoShape 378"/>
        <xdr:cNvSpPr>
          <a:spLocks noChangeAspect="1" noChangeArrowheads="1"/>
        </xdr:cNvSpPr>
      </xdr:nvSpPr>
      <xdr:spPr bwMode="auto">
        <a:xfrm>
          <a:off x="4663539" y="10452760"/>
          <a:ext cx="122588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093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094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095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096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097" name="AutoShape 378"/>
        <xdr:cNvSpPr>
          <a:spLocks noChangeAspect="1" noChangeArrowheads="1"/>
        </xdr:cNvSpPr>
      </xdr:nvSpPr>
      <xdr:spPr bwMode="auto">
        <a:xfrm>
          <a:off x="3735779" y="10452760"/>
          <a:ext cx="228699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098" name="AutoShape 378"/>
        <xdr:cNvSpPr>
          <a:spLocks noChangeAspect="1" noChangeArrowheads="1"/>
        </xdr:cNvSpPr>
      </xdr:nvSpPr>
      <xdr:spPr bwMode="auto">
        <a:xfrm>
          <a:off x="3735779" y="10452760"/>
          <a:ext cx="228699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099" name="AutoShape 378"/>
        <xdr:cNvSpPr>
          <a:spLocks noChangeAspect="1" noChangeArrowheads="1"/>
        </xdr:cNvSpPr>
      </xdr:nvSpPr>
      <xdr:spPr bwMode="auto">
        <a:xfrm>
          <a:off x="3735779" y="10452760"/>
          <a:ext cx="228699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100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101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102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103" name="AutoShape 378"/>
        <xdr:cNvSpPr>
          <a:spLocks noChangeAspect="1" noChangeArrowheads="1"/>
        </xdr:cNvSpPr>
      </xdr:nvSpPr>
      <xdr:spPr bwMode="auto">
        <a:xfrm>
          <a:off x="4663539" y="10452760"/>
          <a:ext cx="12068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104" name="AutoShape 378"/>
        <xdr:cNvSpPr>
          <a:spLocks noChangeAspect="1" noChangeArrowheads="1"/>
        </xdr:cNvSpPr>
      </xdr:nvSpPr>
      <xdr:spPr bwMode="auto">
        <a:xfrm>
          <a:off x="4663539" y="10452760"/>
          <a:ext cx="12068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105" name="AutoShape 378"/>
        <xdr:cNvSpPr>
          <a:spLocks noChangeAspect="1" noChangeArrowheads="1"/>
        </xdr:cNvSpPr>
      </xdr:nvSpPr>
      <xdr:spPr bwMode="auto">
        <a:xfrm>
          <a:off x="4663539" y="10452760"/>
          <a:ext cx="12068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106" name="AutoShape 378"/>
        <xdr:cNvSpPr>
          <a:spLocks noChangeAspect="1" noChangeArrowheads="1"/>
        </xdr:cNvSpPr>
      </xdr:nvSpPr>
      <xdr:spPr bwMode="auto">
        <a:xfrm>
          <a:off x="4663539" y="10452760"/>
          <a:ext cx="122588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0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08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109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110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111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112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13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14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115" name="AutoShape 378"/>
        <xdr:cNvSpPr>
          <a:spLocks noChangeAspect="1" noChangeArrowheads="1"/>
        </xdr:cNvSpPr>
      </xdr:nvSpPr>
      <xdr:spPr bwMode="auto">
        <a:xfrm>
          <a:off x="3735779" y="10452760"/>
          <a:ext cx="228699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116" name="AutoShape 378"/>
        <xdr:cNvSpPr>
          <a:spLocks noChangeAspect="1" noChangeArrowheads="1"/>
        </xdr:cNvSpPr>
      </xdr:nvSpPr>
      <xdr:spPr bwMode="auto">
        <a:xfrm>
          <a:off x="3735779" y="10452760"/>
          <a:ext cx="228699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117" name="AutoShape 378"/>
        <xdr:cNvSpPr>
          <a:spLocks noChangeAspect="1" noChangeArrowheads="1"/>
        </xdr:cNvSpPr>
      </xdr:nvSpPr>
      <xdr:spPr bwMode="auto">
        <a:xfrm>
          <a:off x="3735779" y="10452760"/>
          <a:ext cx="228699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18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1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2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2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2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23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2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25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26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2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28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2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3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3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132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133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3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35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136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3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38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3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40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4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4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43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4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45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46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4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48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4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5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5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5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53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5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55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56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5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58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5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6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6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6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63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6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65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66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6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68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6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170" name="AutoShape 378"/>
        <xdr:cNvSpPr>
          <a:spLocks noChangeAspect="1" noChangeArrowheads="1"/>
        </xdr:cNvSpPr>
      </xdr:nvSpPr>
      <xdr:spPr bwMode="auto">
        <a:xfrm>
          <a:off x="4663539" y="10452760"/>
          <a:ext cx="12068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171" name="AutoShape 378"/>
        <xdr:cNvSpPr>
          <a:spLocks noChangeAspect="1" noChangeArrowheads="1"/>
        </xdr:cNvSpPr>
      </xdr:nvSpPr>
      <xdr:spPr bwMode="auto">
        <a:xfrm>
          <a:off x="4663539" y="10452760"/>
          <a:ext cx="12068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7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73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174" name="AutoShape 378"/>
        <xdr:cNvSpPr>
          <a:spLocks noChangeAspect="1" noChangeArrowheads="1"/>
        </xdr:cNvSpPr>
      </xdr:nvSpPr>
      <xdr:spPr bwMode="auto">
        <a:xfrm>
          <a:off x="4663539" y="10452760"/>
          <a:ext cx="12068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75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76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7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78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7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8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8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8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83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8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85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86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8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88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8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9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9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9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93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94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95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196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197" name="AutoShape 378"/>
        <xdr:cNvSpPr>
          <a:spLocks noChangeAspect="1" noChangeArrowheads="1"/>
        </xdr:cNvSpPr>
      </xdr:nvSpPr>
      <xdr:spPr bwMode="auto">
        <a:xfrm>
          <a:off x="4663539" y="10452760"/>
          <a:ext cx="122588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198" name="AutoShape 378"/>
        <xdr:cNvSpPr>
          <a:spLocks noChangeAspect="1" noChangeArrowheads="1"/>
        </xdr:cNvSpPr>
      </xdr:nvSpPr>
      <xdr:spPr bwMode="auto">
        <a:xfrm>
          <a:off x="4663539" y="10452760"/>
          <a:ext cx="122588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199" name="AutoShape 378"/>
        <xdr:cNvSpPr>
          <a:spLocks noChangeAspect="1" noChangeArrowheads="1"/>
        </xdr:cNvSpPr>
      </xdr:nvSpPr>
      <xdr:spPr bwMode="auto">
        <a:xfrm>
          <a:off x="4663539" y="10452760"/>
          <a:ext cx="122588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200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201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202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203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204" name="AutoShape 378"/>
        <xdr:cNvSpPr>
          <a:spLocks noChangeAspect="1" noChangeArrowheads="1"/>
        </xdr:cNvSpPr>
      </xdr:nvSpPr>
      <xdr:spPr bwMode="auto">
        <a:xfrm>
          <a:off x="3735779" y="10452760"/>
          <a:ext cx="228699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205" name="AutoShape 378"/>
        <xdr:cNvSpPr>
          <a:spLocks noChangeAspect="1" noChangeArrowheads="1"/>
        </xdr:cNvSpPr>
      </xdr:nvSpPr>
      <xdr:spPr bwMode="auto">
        <a:xfrm>
          <a:off x="3735779" y="10452760"/>
          <a:ext cx="228699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206" name="AutoShape 378"/>
        <xdr:cNvSpPr>
          <a:spLocks noChangeAspect="1" noChangeArrowheads="1"/>
        </xdr:cNvSpPr>
      </xdr:nvSpPr>
      <xdr:spPr bwMode="auto">
        <a:xfrm>
          <a:off x="3735779" y="10452760"/>
          <a:ext cx="228699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207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208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209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210" name="AutoShape 378"/>
        <xdr:cNvSpPr>
          <a:spLocks noChangeAspect="1" noChangeArrowheads="1"/>
        </xdr:cNvSpPr>
      </xdr:nvSpPr>
      <xdr:spPr bwMode="auto">
        <a:xfrm>
          <a:off x="4663539" y="10452760"/>
          <a:ext cx="12068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211" name="AutoShape 378"/>
        <xdr:cNvSpPr>
          <a:spLocks noChangeAspect="1" noChangeArrowheads="1"/>
        </xdr:cNvSpPr>
      </xdr:nvSpPr>
      <xdr:spPr bwMode="auto">
        <a:xfrm>
          <a:off x="4663539" y="10452760"/>
          <a:ext cx="12068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212" name="AutoShape 378"/>
        <xdr:cNvSpPr>
          <a:spLocks noChangeAspect="1" noChangeArrowheads="1"/>
        </xdr:cNvSpPr>
      </xdr:nvSpPr>
      <xdr:spPr bwMode="auto">
        <a:xfrm>
          <a:off x="4663539" y="10452760"/>
          <a:ext cx="12068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213" name="AutoShape 378"/>
        <xdr:cNvSpPr>
          <a:spLocks noChangeAspect="1" noChangeArrowheads="1"/>
        </xdr:cNvSpPr>
      </xdr:nvSpPr>
      <xdr:spPr bwMode="auto">
        <a:xfrm>
          <a:off x="4663539" y="10452760"/>
          <a:ext cx="122588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214" name="AutoShape 378"/>
        <xdr:cNvSpPr>
          <a:spLocks noChangeAspect="1" noChangeArrowheads="1"/>
        </xdr:cNvSpPr>
      </xdr:nvSpPr>
      <xdr:spPr bwMode="auto">
        <a:xfrm>
          <a:off x="4663539" y="10452760"/>
          <a:ext cx="122588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215" name="AutoShape 378"/>
        <xdr:cNvSpPr>
          <a:spLocks noChangeAspect="1" noChangeArrowheads="1"/>
        </xdr:cNvSpPr>
      </xdr:nvSpPr>
      <xdr:spPr bwMode="auto">
        <a:xfrm>
          <a:off x="4663539" y="10452760"/>
          <a:ext cx="122588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216" name="AutoShape 378"/>
        <xdr:cNvSpPr>
          <a:spLocks noChangeAspect="1" noChangeArrowheads="1"/>
        </xdr:cNvSpPr>
      </xdr:nvSpPr>
      <xdr:spPr bwMode="auto">
        <a:xfrm>
          <a:off x="3735779" y="10452760"/>
          <a:ext cx="217269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217" name="AutoShape 378"/>
        <xdr:cNvSpPr>
          <a:spLocks noChangeAspect="1" noChangeArrowheads="1"/>
        </xdr:cNvSpPr>
      </xdr:nvSpPr>
      <xdr:spPr bwMode="auto">
        <a:xfrm>
          <a:off x="3735779" y="10452760"/>
          <a:ext cx="217269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218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219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220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221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222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223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224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225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226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227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228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2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3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231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232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233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234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35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36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237" name="AutoShape 378"/>
        <xdr:cNvSpPr>
          <a:spLocks noChangeAspect="1" noChangeArrowheads="1"/>
        </xdr:cNvSpPr>
      </xdr:nvSpPr>
      <xdr:spPr bwMode="auto">
        <a:xfrm>
          <a:off x="3735779" y="10452760"/>
          <a:ext cx="228699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238" name="AutoShape 378"/>
        <xdr:cNvSpPr>
          <a:spLocks noChangeAspect="1" noChangeArrowheads="1"/>
        </xdr:cNvSpPr>
      </xdr:nvSpPr>
      <xdr:spPr bwMode="auto">
        <a:xfrm>
          <a:off x="3735779" y="10452760"/>
          <a:ext cx="228699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239" name="AutoShape 378"/>
        <xdr:cNvSpPr>
          <a:spLocks noChangeAspect="1" noChangeArrowheads="1"/>
        </xdr:cNvSpPr>
      </xdr:nvSpPr>
      <xdr:spPr bwMode="auto">
        <a:xfrm>
          <a:off x="3735779" y="10452760"/>
          <a:ext cx="228699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4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4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4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43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4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45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46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47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48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4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5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5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5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53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254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255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56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5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258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5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6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6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62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63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6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65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66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6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68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6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70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7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7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73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7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75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76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77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78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7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8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8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8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83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8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85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86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8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88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8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9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9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292" name="AutoShape 378"/>
        <xdr:cNvSpPr>
          <a:spLocks noChangeAspect="1" noChangeArrowheads="1"/>
        </xdr:cNvSpPr>
      </xdr:nvSpPr>
      <xdr:spPr bwMode="auto">
        <a:xfrm>
          <a:off x="4663539" y="10452760"/>
          <a:ext cx="12068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293" name="AutoShape 378"/>
        <xdr:cNvSpPr>
          <a:spLocks noChangeAspect="1" noChangeArrowheads="1"/>
        </xdr:cNvSpPr>
      </xdr:nvSpPr>
      <xdr:spPr bwMode="auto">
        <a:xfrm>
          <a:off x="4663539" y="10452760"/>
          <a:ext cx="12068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9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95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296" name="AutoShape 378"/>
        <xdr:cNvSpPr>
          <a:spLocks noChangeAspect="1" noChangeArrowheads="1"/>
        </xdr:cNvSpPr>
      </xdr:nvSpPr>
      <xdr:spPr bwMode="auto">
        <a:xfrm>
          <a:off x="4663539" y="10452760"/>
          <a:ext cx="12068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9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98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29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00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0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0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03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0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05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06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07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08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09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10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11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12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13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14" name="AutoShape 378"/>
        <xdr:cNvSpPr>
          <a:spLocks noChangeAspect="1" noChangeArrowheads="1"/>
        </xdr:cNvSpPr>
      </xdr:nvSpPr>
      <xdr:spPr bwMode="auto">
        <a:xfrm>
          <a:off x="466353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15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16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17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18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319" name="AutoShape 378"/>
        <xdr:cNvSpPr>
          <a:spLocks noChangeAspect="1" noChangeArrowheads="1"/>
        </xdr:cNvSpPr>
      </xdr:nvSpPr>
      <xdr:spPr bwMode="auto">
        <a:xfrm>
          <a:off x="4663539" y="10452760"/>
          <a:ext cx="122588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320" name="AutoShape 378"/>
        <xdr:cNvSpPr>
          <a:spLocks noChangeAspect="1" noChangeArrowheads="1"/>
        </xdr:cNvSpPr>
      </xdr:nvSpPr>
      <xdr:spPr bwMode="auto">
        <a:xfrm>
          <a:off x="4663539" y="10452760"/>
          <a:ext cx="122588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321" name="AutoShape 378"/>
        <xdr:cNvSpPr>
          <a:spLocks noChangeAspect="1" noChangeArrowheads="1"/>
        </xdr:cNvSpPr>
      </xdr:nvSpPr>
      <xdr:spPr bwMode="auto">
        <a:xfrm>
          <a:off x="4663539" y="10452760"/>
          <a:ext cx="122588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322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323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324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325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326" name="AutoShape 378"/>
        <xdr:cNvSpPr>
          <a:spLocks noChangeAspect="1" noChangeArrowheads="1"/>
        </xdr:cNvSpPr>
      </xdr:nvSpPr>
      <xdr:spPr bwMode="auto">
        <a:xfrm>
          <a:off x="3735779" y="10452760"/>
          <a:ext cx="228699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327" name="AutoShape 378"/>
        <xdr:cNvSpPr>
          <a:spLocks noChangeAspect="1" noChangeArrowheads="1"/>
        </xdr:cNvSpPr>
      </xdr:nvSpPr>
      <xdr:spPr bwMode="auto">
        <a:xfrm>
          <a:off x="3735779" y="10452760"/>
          <a:ext cx="228699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328" name="AutoShape 378"/>
        <xdr:cNvSpPr>
          <a:spLocks noChangeAspect="1" noChangeArrowheads="1"/>
        </xdr:cNvSpPr>
      </xdr:nvSpPr>
      <xdr:spPr bwMode="auto">
        <a:xfrm>
          <a:off x="3735779" y="10452760"/>
          <a:ext cx="228699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329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330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331" name="AutoShape 378"/>
        <xdr:cNvSpPr>
          <a:spLocks noChangeAspect="1" noChangeArrowheads="1"/>
        </xdr:cNvSpPr>
      </xdr:nvSpPr>
      <xdr:spPr bwMode="auto">
        <a:xfrm>
          <a:off x="4663539" y="10452760"/>
          <a:ext cx="133065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332" name="AutoShape 378"/>
        <xdr:cNvSpPr>
          <a:spLocks noChangeAspect="1" noChangeArrowheads="1"/>
        </xdr:cNvSpPr>
      </xdr:nvSpPr>
      <xdr:spPr bwMode="auto">
        <a:xfrm>
          <a:off x="4663539" y="10452760"/>
          <a:ext cx="12068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333" name="AutoShape 378"/>
        <xdr:cNvSpPr>
          <a:spLocks noChangeAspect="1" noChangeArrowheads="1"/>
        </xdr:cNvSpPr>
      </xdr:nvSpPr>
      <xdr:spPr bwMode="auto">
        <a:xfrm>
          <a:off x="4663539" y="10452760"/>
          <a:ext cx="12068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334" name="AutoShape 378"/>
        <xdr:cNvSpPr>
          <a:spLocks noChangeAspect="1" noChangeArrowheads="1"/>
        </xdr:cNvSpPr>
      </xdr:nvSpPr>
      <xdr:spPr bwMode="auto">
        <a:xfrm>
          <a:off x="4663539" y="10452760"/>
          <a:ext cx="12068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335" name="AutoShape 378"/>
        <xdr:cNvSpPr>
          <a:spLocks noChangeAspect="1" noChangeArrowheads="1"/>
        </xdr:cNvSpPr>
      </xdr:nvSpPr>
      <xdr:spPr bwMode="auto">
        <a:xfrm>
          <a:off x="4663539" y="10452760"/>
          <a:ext cx="122588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336" name="AutoShape 378"/>
        <xdr:cNvSpPr>
          <a:spLocks noChangeAspect="1" noChangeArrowheads="1"/>
        </xdr:cNvSpPr>
      </xdr:nvSpPr>
      <xdr:spPr bwMode="auto">
        <a:xfrm>
          <a:off x="4663539" y="10452760"/>
          <a:ext cx="122588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337" name="AutoShape 378"/>
        <xdr:cNvSpPr>
          <a:spLocks noChangeAspect="1" noChangeArrowheads="1"/>
        </xdr:cNvSpPr>
      </xdr:nvSpPr>
      <xdr:spPr bwMode="auto">
        <a:xfrm>
          <a:off x="4663539" y="10452760"/>
          <a:ext cx="122588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338" name="AutoShape 378"/>
        <xdr:cNvSpPr>
          <a:spLocks noChangeAspect="1" noChangeArrowheads="1"/>
        </xdr:cNvSpPr>
      </xdr:nvSpPr>
      <xdr:spPr bwMode="auto">
        <a:xfrm>
          <a:off x="3735779" y="10452760"/>
          <a:ext cx="217269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339" name="AutoShape 378"/>
        <xdr:cNvSpPr>
          <a:spLocks noChangeAspect="1" noChangeArrowheads="1"/>
        </xdr:cNvSpPr>
      </xdr:nvSpPr>
      <xdr:spPr bwMode="auto">
        <a:xfrm>
          <a:off x="3735779" y="10452760"/>
          <a:ext cx="217269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340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341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342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343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344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345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346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347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348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349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350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351" name="AutoShape 378"/>
        <xdr:cNvSpPr>
          <a:spLocks noChangeAspect="1" noChangeArrowheads="1"/>
        </xdr:cNvSpPr>
      </xdr:nvSpPr>
      <xdr:spPr bwMode="auto">
        <a:xfrm>
          <a:off x="3735779" y="10452760"/>
          <a:ext cx="217269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352" name="AutoShape 378"/>
        <xdr:cNvSpPr>
          <a:spLocks noChangeAspect="1" noChangeArrowheads="1"/>
        </xdr:cNvSpPr>
      </xdr:nvSpPr>
      <xdr:spPr bwMode="auto">
        <a:xfrm>
          <a:off x="3735779" y="10452760"/>
          <a:ext cx="217269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353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354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355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356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357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358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359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360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361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362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363" name="AutoShape 378"/>
        <xdr:cNvSpPr>
          <a:spLocks noChangeAspect="1" noChangeArrowheads="1"/>
        </xdr:cNvSpPr>
      </xdr:nvSpPr>
      <xdr:spPr bwMode="auto">
        <a:xfrm>
          <a:off x="4663539" y="10452760"/>
          <a:ext cx="124493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64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65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366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367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368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369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70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71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372" name="AutoShape 378"/>
        <xdr:cNvSpPr>
          <a:spLocks noChangeAspect="1" noChangeArrowheads="1"/>
        </xdr:cNvSpPr>
      </xdr:nvSpPr>
      <xdr:spPr bwMode="auto">
        <a:xfrm>
          <a:off x="3735779" y="10452760"/>
          <a:ext cx="134686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373" name="AutoShape 378"/>
        <xdr:cNvSpPr>
          <a:spLocks noChangeAspect="1" noChangeArrowheads="1"/>
        </xdr:cNvSpPr>
      </xdr:nvSpPr>
      <xdr:spPr bwMode="auto">
        <a:xfrm>
          <a:off x="3735779" y="10452760"/>
          <a:ext cx="134686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374" name="AutoShape 378"/>
        <xdr:cNvSpPr>
          <a:spLocks noChangeAspect="1" noChangeArrowheads="1"/>
        </xdr:cNvSpPr>
      </xdr:nvSpPr>
      <xdr:spPr bwMode="auto">
        <a:xfrm>
          <a:off x="3735779" y="10452760"/>
          <a:ext cx="13468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75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76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77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78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79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80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81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82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83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84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85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86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87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88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389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390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91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92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393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94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95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96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97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98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399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00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01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02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03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04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05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06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07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08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09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10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11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12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13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14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15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16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17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18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19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20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21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22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23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24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25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26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427" name="AutoShape 378"/>
        <xdr:cNvSpPr>
          <a:spLocks noChangeAspect="1" noChangeArrowheads="1"/>
        </xdr:cNvSpPr>
      </xdr:nvSpPr>
      <xdr:spPr bwMode="auto">
        <a:xfrm>
          <a:off x="3735779" y="10452760"/>
          <a:ext cx="11944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428" name="AutoShape 378"/>
        <xdr:cNvSpPr>
          <a:spLocks noChangeAspect="1" noChangeArrowheads="1"/>
        </xdr:cNvSpPr>
      </xdr:nvSpPr>
      <xdr:spPr bwMode="auto">
        <a:xfrm>
          <a:off x="3735779" y="10452760"/>
          <a:ext cx="11944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29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30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431" name="AutoShape 378"/>
        <xdr:cNvSpPr>
          <a:spLocks noChangeAspect="1" noChangeArrowheads="1"/>
        </xdr:cNvSpPr>
      </xdr:nvSpPr>
      <xdr:spPr bwMode="auto">
        <a:xfrm>
          <a:off x="3735779" y="10452760"/>
          <a:ext cx="11944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32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33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34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35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36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37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38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39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40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41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42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43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44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45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46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47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48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49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50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51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52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453" name="AutoShape 378"/>
        <xdr:cNvSpPr>
          <a:spLocks noChangeAspect="1" noChangeArrowheads="1"/>
        </xdr:cNvSpPr>
      </xdr:nvSpPr>
      <xdr:spPr bwMode="auto">
        <a:xfrm>
          <a:off x="3735779" y="10452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454" name="AutoShape 378"/>
        <xdr:cNvSpPr>
          <a:spLocks noChangeAspect="1" noChangeArrowheads="1"/>
        </xdr:cNvSpPr>
      </xdr:nvSpPr>
      <xdr:spPr bwMode="auto">
        <a:xfrm>
          <a:off x="3735779" y="10452760"/>
          <a:ext cx="121351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455" name="AutoShape 378"/>
        <xdr:cNvSpPr>
          <a:spLocks noChangeAspect="1" noChangeArrowheads="1"/>
        </xdr:cNvSpPr>
      </xdr:nvSpPr>
      <xdr:spPr bwMode="auto">
        <a:xfrm>
          <a:off x="3735779" y="10452760"/>
          <a:ext cx="121351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456" name="AutoShape 378"/>
        <xdr:cNvSpPr>
          <a:spLocks noChangeAspect="1" noChangeArrowheads="1"/>
        </xdr:cNvSpPr>
      </xdr:nvSpPr>
      <xdr:spPr bwMode="auto">
        <a:xfrm>
          <a:off x="3735779" y="10452760"/>
          <a:ext cx="121351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457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458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459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460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461" name="AutoShape 378"/>
        <xdr:cNvSpPr>
          <a:spLocks noChangeAspect="1" noChangeArrowheads="1"/>
        </xdr:cNvSpPr>
      </xdr:nvSpPr>
      <xdr:spPr bwMode="auto">
        <a:xfrm>
          <a:off x="3735779" y="10452760"/>
          <a:ext cx="134686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462" name="AutoShape 378"/>
        <xdr:cNvSpPr>
          <a:spLocks noChangeAspect="1" noChangeArrowheads="1"/>
        </xdr:cNvSpPr>
      </xdr:nvSpPr>
      <xdr:spPr bwMode="auto">
        <a:xfrm>
          <a:off x="3735779" y="10452760"/>
          <a:ext cx="134686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463" name="AutoShape 378"/>
        <xdr:cNvSpPr>
          <a:spLocks noChangeAspect="1" noChangeArrowheads="1"/>
        </xdr:cNvSpPr>
      </xdr:nvSpPr>
      <xdr:spPr bwMode="auto">
        <a:xfrm>
          <a:off x="3735779" y="10452760"/>
          <a:ext cx="13468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464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465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466" name="AutoShape 378"/>
        <xdr:cNvSpPr>
          <a:spLocks noChangeAspect="1" noChangeArrowheads="1"/>
        </xdr:cNvSpPr>
      </xdr:nvSpPr>
      <xdr:spPr bwMode="auto">
        <a:xfrm>
          <a:off x="3735779" y="10452760"/>
          <a:ext cx="1318285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467" name="AutoShape 378"/>
        <xdr:cNvSpPr>
          <a:spLocks noChangeAspect="1" noChangeArrowheads="1"/>
        </xdr:cNvSpPr>
      </xdr:nvSpPr>
      <xdr:spPr bwMode="auto">
        <a:xfrm>
          <a:off x="3735779" y="10452760"/>
          <a:ext cx="11944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468" name="AutoShape 378"/>
        <xdr:cNvSpPr>
          <a:spLocks noChangeAspect="1" noChangeArrowheads="1"/>
        </xdr:cNvSpPr>
      </xdr:nvSpPr>
      <xdr:spPr bwMode="auto">
        <a:xfrm>
          <a:off x="3735779" y="10452760"/>
          <a:ext cx="11944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469" name="AutoShape 378"/>
        <xdr:cNvSpPr>
          <a:spLocks noChangeAspect="1" noChangeArrowheads="1"/>
        </xdr:cNvSpPr>
      </xdr:nvSpPr>
      <xdr:spPr bwMode="auto">
        <a:xfrm>
          <a:off x="3735779" y="10452760"/>
          <a:ext cx="11944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470" name="AutoShape 378"/>
        <xdr:cNvSpPr>
          <a:spLocks noChangeAspect="1" noChangeArrowheads="1"/>
        </xdr:cNvSpPr>
      </xdr:nvSpPr>
      <xdr:spPr bwMode="auto">
        <a:xfrm>
          <a:off x="3735779" y="10452760"/>
          <a:ext cx="121351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471" name="AutoShape 378"/>
        <xdr:cNvSpPr>
          <a:spLocks noChangeAspect="1" noChangeArrowheads="1"/>
        </xdr:cNvSpPr>
      </xdr:nvSpPr>
      <xdr:spPr bwMode="auto">
        <a:xfrm>
          <a:off x="3735779" y="10452760"/>
          <a:ext cx="121351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472" name="AutoShape 378"/>
        <xdr:cNvSpPr>
          <a:spLocks noChangeAspect="1" noChangeArrowheads="1"/>
        </xdr:cNvSpPr>
      </xdr:nvSpPr>
      <xdr:spPr bwMode="auto">
        <a:xfrm>
          <a:off x="3735779" y="10452760"/>
          <a:ext cx="121351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473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474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475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476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477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478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479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480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481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482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483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484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485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486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487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488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489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490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491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492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493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494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495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496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497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498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499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500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501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502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503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504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505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506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507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508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509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510" name="AutoShape 378"/>
        <xdr:cNvSpPr>
          <a:spLocks noChangeAspect="1" noChangeArrowheads="1"/>
        </xdr:cNvSpPr>
      </xdr:nvSpPr>
      <xdr:spPr bwMode="auto">
        <a:xfrm>
          <a:off x="3735779" y="10452760"/>
          <a:ext cx="123256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29</xdr:row>
      <xdr:rowOff>12370</xdr:rowOff>
    </xdr:from>
    <xdr:to>
      <xdr:col>10</xdr:col>
      <xdr:colOff>238125</xdr:colOff>
      <xdr:row>29</xdr:row>
      <xdr:rowOff>317170</xdr:rowOff>
    </xdr:to>
    <xdr:sp macro="" textlink="">
      <xdr:nvSpPr>
        <xdr:cNvPr id="1511" name="AutoShape 378"/>
        <xdr:cNvSpPr>
          <a:spLocks noChangeAspect="1" noChangeArrowheads="1"/>
        </xdr:cNvSpPr>
      </xdr:nvSpPr>
      <xdr:spPr bwMode="auto">
        <a:xfrm>
          <a:off x="3735779" y="10465130"/>
          <a:ext cx="3026229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12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13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514" name="AutoShape 378"/>
        <xdr:cNvSpPr>
          <a:spLocks noChangeAspect="1" noChangeArrowheads="1"/>
        </xdr:cNvSpPr>
      </xdr:nvSpPr>
      <xdr:spPr bwMode="auto">
        <a:xfrm>
          <a:off x="3739444" y="10348148"/>
          <a:ext cx="1319507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515" name="AutoShape 378"/>
        <xdr:cNvSpPr>
          <a:spLocks noChangeAspect="1" noChangeArrowheads="1"/>
        </xdr:cNvSpPr>
      </xdr:nvSpPr>
      <xdr:spPr bwMode="auto">
        <a:xfrm>
          <a:off x="3739444" y="10348148"/>
          <a:ext cx="1319507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516" name="AutoShape 378"/>
        <xdr:cNvSpPr>
          <a:spLocks noChangeAspect="1" noChangeArrowheads="1"/>
        </xdr:cNvSpPr>
      </xdr:nvSpPr>
      <xdr:spPr bwMode="auto">
        <a:xfrm>
          <a:off x="3739444" y="10348148"/>
          <a:ext cx="1319507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517" name="AutoShape 378"/>
        <xdr:cNvSpPr>
          <a:spLocks noChangeAspect="1" noChangeArrowheads="1"/>
        </xdr:cNvSpPr>
      </xdr:nvSpPr>
      <xdr:spPr bwMode="auto">
        <a:xfrm>
          <a:off x="3739444" y="10348148"/>
          <a:ext cx="1319507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18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19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520" name="AutoShape 378"/>
        <xdr:cNvSpPr>
          <a:spLocks noChangeAspect="1" noChangeArrowheads="1"/>
        </xdr:cNvSpPr>
      </xdr:nvSpPr>
      <xdr:spPr bwMode="auto">
        <a:xfrm>
          <a:off x="3739444" y="10348148"/>
          <a:ext cx="1348082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521" name="AutoShape 378"/>
        <xdr:cNvSpPr>
          <a:spLocks noChangeAspect="1" noChangeArrowheads="1"/>
        </xdr:cNvSpPr>
      </xdr:nvSpPr>
      <xdr:spPr bwMode="auto">
        <a:xfrm>
          <a:off x="3739444" y="10348148"/>
          <a:ext cx="1348082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522" name="AutoShape 378"/>
        <xdr:cNvSpPr>
          <a:spLocks noChangeAspect="1" noChangeArrowheads="1"/>
        </xdr:cNvSpPr>
      </xdr:nvSpPr>
      <xdr:spPr bwMode="auto">
        <a:xfrm>
          <a:off x="3739444" y="10348148"/>
          <a:ext cx="13480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23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24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25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26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27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28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29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30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31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32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33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34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35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36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537" name="AutoShape 378"/>
        <xdr:cNvSpPr>
          <a:spLocks noChangeAspect="1" noChangeArrowheads="1"/>
        </xdr:cNvSpPr>
      </xdr:nvSpPr>
      <xdr:spPr bwMode="auto">
        <a:xfrm>
          <a:off x="3739444" y="10348148"/>
          <a:ext cx="1319507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538" name="AutoShape 378"/>
        <xdr:cNvSpPr>
          <a:spLocks noChangeAspect="1" noChangeArrowheads="1"/>
        </xdr:cNvSpPr>
      </xdr:nvSpPr>
      <xdr:spPr bwMode="auto">
        <a:xfrm>
          <a:off x="3739444" y="10348148"/>
          <a:ext cx="1319507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39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40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541" name="AutoShape 378"/>
        <xdr:cNvSpPr>
          <a:spLocks noChangeAspect="1" noChangeArrowheads="1"/>
        </xdr:cNvSpPr>
      </xdr:nvSpPr>
      <xdr:spPr bwMode="auto">
        <a:xfrm>
          <a:off x="3739444" y="10348148"/>
          <a:ext cx="1319507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42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43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44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45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46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47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48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49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50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51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52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53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54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55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56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57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58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59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60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61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62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63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64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65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66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67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68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69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70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71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72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73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74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575" name="AutoShape 378"/>
        <xdr:cNvSpPr>
          <a:spLocks noChangeAspect="1" noChangeArrowheads="1"/>
        </xdr:cNvSpPr>
      </xdr:nvSpPr>
      <xdr:spPr bwMode="auto">
        <a:xfrm>
          <a:off x="3739444" y="10348148"/>
          <a:ext cx="11956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576" name="AutoShape 378"/>
        <xdr:cNvSpPr>
          <a:spLocks noChangeAspect="1" noChangeArrowheads="1"/>
        </xdr:cNvSpPr>
      </xdr:nvSpPr>
      <xdr:spPr bwMode="auto">
        <a:xfrm>
          <a:off x="3739444" y="10348148"/>
          <a:ext cx="11956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77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78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579" name="AutoShape 378"/>
        <xdr:cNvSpPr>
          <a:spLocks noChangeAspect="1" noChangeArrowheads="1"/>
        </xdr:cNvSpPr>
      </xdr:nvSpPr>
      <xdr:spPr bwMode="auto">
        <a:xfrm>
          <a:off x="3739444" y="10348148"/>
          <a:ext cx="11956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80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81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82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83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84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85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86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87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88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89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90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91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92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93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94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95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96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97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98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599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600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1601" name="AutoShape 378"/>
        <xdr:cNvSpPr>
          <a:spLocks noChangeAspect="1" noChangeArrowheads="1"/>
        </xdr:cNvSpPr>
      </xdr:nvSpPr>
      <xdr:spPr bwMode="auto">
        <a:xfrm>
          <a:off x="3739444" y="1034814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602" name="AutoShape 378"/>
        <xdr:cNvSpPr>
          <a:spLocks noChangeAspect="1" noChangeArrowheads="1"/>
        </xdr:cNvSpPr>
      </xdr:nvSpPr>
      <xdr:spPr bwMode="auto">
        <a:xfrm>
          <a:off x="3739444" y="10348148"/>
          <a:ext cx="121473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603" name="AutoShape 378"/>
        <xdr:cNvSpPr>
          <a:spLocks noChangeAspect="1" noChangeArrowheads="1"/>
        </xdr:cNvSpPr>
      </xdr:nvSpPr>
      <xdr:spPr bwMode="auto">
        <a:xfrm>
          <a:off x="3739444" y="10348148"/>
          <a:ext cx="121473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604" name="AutoShape 378"/>
        <xdr:cNvSpPr>
          <a:spLocks noChangeAspect="1" noChangeArrowheads="1"/>
        </xdr:cNvSpPr>
      </xdr:nvSpPr>
      <xdr:spPr bwMode="auto">
        <a:xfrm>
          <a:off x="3739444" y="10348148"/>
          <a:ext cx="121473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605" name="AutoShape 378"/>
        <xdr:cNvSpPr>
          <a:spLocks noChangeAspect="1" noChangeArrowheads="1"/>
        </xdr:cNvSpPr>
      </xdr:nvSpPr>
      <xdr:spPr bwMode="auto">
        <a:xfrm>
          <a:off x="3739444" y="10348148"/>
          <a:ext cx="1319507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606" name="AutoShape 378"/>
        <xdr:cNvSpPr>
          <a:spLocks noChangeAspect="1" noChangeArrowheads="1"/>
        </xdr:cNvSpPr>
      </xdr:nvSpPr>
      <xdr:spPr bwMode="auto">
        <a:xfrm>
          <a:off x="3739444" y="10348148"/>
          <a:ext cx="1319507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607" name="AutoShape 378"/>
        <xdr:cNvSpPr>
          <a:spLocks noChangeAspect="1" noChangeArrowheads="1"/>
        </xdr:cNvSpPr>
      </xdr:nvSpPr>
      <xdr:spPr bwMode="auto">
        <a:xfrm>
          <a:off x="3739444" y="10348148"/>
          <a:ext cx="1319507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608" name="AutoShape 378"/>
        <xdr:cNvSpPr>
          <a:spLocks noChangeAspect="1" noChangeArrowheads="1"/>
        </xdr:cNvSpPr>
      </xdr:nvSpPr>
      <xdr:spPr bwMode="auto">
        <a:xfrm>
          <a:off x="3739444" y="10348148"/>
          <a:ext cx="1319507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609" name="AutoShape 378"/>
        <xdr:cNvSpPr>
          <a:spLocks noChangeAspect="1" noChangeArrowheads="1"/>
        </xdr:cNvSpPr>
      </xdr:nvSpPr>
      <xdr:spPr bwMode="auto">
        <a:xfrm>
          <a:off x="3739444" y="10348148"/>
          <a:ext cx="1348082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610" name="AutoShape 378"/>
        <xdr:cNvSpPr>
          <a:spLocks noChangeAspect="1" noChangeArrowheads="1"/>
        </xdr:cNvSpPr>
      </xdr:nvSpPr>
      <xdr:spPr bwMode="auto">
        <a:xfrm>
          <a:off x="3739444" y="10348148"/>
          <a:ext cx="1348082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10</xdr:col>
      <xdr:colOff>352425</xdr:colOff>
      <xdr:row>29</xdr:row>
      <xdr:rowOff>304800</xdr:rowOff>
    </xdr:to>
    <xdr:sp macro="" textlink="">
      <xdr:nvSpPr>
        <xdr:cNvPr id="1611" name="AutoShape 378"/>
        <xdr:cNvSpPr>
          <a:spLocks noChangeAspect="1" noChangeArrowheads="1"/>
        </xdr:cNvSpPr>
      </xdr:nvSpPr>
      <xdr:spPr bwMode="auto">
        <a:xfrm>
          <a:off x="3739444" y="10348148"/>
          <a:ext cx="13480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612" name="AutoShape 378"/>
        <xdr:cNvSpPr>
          <a:spLocks noChangeAspect="1" noChangeArrowheads="1"/>
        </xdr:cNvSpPr>
      </xdr:nvSpPr>
      <xdr:spPr bwMode="auto">
        <a:xfrm>
          <a:off x="3739444" y="10348148"/>
          <a:ext cx="1319507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613" name="AutoShape 378"/>
        <xdr:cNvSpPr>
          <a:spLocks noChangeAspect="1" noChangeArrowheads="1"/>
        </xdr:cNvSpPr>
      </xdr:nvSpPr>
      <xdr:spPr bwMode="auto">
        <a:xfrm>
          <a:off x="3739444" y="10348148"/>
          <a:ext cx="1319507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323850</xdr:colOff>
      <xdr:row>29</xdr:row>
      <xdr:rowOff>304800</xdr:rowOff>
    </xdr:to>
    <xdr:sp macro="" textlink="">
      <xdr:nvSpPr>
        <xdr:cNvPr id="1614" name="AutoShape 378"/>
        <xdr:cNvSpPr>
          <a:spLocks noChangeAspect="1" noChangeArrowheads="1"/>
        </xdr:cNvSpPr>
      </xdr:nvSpPr>
      <xdr:spPr bwMode="auto">
        <a:xfrm>
          <a:off x="3739444" y="10348148"/>
          <a:ext cx="1319507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615" name="AutoShape 378"/>
        <xdr:cNvSpPr>
          <a:spLocks noChangeAspect="1" noChangeArrowheads="1"/>
        </xdr:cNvSpPr>
      </xdr:nvSpPr>
      <xdr:spPr bwMode="auto">
        <a:xfrm>
          <a:off x="3739444" y="10348148"/>
          <a:ext cx="11956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616" name="AutoShape 378"/>
        <xdr:cNvSpPr>
          <a:spLocks noChangeAspect="1" noChangeArrowheads="1"/>
        </xdr:cNvSpPr>
      </xdr:nvSpPr>
      <xdr:spPr bwMode="auto">
        <a:xfrm>
          <a:off x="3739444" y="10348148"/>
          <a:ext cx="11956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200025</xdr:colOff>
      <xdr:row>29</xdr:row>
      <xdr:rowOff>304800</xdr:rowOff>
    </xdr:to>
    <xdr:sp macro="" textlink="">
      <xdr:nvSpPr>
        <xdr:cNvPr id="1617" name="AutoShape 378"/>
        <xdr:cNvSpPr>
          <a:spLocks noChangeAspect="1" noChangeArrowheads="1"/>
        </xdr:cNvSpPr>
      </xdr:nvSpPr>
      <xdr:spPr bwMode="auto">
        <a:xfrm>
          <a:off x="3739444" y="10348148"/>
          <a:ext cx="11956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618" name="AutoShape 378"/>
        <xdr:cNvSpPr>
          <a:spLocks noChangeAspect="1" noChangeArrowheads="1"/>
        </xdr:cNvSpPr>
      </xdr:nvSpPr>
      <xdr:spPr bwMode="auto">
        <a:xfrm>
          <a:off x="3739444" y="10348148"/>
          <a:ext cx="121473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619" name="AutoShape 378"/>
        <xdr:cNvSpPr>
          <a:spLocks noChangeAspect="1" noChangeArrowheads="1"/>
        </xdr:cNvSpPr>
      </xdr:nvSpPr>
      <xdr:spPr bwMode="auto">
        <a:xfrm>
          <a:off x="3739444" y="10348148"/>
          <a:ext cx="121473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219075</xdr:colOff>
      <xdr:row>29</xdr:row>
      <xdr:rowOff>304800</xdr:rowOff>
    </xdr:to>
    <xdr:sp macro="" textlink="">
      <xdr:nvSpPr>
        <xdr:cNvPr id="1620" name="AutoShape 378"/>
        <xdr:cNvSpPr>
          <a:spLocks noChangeAspect="1" noChangeArrowheads="1"/>
        </xdr:cNvSpPr>
      </xdr:nvSpPr>
      <xdr:spPr bwMode="auto">
        <a:xfrm>
          <a:off x="3739444" y="10348148"/>
          <a:ext cx="1214732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21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22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23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24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25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26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27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28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29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30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31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32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33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34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35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36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37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38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39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40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41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42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43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44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45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46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47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48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49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50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51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52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53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54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55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56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57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58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10</xdr:col>
      <xdr:colOff>238125</xdr:colOff>
      <xdr:row>29</xdr:row>
      <xdr:rowOff>304800</xdr:rowOff>
    </xdr:to>
    <xdr:sp macro="" textlink="">
      <xdr:nvSpPr>
        <xdr:cNvPr id="1659" name="AutoShape 378"/>
        <xdr:cNvSpPr>
          <a:spLocks noChangeAspect="1" noChangeArrowheads="1"/>
        </xdr:cNvSpPr>
      </xdr:nvSpPr>
      <xdr:spPr bwMode="auto">
        <a:xfrm>
          <a:off x="3739444" y="10348148"/>
          <a:ext cx="1233782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66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66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66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66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66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66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66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66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66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67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67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67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67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67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67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67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67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67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67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68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68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68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68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68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68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68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68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68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266700</xdr:colOff>
      <xdr:row>29</xdr:row>
      <xdr:rowOff>304800</xdr:rowOff>
    </xdr:to>
    <xdr:sp macro="" textlink="">
      <xdr:nvSpPr>
        <xdr:cNvPr id="1689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266700</xdr:colOff>
      <xdr:row>29</xdr:row>
      <xdr:rowOff>304800</xdr:rowOff>
    </xdr:to>
    <xdr:sp macro="" textlink="">
      <xdr:nvSpPr>
        <xdr:cNvPr id="169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266700</xdr:colOff>
      <xdr:row>29</xdr:row>
      <xdr:rowOff>304800</xdr:rowOff>
    </xdr:to>
    <xdr:sp macro="" textlink="">
      <xdr:nvSpPr>
        <xdr:cNvPr id="169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69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69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69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69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69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69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69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69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0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0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266700</xdr:colOff>
      <xdr:row>29</xdr:row>
      <xdr:rowOff>304800</xdr:rowOff>
    </xdr:to>
    <xdr:sp macro="" textlink="">
      <xdr:nvSpPr>
        <xdr:cNvPr id="170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266700</xdr:colOff>
      <xdr:row>29</xdr:row>
      <xdr:rowOff>304800</xdr:rowOff>
    </xdr:to>
    <xdr:sp macro="" textlink="">
      <xdr:nvSpPr>
        <xdr:cNvPr id="170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266700</xdr:colOff>
      <xdr:row>29</xdr:row>
      <xdr:rowOff>304800</xdr:rowOff>
    </xdr:to>
    <xdr:sp macro="" textlink="">
      <xdr:nvSpPr>
        <xdr:cNvPr id="170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70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0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0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0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0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1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1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1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266700</xdr:colOff>
      <xdr:row>29</xdr:row>
      <xdr:rowOff>304800</xdr:rowOff>
    </xdr:to>
    <xdr:sp macro="" textlink="">
      <xdr:nvSpPr>
        <xdr:cNvPr id="171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266700</xdr:colOff>
      <xdr:row>29</xdr:row>
      <xdr:rowOff>304800</xdr:rowOff>
    </xdr:to>
    <xdr:sp macro="" textlink="">
      <xdr:nvSpPr>
        <xdr:cNvPr id="171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266700</xdr:colOff>
      <xdr:row>29</xdr:row>
      <xdr:rowOff>304800</xdr:rowOff>
    </xdr:to>
    <xdr:sp macro="" textlink="">
      <xdr:nvSpPr>
        <xdr:cNvPr id="171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71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71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71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1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2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2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2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2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2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2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266700</xdr:colOff>
      <xdr:row>29</xdr:row>
      <xdr:rowOff>304800</xdr:rowOff>
    </xdr:to>
    <xdr:sp macro="" textlink="">
      <xdr:nvSpPr>
        <xdr:cNvPr id="172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266700</xdr:colOff>
      <xdr:row>29</xdr:row>
      <xdr:rowOff>304800</xdr:rowOff>
    </xdr:to>
    <xdr:sp macro="" textlink="">
      <xdr:nvSpPr>
        <xdr:cNvPr id="172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266700</xdr:colOff>
      <xdr:row>29</xdr:row>
      <xdr:rowOff>304800</xdr:rowOff>
    </xdr:to>
    <xdr:sp macro="" textlink="">
      <xdr:nvSpPr>
        <xdr:cNvPr id="172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72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73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73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3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3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3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3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3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3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3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3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4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4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4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4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4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4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4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4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4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4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266700</xdr:colOff>
      <xdr:row>29</xdr:row>
      <xdr:rowOff>304800</xdr:rowOff>
    </xdr:to>
    <xdr:sp macro="" textlink="">
      <xdr:nvSpPr>
        <xdr:cNvPr id="175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266700</xdr:colOff>
      <xdr:row>29</xdr:row>
      <xdr:rowOff>304800</xdr:rowOff>
    </xdr:to>
    <xdr:sp macro="" textlink="">
      <xdr:nvSpPr>
        <xdr:cNvPr id="175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266700</xdr:colOff>
      <xdr:row>29</xdr:row>
      <xdr:rowOff>304800</xdr:rowOff>
    </xdr:to>
    <xdr:sp macro="" textlink="">
      <xdr:nvSpPr>
        <xdr:cNvPr id="175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75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75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75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5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5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5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5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6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6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6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266700</xdr:colOff>
      <xdr:row>29</xdr:row>
      <xdr:rowOff>304800</xdr:rowOff>
    </xdr:to>
    <xdr:sp macro="" textlink="">
      <xdr:nvSpPr>
        <xdr:cNvPr id="176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266700</xdr:colOff>
      <xdr:row>29</xdr:row>
      <xdr:rowOff>304800</xdr:rowOff>
    </xdr:to>
    <xdr:sp macro="" textlink="">
      <xdr:nvSpPr>
        <xdr:cNvPr id="176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266700</xdr:colOff>
      <xdr:row>29</xdr:row>
      <xdr:rowOff>304800</xdr:rowOff>
    </xdr:to>
    <xdr:sp macro="" textlink="">
      <xdr:nvSpPr>
        <xdr:cNvPr id="176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76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76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76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6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7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7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7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7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7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7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7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7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7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7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8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8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8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8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8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8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8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8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8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8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9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9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9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9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9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9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9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9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79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79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0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0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0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0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0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1805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1806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0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0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1809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1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1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1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81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1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1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1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1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1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1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2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82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2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2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2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2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2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2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82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82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83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83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266700</xdr:colOff>
      <xdr:row>29</xdr:row>
      <xdr:rowOff>304800</xdr:rowOff>
    </xdr:to>
    <xdr:sp macro="" textlink="">
      <xdr:nvSpPr>
        <xdr:cNvPr id="183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266700</xdr:colOff>
      <xdr:row>29</xdr:row>
      <xdr:rowOff>304800</xdr:rowOff>
    </xdr:to>
    <xdr:sp macro="" textlink="">
      <xdr:nvSpPr>
        <xdr:cNvPr id="183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266700</xdr:colOff>
      <xdr:row>29</xdr:row>
      <xdr:rowOff>304800</xdr:rowOff>
    </xdr:to>
    <xdr:sp macro="" textlink="">
      <xdr:nvSpPr>
        <xdr:cNvPr id="183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3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3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3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83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3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4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4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4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4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4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4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84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4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4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4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5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5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5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85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5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5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5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5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5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5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6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86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6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6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6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6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6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6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1868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1869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7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7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1872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7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7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7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87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7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7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7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8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8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8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8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88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8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8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8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8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8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9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89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89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89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390525</xdr:colOff>
      <xdr:row>29</xdr:row>
      <xdr:rowOff>304800</xdr:rowOff>
    </xdr:to>
    <xdr:sp macro="" textlink="">
      <xdr:nvSpPr>
        <xdr:cNvPr id="189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266700</xdr:colOff>
      <xdr:row>29</xdr:row>
      <xdr:rowOff>304800</xdr:rowOff>
    </xdr:to>
    <xdr:sp macro="" textlink="">
      <xdr:nvSpPr>
        <xdr:cNvPr id="189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266700</xdr:colOff>
      <xdr:row>29</xdr:row>
      <xdr:rowOff>304800</xdr:rowOff>
    </xdr:to>
    <xdr:sp macro="" textlink="">
      <xdr:nvSpPr>
        <xdr:cNvPr id="189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266700</xdr:colOff>
      <xdr:row>29</xdr:row>
      <xdr:rowOff>304800</xdr:rowOff>
    </xdr:to>
    <xdr:sp macro="" textlink="">
      <xdr:nvSpPr>
        <xdr:cNvPr id="189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9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89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0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90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0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0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0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0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0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0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0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90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1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1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1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1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1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1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285750</xdr:colOff>
      <xdr:row>29</xdr:row>
      <xdr:rowOff>304800</xdr:rowOff>
    </xdr:to>
    <xdr:sp macro="" textlink="">
      <xdr:nvSpPr>
        <xdr:cNvPr id="191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1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1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1919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1920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1921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1922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2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2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2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2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2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2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2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3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3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3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3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3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3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3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1937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1938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3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4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1941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4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4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4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4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4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4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4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4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5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5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5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5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5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5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5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5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5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5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6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6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6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6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6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6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6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6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6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6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7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7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7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7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7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1975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1976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7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7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1979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8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8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8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8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8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8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8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8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8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8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9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9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9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9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9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9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9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9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9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199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0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0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002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003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004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005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006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007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008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009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010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011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012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013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014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015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1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1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018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019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020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021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2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2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2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2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2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2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2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2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3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3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3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3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3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3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036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037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3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3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040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4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4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4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4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4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4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4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4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4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5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5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5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5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5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5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5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5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5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5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6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6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6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6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6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6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6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6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6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6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7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7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7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7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074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075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7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7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078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7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8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8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8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8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8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8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8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8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8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8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9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9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9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9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9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9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9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9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9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09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0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101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102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103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104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105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106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107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108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109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110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111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112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113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114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115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116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117" name="AutoShape 378"/>
        <xdr:cNvSpPr>
          <a:spLocks noChangeAspect="1" noChangeArrowheads="1"/>
        </xdr:cNvSpPr>
      </xdr:nvSpPr>
      <xdr:spPr bwMode="auto">
        <a:xfrm>
          <a:off x="4667250" y="10506075"/>
          <a:ext cx="2105025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118" name="AutoShape 378"/>
        <xdr:cNvSpPr>
          <a:spLocks noChangeAspect="1" noChangeArrowheads="1"/>
        </xdr:cNvSpPr>
      </xdr:nvSpPr>
      <xdr:spPr bwMode="auto">
        <a:xfrm>
          <a:off x="4667250" y="10506075"/>
          <a:ext cx="21050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119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120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121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122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123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124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125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126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127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128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129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3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3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132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133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134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135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3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3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3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3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4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4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4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4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4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4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4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4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4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149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150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5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5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153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5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5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5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5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5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5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6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6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6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6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6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6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6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6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6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6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7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7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7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7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7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7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7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7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7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7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8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8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8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183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184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8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8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187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8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8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9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9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9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9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9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9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9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9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9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19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0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0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0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0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204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205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206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207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208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209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210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211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212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213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214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215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216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217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218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219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220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221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222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223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224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225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226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227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228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229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230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231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232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233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234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235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236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237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238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239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240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241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4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4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244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245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246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247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4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4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5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5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5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5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5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5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5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5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5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5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6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261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262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6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6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265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6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6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6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6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7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7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7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7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7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7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7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7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7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7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8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8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8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8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8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8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8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8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8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8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9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9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9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9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9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295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296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9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29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299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0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0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0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0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0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0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0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0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0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0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1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1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1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1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1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1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316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317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318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319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320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321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322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323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324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325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326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327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328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329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330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331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332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333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334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335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336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337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338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339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340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341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342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343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344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345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346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347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348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349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350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351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352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353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5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5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356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357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358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359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6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6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6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6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6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6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6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6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6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6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7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7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7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373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374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7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7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377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7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7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8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8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8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8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8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8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8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8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8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8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9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9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9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9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9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9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9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9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9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39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0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0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0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0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0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0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0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407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408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0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1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411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1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1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1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1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1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1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1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1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2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2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2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2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2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2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2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304800</xdr:colOff>
      <xdr:row>29</xdr:row>
      <xdr:rowOff>304800</xdr:rowOff>
    </xdr:to>
    <xdr:sp macro="" textlink="">
      <xdr:nvSpPr>
        <xdr:cNvPr id="242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428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429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430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431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432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433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434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435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436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437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438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439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440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441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442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443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44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45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46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47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48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49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50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51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52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53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54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55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56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57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58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59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60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61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62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63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64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65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6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6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468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469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470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471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7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7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2474" name="AutoShape 378"/>
        <xdr:cNvSpPr>
          <a:spLocks noChangeAspect="1" noChangeArrowheads="1"/>
        </xdr:cNvSpPr>
      </xdr:nvSpPr>
      <xdr:spPr bwMode="auto">
        <a:xfrm>
          <a:off x="3743325" y="10506075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2475" name="AutoShape 378"/>
        <xdr:cNvSpPr>
          <a:spLocks noChangeAspect="1" noChangeArrowheads="1"/>
        </xdr:cNvSpPr>
      </xdr:nvSpPr>
      <xdr:spPr bwMode="auto">
        <a:xfrm>
          <a:off x="3743325" y="10506075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2476" name="AutoShape 378"/>
        <xdr:cNvSpPr>
          <a:spLocks noChangeAspect="1" noChangeArrowheads="1"/>
        </xdr:cNvSpPr>
      </xdr:nvSpPr>
      <xdr:spPr bwMode="auto">
        <a:xfrm>
          <a:off x="3743325" y="10506075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7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7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7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8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8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8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8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8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8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8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8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8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8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9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491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492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9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9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495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9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9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9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49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0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0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0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0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0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0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0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0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0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0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1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1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1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1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1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1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1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1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1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1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2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2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2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2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2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2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2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2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2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2529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2530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3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3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2533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3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3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3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3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3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3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4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4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4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4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4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4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4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4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4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4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5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5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5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5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5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55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2556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2557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2558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559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560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561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562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2563" name="AutoShape 378"/>
        <xdr:cNvSpPr>
          <a:spLocks noChangeAspect="1" noChangeArrowheads="1"/>
        </xdr:cNvSpPr>
      </xdr:nvSpPr>
      <xdr:spPr bwMode="auto">
        <a:xfrm>
          <a:off x="3743325" y="10506075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2564" name="AutoShape 378"/>
        <xdr:cNvSpPr>
          <a:spLocks noChangeAspect="1" noChangeArrowheads="1"/>
        </xdr:cNvSpPr>
      </xdr:nvSpPr>
      <xdr:spPr bwMode="auto">
        <a:xfrm>
          <a:off x="3743325" y="10506075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2565" name="AutoShape 378"/>
        <xdr:cNvSpPr>
          <a:spLocks noChangeAspect="1" noChangeArrowheads="1"/>
        </xdr:cNvSpPr>
      </xdr:nvSpPr>
      <xdr:spPr bwMode="auto">
        <a:xfrm>
          <a:off x="3743325" y="10506075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566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567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568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2569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2570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2571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2572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2573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2574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57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57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57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57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57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58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58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58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58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58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58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58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58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58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58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59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59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59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59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59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59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59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59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59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59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60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60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60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60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60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60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60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60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60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60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61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61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61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261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61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61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61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617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61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61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62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62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62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62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62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625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62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62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62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62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63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631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632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633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634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35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36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37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38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39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40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41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642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643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644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645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646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647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48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49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50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51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52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53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54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655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656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657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658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59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60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61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62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63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64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65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666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667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668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669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670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671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72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73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74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75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76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77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78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679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680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681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682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683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684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68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68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68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68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68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69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69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69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69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69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69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96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97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98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699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700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701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702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703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704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705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706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707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708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709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710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711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712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713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714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715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716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717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718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719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720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721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2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2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2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2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2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2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2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2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3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3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3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3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3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3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3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3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3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3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4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4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4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4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4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4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4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4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4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4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5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751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5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5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5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5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5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5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2758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2759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6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6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2762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6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6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6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766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6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6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6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7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7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7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7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774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7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7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7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7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7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8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781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782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783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784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785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786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787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8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8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9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791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9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9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9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9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9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9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79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799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0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0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0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0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0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0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806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0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0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0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1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1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1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1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814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1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1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1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1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1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2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2821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2822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2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2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2825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2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2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2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829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3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3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3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3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3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3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3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837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3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3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4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4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4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4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844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845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846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2847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848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849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2850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5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5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5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854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5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5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5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5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5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6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6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862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6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6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6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6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6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6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2869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7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7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872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873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874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875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7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7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7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7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8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8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8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8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8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8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8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8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8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8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890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891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9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9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894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9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9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9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9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89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0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0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0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0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0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0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0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0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0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0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1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1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1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1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1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1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1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1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1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1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2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2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2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2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2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2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2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2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2928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2929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3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3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2932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3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3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3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3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3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3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3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4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4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4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4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4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4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4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4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4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4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5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5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5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5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5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2955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2956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2957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958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959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960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961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962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963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964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2965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2966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2967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2968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6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7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971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972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973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974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7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7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7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7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7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8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8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8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8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8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8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8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8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8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989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990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9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9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2993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9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9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9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9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9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299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0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0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0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0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0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0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0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0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0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0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1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1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1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1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1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1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1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1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1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1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2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2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2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2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2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2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2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027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028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2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3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031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3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3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3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3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3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3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3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3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4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4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4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4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4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4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4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4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4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4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5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5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5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5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054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055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056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057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058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059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060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061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062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063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064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065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066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067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068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069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07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07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07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07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07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07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07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07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07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07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08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08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08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8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8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085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086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087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088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8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9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9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9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9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9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9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9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9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9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09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0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0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102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103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0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0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106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0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0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0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1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1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1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1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1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1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1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1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1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1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2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2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2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2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2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2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2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2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2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2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3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3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3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3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3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3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136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137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3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3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140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4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4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4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4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4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4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4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4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4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5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5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5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5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5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5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5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157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158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159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160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161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162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163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164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165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166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167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168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169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170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171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172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17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17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17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17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17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17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17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18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18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18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18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18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18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18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18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18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18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19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19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19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19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19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9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19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197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198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199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200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0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0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0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0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0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0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0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0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0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1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1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1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1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214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215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1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1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218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1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2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2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2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2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2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2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2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2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2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2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3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3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3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3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3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3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3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3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3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3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4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4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4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4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4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4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4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4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248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249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5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5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252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5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5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5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5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5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5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5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6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6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6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6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6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6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6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6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26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269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270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271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272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273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274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275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276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277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278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279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280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281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282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283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284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28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28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28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28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28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29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29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29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29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29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29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29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29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29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29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30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30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30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30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30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30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30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0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0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309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310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311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312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1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1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1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1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1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1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1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2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2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2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2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2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2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326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327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2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2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330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3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3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3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3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3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3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3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3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3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4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4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4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4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4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4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4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4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4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4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5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5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5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5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5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5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5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5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5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5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360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361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6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6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364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6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6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6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6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6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7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7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7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7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7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7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7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7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7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7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38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381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382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383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384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385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386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387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388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389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390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391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392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393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394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395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396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39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39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39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40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40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40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40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40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40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40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40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40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40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41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41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41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41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41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41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41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41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41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1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2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421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422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423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424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2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2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3427" name="AutoShape 378"/>
        <xdr:cNvSpPr>
          <a:spLocks noChangeAspect="1" noChangeArrowheads="1"/>
        </xdr:cNvSpPr>
      </xdr:nvSpPr>
      <xdr:spPr bwMode="auto">
        <a:xfrm>
          <a:off x="3743325" y="10506075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3428" name="AutoShape 378"/>
        <xdr:cNvSpPr>
          <a:spLocks noChangeAspect="1" noChangeArrowheads="1"/>
        </xdr:cNvSpPr>
      </xdr:nvSpPr>
      <xdr:spPr bwMode="auto">
        <a:xfrm>
          <a:off x="3743325" y="10506075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3429" name="AutoShape 378"/>
        <xdr:cNvSpPr>
          <a:spLocks noChangeAspect="1" noChangeArrowheads="1"/>
        </xdr:cNvSpPr>
      </xdr:nvSpPr>
      <xdr:spPr bwMode="auto">
        <a:xfrm>
          <a:off x="3743325" y="10506075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3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3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3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3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3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3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3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3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3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3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4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4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4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4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444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445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4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4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448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4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5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5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5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5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5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5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5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5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5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5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6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6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6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6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6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6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6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6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6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6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7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7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7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7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7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7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7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7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7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7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8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8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482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483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8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8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486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8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8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8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9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9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9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9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9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9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9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9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9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49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50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50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50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50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50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50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50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50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50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509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510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511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512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513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514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515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3516" name="AutoShape 378"/>
        <xdr:cNvSpPr>
          <a:spLocks noChangeAspect="1" noChangeArrowheads="1"/>
        </xdr:cNvSpPr>
      </xdr:nvSpPr>
      <xdr:spPr bwMode="auto">
        <a:xfrm>
          <a:off x="3743325" y="10506075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3517" name="AutoShape 378"/>
        <xdr:cNvSpPr>
          <a:spLocks noChangeAspect="1" noChangeArrowheads="1"/>
        </xdr:cNvSpPr>
      </xdr:nvSpPr>
      <xdr:spPr bwMode="auto">
        <a:xfrm>
          <a:off x="3743325" y="10506075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29</xdr:row>
      <xdr:rowOff>0</xdr:rowOff>
    </xdr:from>
    <xdr:to>
      <xdr:col>9</xdr:col>
      <xdr:colOff>419100</xdr:colOff>
      <xdr:row>29</xdr:row>
      <xdr:rowOff>304800</xdr:rowOff>
    </xdr:to>
    <xdr:sp macro="" textlink="">
      <xdr:nvSpPr>
        <xdr:cNvPr id="3518" name="AutoShape 378"/>
        <xdr:cNvSpPr>
          <a:spLocks noChangeAspect="1" noChangeArrowheads="1"/>
        </xdr:cNvSpPr>
      </xdr:nvSpPr>
      <xdr:spPr bwMode="auto">
        <a:xfrm>
          <a:off x="3743325" y="10506075"/>
          <a:ext cx="13430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519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520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521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522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523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524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525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526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527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2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2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3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3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3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3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3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3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3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3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3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3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4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4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4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4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4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4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4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4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4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4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5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5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5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5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5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5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5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5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5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5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6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6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6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6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6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6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56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56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56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56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570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57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57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57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57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57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57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57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578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57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58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58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58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58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584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585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586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587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588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589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590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591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592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593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594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3595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3596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3597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598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599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600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01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02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03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04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05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06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07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3608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3609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3610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611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12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13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14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15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16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17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18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3619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3620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3621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622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623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624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25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26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27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28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29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30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31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3632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3633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3634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635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636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637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3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3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4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4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4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4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4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4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4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4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4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49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50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51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52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53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54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55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3656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3657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3658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659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660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661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62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63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64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65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66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67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668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3669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3670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3671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672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673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674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7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7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7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7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7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8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8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8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8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8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8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8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8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8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8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9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9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9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9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9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9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9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9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9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69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0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0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0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0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704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0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0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0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0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0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1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711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712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1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1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715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1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1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1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719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2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2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2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2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2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2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2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727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2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2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3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3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3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3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734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735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736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737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3738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3739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3740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4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4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4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744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4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4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4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4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4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5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5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752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5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5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5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5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5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5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759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6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6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6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6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6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6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6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767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6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6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7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7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7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7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774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775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7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7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778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7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8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8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782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8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8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8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8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8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8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8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790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9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9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9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9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9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79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797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798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799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3800" name="AutoShape 378"/>
        <xdr:cNvSpPr>
          <a:spLocks noChangeAspect="1" noChangeArrowheads="1"/>
        </xdr:cNvSpPr>
      </xdr:nvSpPr>
      <xdr:spPr bwMode="auto">
        <a:xfrm>
          <a:off x="3743325" y="10506075"/>
          <a:ext cx="3905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3801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3802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3803" name="AutoShape 378"/>
        <xdr:cNvSpPr>
          <a:spLocks noChangeAspect="1" noChangeArrowheads="1"/>
        </xdr:cNvSpPr>
      </xdr:nvSpPr>
      <xdr:spPr bwMode="auto">
        <a:xfrm>
          <a:off x="3743325" y="10506075"/>
          <a:ext cx="2667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0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0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0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807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0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0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1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1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1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1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1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815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1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1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1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1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2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2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3822" name="AutoShape 378"/>
        <xdr:cNvSpPr>
          <a:spLocks noChangeAspect="1" noChangeArrowheads="1"/>
        </xdr:cNvSpPr>
      </xdr:nvSpPr>
      <xdr:spPr bwMode="auto">
        <a:xfrm>
          <a:off x="3743325" y="10506075"/>
          <a:ext cx="2857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2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2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825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826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827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828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2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3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3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3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3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3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3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3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3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3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3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4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4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4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843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844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4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4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847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4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4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5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5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5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5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5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5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5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5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5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5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6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6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6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6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6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6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6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6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6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6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7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7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7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7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7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7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7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7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7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7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8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881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882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8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8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885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8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8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8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8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9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9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9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9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9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9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9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9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9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89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0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0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0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0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0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0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0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0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908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909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910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911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912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913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914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915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916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917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918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919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920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3921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2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2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924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925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926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927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2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2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3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3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3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3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3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3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3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3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3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3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4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4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942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943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4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4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3946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4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4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4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5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5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5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5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5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5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5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5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5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5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6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6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6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6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6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6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6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6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6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6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7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7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7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7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7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7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7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7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7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7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980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981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8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8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3984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8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8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8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8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8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9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9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9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9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9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9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9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9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9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399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0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0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0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0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0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0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0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007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008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009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010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011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012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013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014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015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016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017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018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019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020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021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022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02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02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02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02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02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02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02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03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03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03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03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03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03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3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3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038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039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040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041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4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4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4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4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4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4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4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4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5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5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5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5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5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055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056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5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5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059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6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6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6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6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6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6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6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6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6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6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7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7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7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7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7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7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7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7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7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7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8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8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8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8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8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8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8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8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8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089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090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9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9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093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9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9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9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9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9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09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0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0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0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0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0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0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0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0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0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0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110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111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112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113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114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115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116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117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118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119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120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121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122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123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124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125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12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12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12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12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13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13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13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13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13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13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13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13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13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13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14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14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14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14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14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14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14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14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4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4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150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151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152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153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5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5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5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5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5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5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6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6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6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6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6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6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6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167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168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6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7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171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7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7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7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7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7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7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7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7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8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8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8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8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8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8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8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8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8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8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9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9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9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9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9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9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9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9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9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19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0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201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202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0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0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205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0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0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0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0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1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1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1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1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1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1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1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1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1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1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2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2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222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223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224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225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226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227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228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229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230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231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232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233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234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235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236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237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23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23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24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24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24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24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24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24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24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24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24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24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25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25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25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25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25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25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25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25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25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25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6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6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262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263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264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265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6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6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6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6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7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7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7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7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7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7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7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7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7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279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280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8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8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283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8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8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8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8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8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8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9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9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9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9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9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9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9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9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9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29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0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0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0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0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0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0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0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0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0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0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1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1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1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313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314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1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1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317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1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1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2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2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2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2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24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25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26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27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28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29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30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31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32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333" name="AutoShape 378"/>
        <xdr:cNvSpPr>
          <a:spLocks noChangeAspect="1" noChangeArrowheads="1"/>
        </xdr:cNvSpPr>
      </xdr:nvSpPr>
      <xdr:spPr bwMode="auto">
        <a:xfrm>
          <a:off x="37433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334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335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336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337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338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339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340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341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342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343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344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345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346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347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348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349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5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5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5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5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5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5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5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5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5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5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6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6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6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6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6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6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6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6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6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6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7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7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7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7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7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7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7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7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7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7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8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8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8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8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38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385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386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387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388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389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390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391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392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393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394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395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396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397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398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399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400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401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402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403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04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05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06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07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08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09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10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411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412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413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414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15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16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17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18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19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20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21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422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423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424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425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426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427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28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29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30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31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32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33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34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435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436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437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438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439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440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4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4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4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4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4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4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4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4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4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5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5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52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53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54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55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56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57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58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459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460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461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462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463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464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65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66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67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68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69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70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471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472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473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474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475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476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477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7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7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8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8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8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8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8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8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8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8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8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8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9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9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9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9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9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9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9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9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9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49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500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501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502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503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504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505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506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507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508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509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510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511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512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513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514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515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516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517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518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519" name="AutoShape 378"/>
        <xdr:cNvSpPr>
          <a:spLocks noChangeAspect="1" noChangeArrowheads="1"/>
        </xdr:cNvSpPr>
      </xdr:nvSpPr>
      <xdr:spPr bwMode="auto">
        <a:xfrm>
          <a:off x="3743325" y="10506075"/>
          <a:ext cx="13144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520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521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522" name="AutoShape 378"/>
        <xdr:cNvSpPr>
          <a:spLocks noChangeAspect="1" noChangeArrowheads="1"/>
        </xdr:cNvSpPr>
      </xdr:nvSpPr>
      <xdr:spPr bwMode="auto">
        <a:xfrm>
          <a:off x="3743325" y="10506075"/>
          <a:ext cx="11906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523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524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525" name="AutoShape 378"/>
        <xdr:cNvSpPr>
          <a:spLocks noChangeAspect="1" noChangeArrowheads="1"/>
        </xdr:cNvSpPr>
      </xdr:nvSpPr>
      <xdr:spPr bwMode="auto">
        <a:xfrm>
          <a:off x="3743325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52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52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52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52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53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53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53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53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53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53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53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53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538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539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540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541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542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543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544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545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546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4547" name="AutoShape 378"/>
        <xdr:cNvSpPr>
          <a:spLocks noChangeAspect="1" noChangeArrowheads="1"/>
        </xdr:cNvSpPr>
      </xdr:nvSpPr>
      <xdr:spPr bwMode="auto">
        <a:xfrm>
          <a:off x="3743325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54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54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55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55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55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55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55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55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55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55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55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55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56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56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56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56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56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56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56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56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56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56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57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57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57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57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57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57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457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457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457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57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58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58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58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58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58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58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58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58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58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4589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459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459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59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59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59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59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59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59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59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59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460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460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460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60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60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60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60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60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60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60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61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61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61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461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461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461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61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61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61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1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2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2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2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2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2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2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2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2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2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2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63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63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63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63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63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63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63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463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463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4639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64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64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64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64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64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64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64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64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64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64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465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465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465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65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65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65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5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5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5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5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6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6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6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6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6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6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6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6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6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6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7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7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7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7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7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7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7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7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7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7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8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8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8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8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8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68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8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8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8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8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9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9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692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693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9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9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696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9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9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69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70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0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0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0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0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0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0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0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70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0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1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1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1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1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1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71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71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71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71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4719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472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472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2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2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2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72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2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2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2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2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3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3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3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73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3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3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3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3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3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3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74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4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4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4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4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4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4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4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74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4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5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5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5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5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5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755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756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5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5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759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6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6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6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76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6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6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6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6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6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6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7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77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7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7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7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7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7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7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77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77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78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478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478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478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478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8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8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8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78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8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9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9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9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9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9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9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79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9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9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79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0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0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0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480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0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0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806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807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808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809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1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1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1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1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1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1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1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1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1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1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2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2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2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2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824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825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2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2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828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2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3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3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3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3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3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3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3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3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3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3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4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4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4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4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4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4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4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4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4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4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5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5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5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5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5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5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5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5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5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5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6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6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862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863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6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6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866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6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6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6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7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7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7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7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7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7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7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7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7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7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8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8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8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8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8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8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8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8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88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889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890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891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892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893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894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895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896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897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898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899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900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901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902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0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0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905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906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907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908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0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1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1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1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1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1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1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1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1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1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1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2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2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2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923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924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2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2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927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2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2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3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3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3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3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3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3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3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3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3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3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4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4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4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4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4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4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4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4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4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4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5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5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5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5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5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5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5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5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5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5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6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961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962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6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6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965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6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6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6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6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7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7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7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7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7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7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7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7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7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7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8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8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8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8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8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8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8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498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988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989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4990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991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992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993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994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995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996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4997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998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4999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5000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5001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5002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5003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004" name="AutoShape 378"/>
        <xdr:cNvSpPr>
          <a:spLocks noChangeAspect="1" noChangeArrowheads="1"/>
        </xdr:cNvSpPr>
      </xdr:nvSpPr>
      <xdr:spPr bwMode="auto">
        <a:xfrm>
          <a:off x="4667250" y="10506075"/>
          <a:ext cx="21050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005" name="AutoShape 378"/>
        <xdr:cNvSpPr>
          <a:spLocks noChangeAspect="1" noChangeArrowheads="1"/>
        </xdr:cNvSpPr>
      </xdr:nvSpPr>
      <xdr:spPr bwMode="auto">
        <a:xfrm>
          <a:off x="4667250" y="10506075"/>
          <a:ext cx="21050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006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007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008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009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010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011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012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013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014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015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016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1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1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019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020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021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022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2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2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2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2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2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2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2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3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3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3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3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3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3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036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037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3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3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040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4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4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4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4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4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4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4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4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4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5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5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5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5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5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5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5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5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5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5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6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6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6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6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6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6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6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6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6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6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5070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5071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7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7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5074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7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7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7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7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7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8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8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8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8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8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8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8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8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8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8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09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5091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5092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5093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094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095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096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097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098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099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100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5101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5102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5103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5104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5105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5106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107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108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109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110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111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112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113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114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115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116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117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118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119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120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121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122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123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124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125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126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127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128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2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3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131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132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133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134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3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3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3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3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3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4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4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4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4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4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4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4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4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148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149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5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5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152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5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5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5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5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5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5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5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6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6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6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6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6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6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6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6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6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6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7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7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7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7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7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7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7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7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7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7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8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8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5182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5183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8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8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5186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8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8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8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9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9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9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9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9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9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9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9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9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19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0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0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0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5203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5204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5205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206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207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208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209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210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211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212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5213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5214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5215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5216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5217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5218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219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220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221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222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223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224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225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226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227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228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229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230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231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232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233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234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235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236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237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238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239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240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4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4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243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244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245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246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4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4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4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5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5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5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5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5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5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5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5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5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5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260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261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6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6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264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6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6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6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6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6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7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7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7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7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7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7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7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7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7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7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8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8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8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8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8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8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8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8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8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8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9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9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9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9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5294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5295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9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9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5298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29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0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0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0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0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0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0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0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0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0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0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1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1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1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1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1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5315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5316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5317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318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319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320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321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322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323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5324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5325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5326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5327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5328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5329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5330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331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332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333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334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335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336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337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338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339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340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341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342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343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344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345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346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347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348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349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350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351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5352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35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35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35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35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35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35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35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36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36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36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36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36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36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36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36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36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36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37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37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37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37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37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37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37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37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37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7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8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8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8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8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8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8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8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8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8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8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9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9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9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9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9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9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9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9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9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39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0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40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40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40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40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40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40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0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0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0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1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1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1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1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41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41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41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41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41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41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2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2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2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2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2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2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2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42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42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429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43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3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3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3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3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3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3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3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43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439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44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44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44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44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4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4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4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4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4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4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5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45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45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45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45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45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45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5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5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5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6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6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6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6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6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6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6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6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6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6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7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7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7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7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7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47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47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47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47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47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48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8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8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8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8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8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8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48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48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489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49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49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49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49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9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9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9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9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9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49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0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0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0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0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0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0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0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0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0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0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1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1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1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1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1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1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1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1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1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1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2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2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2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52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52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52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52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52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52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2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3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3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3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3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3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3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53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53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53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53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54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54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4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4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4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4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4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4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4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4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5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5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5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5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5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5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5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5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5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5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6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6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6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6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6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6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6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6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6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6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7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57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57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57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57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57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57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7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7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7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8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8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8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58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58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58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58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58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58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58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9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9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9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9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9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9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9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9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9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59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0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0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0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0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0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0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0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0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0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0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1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1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1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1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1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1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1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1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1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619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62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62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62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62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62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2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2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2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2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2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3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3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63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63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63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63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63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63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3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3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4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4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4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4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4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4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4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4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4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4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5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5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5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5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5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5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5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5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5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65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66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66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66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66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66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66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6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6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6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6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7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7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7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67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67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67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67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67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67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7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8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8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8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8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8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8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68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68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68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68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9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9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9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9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9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9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69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69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69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699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70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70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70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0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0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0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0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0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0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0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71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71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71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71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71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71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1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1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1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1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2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2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2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2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2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2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2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2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2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2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3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3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3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3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73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73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73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73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73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73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4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4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4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4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4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4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4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74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74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749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75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75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75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5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5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5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5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5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5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5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6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6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6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6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6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6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6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6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6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6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7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7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7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7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77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7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7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7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7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7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8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8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78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78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78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78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78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78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8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8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9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9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9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9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79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79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79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79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79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79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80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0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0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0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0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0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0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0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0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0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1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1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1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1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1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1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1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1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1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1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2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2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2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2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2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2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2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2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2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2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83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83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83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83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83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83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3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3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3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3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4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4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4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84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84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84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84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84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84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4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5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5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5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5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5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5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5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5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5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5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6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6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6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6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6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6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6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6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6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6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87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87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87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87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87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87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87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7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7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7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8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8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8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8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88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88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88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88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88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88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9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9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9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9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9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9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89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89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89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899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90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0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0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0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0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0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0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0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90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909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91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91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91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91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1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1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1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1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1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1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2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92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92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92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92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92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92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2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2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2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3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3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3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3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3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3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3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3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3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3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4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4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4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4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4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94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94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94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94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94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95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5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5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5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5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5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5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5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95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959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96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96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96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96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6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6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6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6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6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6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7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7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7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7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7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7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7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7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7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7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8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8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8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8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8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598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8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8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8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8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9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9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9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99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99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599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99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99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599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599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0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0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0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0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0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0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00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00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00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00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01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01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1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1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1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1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1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1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1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1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2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2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2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2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2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2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2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2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2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2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3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3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3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3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3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3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3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03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3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3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4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4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4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4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4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04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4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4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4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4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05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05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05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05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05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5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5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5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5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5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6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6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06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06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06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06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06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06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6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6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7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7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7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7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7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07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07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07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07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7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8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8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8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8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8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8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08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08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08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08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09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09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9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9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9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9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9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9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09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099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10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10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10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10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10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0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0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0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0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0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1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1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1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1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1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1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11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11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11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11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12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12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12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12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12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12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12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12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12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12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13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13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13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13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13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13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13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13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13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13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14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14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4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4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4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4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4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4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4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4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5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5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5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5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5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5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5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5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5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5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6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6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6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6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6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6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6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6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6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6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7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17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7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7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7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7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7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7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178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179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8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8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182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8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8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8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18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8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8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8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9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9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9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9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19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9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9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9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9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19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0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20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20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20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20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20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20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20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0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0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1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21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1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1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1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1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1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1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1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21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2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2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2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2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2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2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22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2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2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2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3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3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3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3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23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3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3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3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3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3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4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241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242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4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4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245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4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4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4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24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5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5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5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5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5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5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5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25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5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5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6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6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6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6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26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26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26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26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26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269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27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7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7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7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27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7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7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7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7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7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8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8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28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8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8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8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8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8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8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28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9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9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292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293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294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295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9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9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9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29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0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0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0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0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0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0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0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0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0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0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310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311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1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1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314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1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1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1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1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1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2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2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2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2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2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2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2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2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2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2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3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3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3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3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3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3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3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3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3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3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4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4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4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4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4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4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4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4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348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349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5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5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352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5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5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5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5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5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5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5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6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6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6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6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6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6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6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6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6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6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7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7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7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7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7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375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376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377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378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379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380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381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382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383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384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385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386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387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388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8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9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391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392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393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394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9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9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9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9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39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0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0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0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0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0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0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0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0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0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409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410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1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1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413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1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1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1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1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1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1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2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2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2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2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2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2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2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2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2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2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3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3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3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3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3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3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3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3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3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3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4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4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4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4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4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4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4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447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448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4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5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451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5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5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5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5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5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5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5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5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6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6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6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6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6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6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6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6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6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6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7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7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7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47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474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475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476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477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478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479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480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481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482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483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484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485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486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487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488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489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490" name="AutoShape 378"/>
        <xdr:cNvSpPr>
          <a:spLocks noChangeAspect="1" noChangeArrowheads="1"/>
        </xdr:cNvSpPr>
      </xdr:nvSpPr>
      <xdr:spPr bwMode="auto">
        <a:xfrm>
          <a:off x="4667250" y="10506075"/>
          <a:ext cx="21050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491" name="AutoShape 378"/>
        <xdr:cNvSpPr>
          <a:spLocks noChangeAspect="1" noChangeArrowheads="1"/>
        </xdr:cNvSpPr>
      </xdr:nvSpPr>
      <xdr:spPr bwMode="auto">
        <a:xfrm>
          <a:off x="4667250" y="10506075"/>
          <a:ext cx="210502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492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493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494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495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496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497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498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499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500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501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502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0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0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505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506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507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508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0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1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1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1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1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1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1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1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1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1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1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2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2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522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523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2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2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526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2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2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2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3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3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3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3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3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3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3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3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3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3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4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4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4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4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4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4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4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4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4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4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5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5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5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5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5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5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556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557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5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5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560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6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6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6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6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6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6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6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6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6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7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7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7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7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7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7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57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577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578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579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580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581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582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583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584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585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586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587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588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589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590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591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592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593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594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595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596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597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598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599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600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601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602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603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604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605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606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607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608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609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610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611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612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613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614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1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1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617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618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619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620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2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2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2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2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2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2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2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2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2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3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3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3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3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634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635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3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3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638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3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4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4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4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4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4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4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4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4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4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4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5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5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5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5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5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5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5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5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5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5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6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6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6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6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6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6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6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6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668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669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7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7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672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7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7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7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7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7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7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7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8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8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8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8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8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8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8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8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68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689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690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691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692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693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694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695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696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697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698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699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700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701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702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703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704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705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706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707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708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709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710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711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712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713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714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715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716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717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718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719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720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721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722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723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724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725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726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2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2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729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730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731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732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3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3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3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3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3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3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3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4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4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4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4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4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4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746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747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4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4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750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5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5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5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5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5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5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5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5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5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6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6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6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6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6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6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6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6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6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6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7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7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7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7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7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7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7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7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7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7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780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781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8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8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784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8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8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8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8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8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9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91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92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93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94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95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96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97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98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799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00" name="AutoShape 378"/>
        <xdr:cNvSpPr>
          <a:spLocks noChangeAspect="1" noChangeArrowheads="1"/>
        </xdr:cNvSpPr>
      </xdr:nvSpPr>
      <xdr:spPr bwMode="auto">
        <a:xfrm>
          <a:off x="5610225" y="10506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801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802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803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804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805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806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807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808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809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390525</xdr:colOff>
      <xdr:row>29</xdr:row>
      <xdr:rowOff>304800</xdr:rowOff>
    </xdr:to>
    <xdr:sp macro="" textlink="">
      <xdr:nvSpPr>
        <xdr:cNvPr id="6810" name="AutoShape 378"/>
        <xdr:cNvSpPr>
          <a:spLocks noChangeAspect="1" noChangeArrowheads="1"/>
        </xdr:cNvSpPr>
      </xdr:nvSpPr>
      <xdr:spPr bwMode="auto">
        <a:xfrm>
          <a:off x="5610225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811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812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266700</xdr:colOff>
      <xdr:row>29</xdr:row>
      <xdr:rowOff>304800</xdr:rowOff>
    </xdr:to>
    <xdr:sp macro="" textlink="">
      <xdr:nvSpPr>
        <xdr:cNvPr id="6813" name="AutoShape 378"/>
        <xdr:cNvSpPr>
          <a:spLocks noChangeAspect="1" noChangeArrowheads="1"/>
        </xdr:cNvSpPr>
      </xdr:nvSpPr>
      <xdr:spPr bwMode="auto">
        <a:xfrm>
          <a:off x="5610225" y="10506075"/>
          <a:ext cx="11239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814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815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285750</xdr:colOff>
      <xdr:row>29</xdr:row>
      <xdr:rowOff>304800</xdr:rowOff>
    </xdr:to>
    <xdr:sp macro="" textlink="">
      <xdr:nvSpPr>
        <xdr:cNvPr id="6816" name="AutoShape 378"/>
        <xdr:cNvSpPr>
          <a:spLocks noChangeAspect="1" noChangeArrowheads="1"/>
        </xdr:cNvSpPr>
      </xdr:nvSpPr>
      <xdr:spPr bwMode="auto">
        <a:xfrm>
          <a:off x="5610225" y="10506075"/>
          <a:ext cx="11430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817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818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819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820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821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822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823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824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825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826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827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828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829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830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831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832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833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834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835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836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837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6838" name="AutoShape 378"/>
        <xdr:cNvSpPr>
          <a:spLocks noChangeAspect="1" noChangeArrowheads="1"/>
        </xdr:cNvSpPr>
      </xdr:nvSpPr>
      <xdr:spPr bwMode="auto">
        <a:xfrm>
          <a:off x="5610225" y="10506075"/>
          <a:ext cx="116205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83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84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84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84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84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84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84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84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84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84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84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85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85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85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85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85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85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85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85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85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859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86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86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86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86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86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6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6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6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6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6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7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7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7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7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7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7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7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7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7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7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8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8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8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8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8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8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88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88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88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88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89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89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89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89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89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89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89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89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89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89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90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90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90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90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90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90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0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0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0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0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1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1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1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91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91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91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91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1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1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1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2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2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2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2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92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92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92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92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92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92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3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3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3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3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3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3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3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93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93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939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94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94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94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4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4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4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4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4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4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4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5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5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5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5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5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5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5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5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5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5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6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96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96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96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96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96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96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6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6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6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7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7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7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697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97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97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697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97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97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697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8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8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8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8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8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8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8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8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8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8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9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9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9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9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9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9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9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9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9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699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0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0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0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0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0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0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0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0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0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009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01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01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01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01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01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1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1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1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1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1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2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2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02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02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02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02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02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02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2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2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3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3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3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3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3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3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3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3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3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3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4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4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4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4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4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4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4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4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4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4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5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5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5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5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5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5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5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05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05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059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06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06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06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6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6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6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6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6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6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6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07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07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07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07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07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07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7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7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7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7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8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8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8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8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8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8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8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8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8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8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9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9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9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9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9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9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9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09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9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09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0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0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0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0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0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10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10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10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10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10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11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1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1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1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1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1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1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1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11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119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12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12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12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12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12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12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12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12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12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12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13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13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13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13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13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13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13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13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13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13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14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14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14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14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14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14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14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14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14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14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15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15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5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5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5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5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5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5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5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159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16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16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16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16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16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6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6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6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6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6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7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7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17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17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17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17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7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7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7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7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8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8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8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18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18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18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18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18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18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8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9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9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9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9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9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19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19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19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19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19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20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20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0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0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0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0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0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0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0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0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1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1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1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1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1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1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1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1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1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1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22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22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22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22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22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22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2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2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2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2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3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3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3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23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23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23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23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23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23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3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4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4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4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4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4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4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4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4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4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4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5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5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5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5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5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5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5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5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5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5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6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6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6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6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6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6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6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6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26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269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27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27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27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27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7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7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7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7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7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7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28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28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28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28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28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28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28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8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8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8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9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9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9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9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9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9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9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9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9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29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0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0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0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0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0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0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0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0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0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0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1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1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1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1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1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1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31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31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31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31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32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32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2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2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2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2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2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2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2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329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33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33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33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33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33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3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3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3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3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3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4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4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4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4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4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4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4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4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4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4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5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5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5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5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5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5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35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35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35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35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36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36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36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6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6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6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6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6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6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6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37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37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37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37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37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37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7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7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7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7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8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8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8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38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38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38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38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8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8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8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9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9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9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39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39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39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39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39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39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39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0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0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0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0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0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0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0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40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40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409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41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41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41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1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1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1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1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1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1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1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2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2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2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2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2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2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2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2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2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2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3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43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43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43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43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43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43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3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3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3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4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4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4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4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44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44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44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44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44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44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5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5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5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5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5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5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5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5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5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5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6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6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6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6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6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6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6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6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6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6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7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7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7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7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7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7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7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7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7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479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48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48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48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48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48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8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8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8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8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8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9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49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49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49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49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49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49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49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9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49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0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0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0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0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0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0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0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0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0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0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1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1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1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1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1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1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1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1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1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1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52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52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52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52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52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52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2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2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2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2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3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3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3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53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53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53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53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53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53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3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4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4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4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4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4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4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54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54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54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54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5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5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5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5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5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5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5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55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55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559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56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56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56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6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6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6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6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6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6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6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57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57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57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57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57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57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7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7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7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7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8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8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8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8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8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8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58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8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8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8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9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9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9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59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59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59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59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59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59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59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0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0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0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0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0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0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0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60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608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609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61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611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612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1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1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1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1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1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1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1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2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2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2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2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2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2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2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2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2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2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3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3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3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3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3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3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3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3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3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3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4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4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64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64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64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64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64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64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4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4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5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5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5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5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5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65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656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657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65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659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660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6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6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6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6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6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6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6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6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6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7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7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7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7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7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7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7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7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7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7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8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8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68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83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84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85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8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8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8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8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690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691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692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693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694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695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96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97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98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699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700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701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390525</xdr:colOff>
      <xdr:row>29</xdr:row>
      <xdr:rowOff>304800</xdr:rowOff>
    </xdr:to>
    <xdr:sp macro="" textlink="">
      <xdr:nvSpPr>
        <xdr:cNvPr id="7702" name="AutoShape 378"/>
        <xdr:cNvSpPr>
          <a:spLocks noChangeAspect="1" noChangeArrowheads="1"/>
        </xdr:cNvSpPr>
      </xdr:nvSpPr>
      <xdr:spPr bwMode="auto">
        <a:xfrm>
          <a:off x="4667250" y="10506075"/>
          <a:ext cx="13335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703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704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266700</xdr:colOff>
      <xdr:row>29</xdr:row>
      <xdr:rowOff>304800</xdr:rowOff>
    </xdr:to>
    <xdr:sp macro="" textlink="">
      <xdr:nvSpPr>
        <xdr:cNvPr id="7705" name="AutoShape 378"/>
        <xdr:cNvSpPr>
          <a:spLocks noChangeAspect="1" noChangeArrowheads="1"/>
        </xdr:cNvSpPr>
      </xdr:nvSpPr>
      <xdr:spPr bwMode="auto">
        <a:xfrm>
          <a:off x="4667250" y="10506075"/>
          <a:ext cx="12096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706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707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285750</xdr:colOff>
      <xdr:row>29</xdr:row>
      <xdr:rowOff>304800</xdr:rowOff>
    </xdr:to>
    <xdr:sp macro="" textlink="">
      <xdr:nvSpPr>
        <xdr:cNvPr id="7708" name="AutoShape 378"/>
        <xdr:cNvSpPr>
          <a:spLocks noChangeAspect="1" noChangeArrowheads="1"/>
        </xdr:cNvSpPr>
      </xdr:nvSpPr>
      <xdr:spPr bwMode="auto">
        <a:xfrm>
          <a:off x="4667250" y="10506075"/>
          <a:ext cx="122872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0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1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1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1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1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1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1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1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1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1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1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2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21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22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23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24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25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26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27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28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29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304800</xdr:colOff>
      <xdr:row>29</xdr:row>
      <xdr:rowOff>304800</xdr:rowOff>
    </xdr:to>
    <xdr:sp macro="" textlink="">
      <xdr:nvSpPr>
        <xdr:cNvPr id="7730" name="AutoShape 378"/>
        <xdr:cNvSpPr>
          <a:spLocks noChangeAspect="1" noChangeArrowheads="1"/>
        </xdr:cNvSpPr>
      </xdr:nvSpPr>
      <xdr:spPr bwMode="auto">
        <a:xfrm>
          <a:off x="4667250" y="10506075"/>
          <a:ext cx="1247775" cy="304800"/>
        </a:xfrm>
        <a:prstGeom prst="rect">
          <a:avLst/>
        </a:prstGeom>
        <a:noFill/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0" name="Text Box 9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2" name="Text Box 11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3" name="Text Box 12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5" name="Text Box 14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6" name="Text Box 15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7" name="Text Box 16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8" name="Text Box 17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9" name="Text Box 18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0" name="Text Box 19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1" name="Text Box 20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2" name="Text Box 21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3" name="Text Box 22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4" name="Text Box 23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5" name="Text Box 24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6" name="Text Box 25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7" name="Text Box 26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8" name="Text Box 27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9" name="Text Box 28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30" name="Text Box 29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31" name="Text Box 30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32" name="Text Box 31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33" name="Text Box 32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34" name="Text Box 33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35" name="Text Box 34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36" name="Text Box 35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37" name="Text Box 36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38" name="Text Box 37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39" name="Text Box 38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40" name="Text Box 39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41" name="Text Box 40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42" name="Text Box 41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43" name="Text Box 42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44" name="Text Box 43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45" name="Text Box 44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46" name="Text Box 45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47" name="Text Box 46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48" name="Text Box 47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49" name="Text Box 48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50" name="Text Box 49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51" name="Text Box 50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52" name="Text Box 51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53" name="Text Box 52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54" name="Text Box 53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55" name="Text Box 54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56" name="Text Box 55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57" name="Text Box 56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58" name="Text Box 57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59" name="Text Box 58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60" name="Text Box 59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61" name="Text Box 60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62" name="Text Box 61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63" name="Text Box 62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4" name="Text Box 63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" name="Text Box 64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6" name="Text Box 65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7" name="Text Box 66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8" name="Text Box 67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9" name="Text Box 68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70" name="Text Box 69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71" name="Text Box 70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72" name="Text Box 71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73" name="Text Box 72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74" name="Text Box 73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75" name="Text Box 74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76" name="Text Box 75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77" name="Text Box 76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78" name="Text Box 77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79" name="Text Box 78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80" name="Text Box 79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81" name="Text Box 80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82" name="Text Box 81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83" name="Text Box 82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84" name="Text Box 83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85" name="Text Box 84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86" name="Text Box 85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87" name="Text Box 86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88" name="Text Box 87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89" name="Text Box 88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90" name="Text Box 89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91" name="Text Box 90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92" name="Text Box 91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93" name="Text Box 92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94" name="Text Box 93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95" name="Text Box 94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96" name="Text Box 95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97" name="Text Box 96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98" name="Text Box 97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99" name="Text Box 98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00" name="Text Box 99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01" name="Text Box 100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02" name="Text Box 101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03" name="Text Box 102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04" name="Text Box 103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05" name="Text Box 104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06" name="Text Box 105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07" name="Text Box 106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08" name="Text Box 107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09" name="Text Box 108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10" name="Text Box 109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11" name="Text Box 110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12" name="Text Box 111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13" name="Text Box 112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14" name="Text Box 113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15" name="Text Box 114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16" name="Text Box 115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17" name="Text Box 116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18" name="Text Box 117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19" name="Text Box 118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20" name="Text Box 119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21" name="Text Box 120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22" name="Text Box 121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23" name="Text Box 122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24" name="Text Box 123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25" name="Text Box 124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26" name="Text Box 125"/>
        <xdr:cNvSpPr txBox="1">
          <a:spLocks noChangeArrowheads="1"/>
        </xdr:cNvSpPr>
      </xdr:nvSpPr>
      <xdr:spPr bwMode="auto">
        <a:xfrm>
          <a:off x="60960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27" name="Text Box 126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28" name="Text Box 127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29" name="Text Box 128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30" name="Text Box 129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31" name="Text Box 130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32" name="Text Box 131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33" name="Text Box 132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34" name="Text Box 133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35" name="Text Box 134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36" name="Text Box 135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37" name="Text Box 136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38" name="Text Box 137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39" name="Text Box 138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40" name="Text Box 139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41" name="Text Box 140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42" name="Text Box 141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43" name="Text Box 142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44" name="Text Box 143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45" name="Text Box 144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46" name="Text Box 145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47" name="Text Box 146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48" name="Text Box 147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49" name="Text Box 148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50" name="Text Box 149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51" name="Text Box 150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52" name="Text Box 151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53" name="Text Box 152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54" name="Text Box 153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55" name="Text Box 154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56" name="Text Box 155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57" name="Text Box 156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58" name="Text Box 157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59" name="Text Box 158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60" name="Text Box 159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61" name="Text Box 160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62" name="Text Box 161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63" name="Text Box 162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64" name="Text Box 163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65" name="Text Box 164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66" name="Text Box 165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67" name="Text Box 166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68" name="Text Box 167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69" name="Text Box 168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70" name="Text Box 169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71" name="Text Box 170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72" name="Text Box 171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73" name="Text Box 172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74" name="Text Box 173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75" name="Text Box 174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76" name="Text Box 175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77" name="Text Box 176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78" name="Text Box 177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79" name="Text Box 178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80" name="Text Box 179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81" name="Text Box 180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82" name="Text Box 181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83" name="Text Box 182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84" name="Text Box 183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85" name="Text Box 184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86" name="Text Box 185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87" name="Text Box 186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88" name="Text Box 187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89" name="Text Box 188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90" name="Text Box 189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91" name="Text Box 190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92" name="Text Box 191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93" name="Text Box 192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94" name="Text Box 193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95" name="Text Box 194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96" name="Text Box 195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97" name="Text Box 196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98" name="Text Box 197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99" name="Text Box 198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00" name="Text Box 199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01" name="Text Box 200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02" name="Text Box 201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03" name="Text Box 202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04" name="Text Box 203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05" name="Text Box 204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06" name="Text Box 205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07" name="Text Box 206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08" name="Text Box 207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09" name="Text Box 208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10" name="Text Box 209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11" name="Text Box 210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12" name="Text Box 211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13" name="Text Box 212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14" name="Text Box 213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15" name="Text Box 214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16" name="Text Box 215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17" name="Text Box 216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18" name="Text Box 217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19" name="Text Box 218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20" name="Text Box 219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21" name="Text Box 220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22" name="Text Box 221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23" name="Text Box 222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24" name="Text Box 223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25" name="Text Box 224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26" name="Text Box 225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27" name="Text Box 226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28" name="Text Box 227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29" name="Text Box 228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30" name="Text Box 229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31" name="Text Box 230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32" name="Text Box 231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33" name="Text Box 232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34" name="Text Box 233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35" name="Text Box 234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36" name="Text Box 235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37" name="Text Box 236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38" name="Text Box 237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39" name="Text Box 238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40" name="Text Box 239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41" name="Text Box 240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42" name="Text Box 241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43" name="Text Box 242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44" name="Text Box 243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45" name="Text Box 244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46" name="Text Box 245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47" name="Text Box 246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48" name="Text Box 247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49" name="Text Box 248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50" name="Text Box 249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51" name="Text Box 250"/>
        <xdr:cNvSpPr txBox="1">
          <a:spLocks noChangeArrowheads="1"/>
        </xdr:cNvSpPr>
      </xdr:nvSpPr>
      <xdr:spPr bwMode="auto">
        <a:xfrm>
          <a:off x="50863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52" name="Text Box 251"/>
        <xdr:cNvSpPr txBox="1">
          <a:spLocks noChangeArrowheads="1"/>
        </xdr:cNvSpPr>
      </xdr:nvSpPr>
      <xdr:spPr bwMode="auto">
        <a:xfrm>
          <a:off x="60960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53" name="Text Box 252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54" name="Text Box 253"/>
        <xdr:cNvSpPr txBox="1">
          <a:spLocks noChangeArrowheads="1"/>
        </xdr:cNvSpPr>
      </xdr:nvSpPr>
      <xdr:spPr bwMode="auto">
        <a:xfrm>
          <a:off x="60960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55" name="Text Box 254"/>
        <xdr:cNvSpPr txBox="1">
          <a:spLocks noChangeArrowheads="1"/>
        </xdr:cNvSpPr>
      </xdr:nvSpPr>
      <xdr:spPr bwMode="auto">
        <a:xfrm>
          <a:off x="60960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56" name="Text Box 255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57" name="Text Box 256"/>
        <xdr:cNvSpPr txBox="1">
          <a:spLocks noChangeArrowheads="1"/>
        </xdr:cNvSpPr>
      </xdr:nvSpPr>
      <xdr:spPr bwMode="auto">
        <a:xfrm>
          <a:off x="60960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58" name="Text Box 257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59" name="Text Box 258"/>
        <xdr:cNvSpPr txBox="1">
          <a:spLocks noChangeArrowheads="1"/>
        </xdr:cNvSpPr>
      </xdr:nvSpPr>
      <xdr:spPr bwMode="auto">
        <a:xfrm>
          <a:off x="60960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60" name="Text Box 259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61" name="Text Box 260"/>
        <xdr:cNvSpPr txBox="1">
          <a:spLocks noChangeArrowheads="1"/>
        </xdr:cNvSpPr>
      </xdr:nvSpPr>
      <xdr:spPr bwMode="auto">
        <a:xfrm>
          <a:off x="60960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62" name="Text Box 261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63" name="Text Box 262"/>
        <xdr:cNvSpPr txBox="1">
          <a:spLocks noChangeArrowheads="1"/>
        </xdr:cNvSpPr>
      </xdr:nvSpPr>
      <xdr:spPr bwMode="auto">
        <a:xfrm>
          <a:off x="60960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64" name="Text Box 263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65" name="Text Box 264"/>
        <xdr:cNvSpPr txBox="1">
          <a:spLocks noChangeArrowheads="1"/>
        </xdr:cNvSpPr>
      </xdr:nvSpPr>
      <xdr:spPr bwMode="auto">
        <a:xfrm>
          <a:off x="60960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66" name="Text Box 265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67" name="Text Box 266"/>
        <xdr:cNvSpPr txBox="1">
          <a:spLocks noChangeArrowheads="1"/>
        </xdr:cNvSpPr>
      </xdr:nvSpPr>
      <xdr:spPr bwMode="auto">
        <a:xfrm>
          <a:off x="60960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68" name="Text Box 267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69" name="Text Box 268"/>
        <xdr:cNvSpPr txBox="1">
          <a:spLocks noChangeArrowheads="1"/>
        </xdr:cNvSpPr>
      </xdr:nvSpPr>
      <xdr:spPr bwMode="auto">
        <a:xfrm>
          <a:off x="60960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70" name="Text Box 269"/>
        <xdr:cNvSpPr txBox="1">
          <a:spLocks noChangeArrowheads="1"/>
        </xdr:cNvSpPr>
      </xdr:nvSpPr>
      <xdr:spPr bwMode="auto">
        <a:xfrm>
          <a:off x="60960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71" name="Text Box 270"/>
        <xdr:cNvSpPr txBox="1">
          <a:spLocks noChangeArrowheads="1"/>
        </xdr:cNvSpPr>
      </xdr:nvSpPr>
      <xdr:spPr bwMode="auto">
        <a:xfrm>
          <a:off x="482917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0" name="Text Box 9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2" name="Text Box 11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3" name="Text Box 12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" name="Text Box 14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6" name="Text Box 15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7" name="Text Box 16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8" name="Text Box 17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9" name="Text Box 18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0" name="Text Box 19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1" name="Text Box 20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2" name="Text Box 21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3" name="Text Box 22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4" name="Text Box 23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" name="Text Box 24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6" name="Text Box 25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" name="Text Box 26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8" name="Text Box 27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9" name="Text Box 28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0" name="Text Box 29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1" name="Text Box 30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2" name="Text Box 31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33" name="Text Box 32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34" name="Text Box 33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35" name="Text Box 34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36" name="Text Box 35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37" name="Text Box 36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38" name="Text Box 37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39" name="Text Box 38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40" name="Text Box 39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41" name="Text Box 40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42" name="Text Box 41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43" name="Text Box 42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44" name="Text Box 43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45" name="Text Box 44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46" name="Text Box 45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47" name="Text Box 46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48" name="Text Box 47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49" name="Text Box 48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50" name="Text Box 49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51" name="Text Box 50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52" name="Text Box 51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53" name="Text Box 52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54" name="Text Box 53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55" name="Text Box 54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56" name="Text Box 55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57" name="Text Box 56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58" name="Text Box 57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59" name="Text Box 58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60" name="Text Box 59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61" name="Text Box 60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62" name="Text Box 61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63" name="Text Box 62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4" name="Text Box 63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" name="Text Box 64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" name="Text Box 65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" name="Text Box 66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" name="Text Box 67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9" name="Text Box 68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0" name="Text Box 69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1" name="Text Box 70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2" name="Text Box 71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3" name="Text Box 72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4" name="Text Box 73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5" name="Text Box 74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6" name="Text Box 75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7" name="Text Box 76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8" name="Text Box 77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9" name="Text Box 78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0" name="Text Box 79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1" name="Text Box 80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2" name="Text Box 81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3" name="Text Box 82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4" name="Text Box 83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5" name="Text Box 84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6" name="Text Box 85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7" name="Text Box 86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8" name="Text Box 87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9" name="Text Box 88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0" name="Text Box 89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1" name="Text Box 90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2" name="Text Box 91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3" name="Text Box 92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4" name="Text Box 93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95" name="Text Box 94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96" name="Text Box 95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97" name="Text Box 96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98" name="Text Box 97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99" name="Text Box 98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00" name="Text Box 99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01" name="Text Box 100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02" name="Text Box 101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03" name="Text Box 102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04" name="Text Box 103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05" name="Text Box 104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06" name="Text Box 105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07" name="Text Box 106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08" name="Text Box 107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09" name="Text Box 108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10" name="Text Box 109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11" name="Text Box 110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12" name="Text Box 111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13" name="Text Box 112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14" name="Text Box 113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15" name="Text Box 114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16" name="Text Box 115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17" name="Text Box 116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18" name="Text Box 117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19" name="Text Box 118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20" name="Text Box 119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21" name="Text Box 120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22" name="Text Box 121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23" name="Text Box 122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24" name="Text Box 123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25" name="Text Box 124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26" name="Text Box 125"/>
        <xdr:cNvSpPr txBox="1">
          <a:spLocks noChangeArrowheads="1"/>
        </xdr:cNvSpPr>
      </xdr:nvSpPr>
      <xdr:spPr bwMode="auto">
        <a:xfrm>
          <a:off x="18288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27" name="Text Box 126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28" name="Text Box 127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29" name="Text Box 128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30" name="Text Box 129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31" name="Text Box 130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32" name="Text Box 131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33" name="Text Box 132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34" name="Text Box 133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35" name="Text Box 134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36" name="Text Box 135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37" name="Text Box 136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38" name="Text Box 137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39" name="Text Box 138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40" name="Text Box 139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41" name="Text Box 140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42" name="Text Box 141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43" name="Text Box 142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44" name="Text Box 143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45" name="Text Box 144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46" name="Text Box 145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47" name="Text Box 146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48" name="Text Box 147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49" name="Text Box 148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0" name="Text Box 149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1" name="Text Box 150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2" name="Text Box 151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3" name="Text Box 152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4" name="Text Box 153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5" name="Text Box 154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6" name="Text Box 155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7" name="Text Box 156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8" name="Text Box 157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59" name="Text Box 158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60" name="Text Box 159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61" name="Text Box 160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62" name="Text Box 161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63" name="Text Box 162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64" name="Text Box 163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65" name="Text Box 164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66" name="Text Box 165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67" name="Text Box 166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68" name="Text Box 167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69" name="Text Box 168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70" name="Text Box 169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71" name="Text Box 170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72" name="Text Box 171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73" name="Text Box 172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74" name="Text Box 173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75" name="Text Box 174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76" name="Text Box 175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77" name="Text Box 176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78" name="Text Box 177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79" name="Text Box 178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80" name="Text Box 179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81" name="Text Box 180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82" name="Text Box 181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83" name="Text Box 182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84" name="Text Box 183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85" name="Text Box 184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86" name="Text Box 185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87" name="Text Box 186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88" name="Text Box 187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189" name="Text Box 188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90" name="Text Box 189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91" name="Text Box 190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92" name="Text Box 191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93" name="Text Box 192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94" name="Text Box 193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95" name="Text Box 194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96" name="Text Box 195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97" name="Text Box 196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98" name="Text Box 197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99" name="Text Box 198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00" name="Text Box 199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01" name="Text Box 200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02" name="Text Box 201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03" name="Text Box 202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04" name="Text Box 203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05" name="Text Box 204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06" name="Text Box 205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07" name="Text Box 206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08" name="Text Box 207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09" name="Text Box 208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10" name="Text Box 209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11" name="Text Box 210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12" name="Text Box 211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13" name="Text Box 212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14" name="Text Box 213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15" name="Text Box 214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16" name="Text Box 215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17" name="Text Box 216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18" name="Text Box 217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19" name="Text Box 218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20" name="Text Box 219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21" name="Text Box 220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22" name="Text Box 221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23" name="Text Box 222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24" name="Text Box 223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25" name="Text Box 224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26" name="Text Box 225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27" name="Text Box 226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28" name="Text Box 227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29" name="Text Box 228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30" name="Text Box 229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31" name="Text Box 230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32" name="Text Box 231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33" name="Text Box 232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34" name="Text Box 233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35" name="Text Box 234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36" name="Text Box 235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37" name="Text Box 236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38" name="Text Box 237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39" name="Text Box 238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40" name="Text Box 239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41" name="Text Box 240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42" name="Text Box 241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43" name="Text Box 242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44" name="Text Box 243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45" name="Text Box 244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46" name="Text Box 245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47" name="Text Box 246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48" name="Text Box 247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49" name="Text Box 248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50" name="Text Box 249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0</xdr:colOff>
      <xdr:row>0</xdr:row>
      <xdr:rowOff>0</xdr:rowOff>
    </xdr:to>
    <xdr:sp macro="" textlink="">
      <xdr:nvSpPr>
        <xdr:cNvPr id="251" name="Text Box 250"/>
        <xdr:cNvSpPr txBox="1">
          <a:spLocks noChangeArrowheads="1"/>
        </xdr:cNvSpPr>
      </xdr:nvSpPr>
      <xdr:spPr bwMode="auto">
        <a:xfrm>
          <a:off x="12192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32004" rIns="36576" bIns="0" anchor="t" upright="1"/>
        <a:lstStyle/>
        <a:p>
          <a:pPr algn="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Проект</a:t>
          </a:r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52" name="Text Box 251"/>
        <xdr:cNvSpPr txBox="1">
          <a:spLocks noChangeArrowheads="1"/>
        </xdr:cNvSpPr>
      </xdr:nvSpPr>
      <xdr:spPr bwMode="auto">
        <a:xfrm>
          <a:off x="18288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3" name="Text Box 252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54" name="Text Box 253"/>
        <xdr:cNvSpPr txBox="1">
          <a:spLocks noChangeArrowheads="1"/>
        </xdr:cNvSpPr>
      </xdr:nvSpPr>
      <xdr:spPr bwMode="auto">
        <a:xfrm>
          <a:off x="18288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55" name="Text Box 254"/>
        <xdr:cNvSpPr txBox="1">
          <a:spLocks noChangeArrowheads="1"/>
        </xdr:cNvSpPr>
      </xdr:nvSpPr>
      <xdr:spPr bwMode="auto">
        <a:xfrm>
          <a:off x="18288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" name="Text Box 255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57" name="Text Box 256"/>
        <xdr:cNvSpPr txBox="1">
          <a:spLocks noChangeArrowheads="1"/>
        </xdr:cNvSpPr>
      </xdr:nvSpPr>
      <xdr:spPr bwMode="auto">
        <a:xfrm>
          <a:off x="18288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8" name="Text Box 257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59" name="Text Box 258"/>
        <xdr:cNvSpPr txBox="1">
          <a:spLocks noChangeArrowheads="1"/>
        </xdr:cNvSpPr>
      </xdr:nvSpPr>
      <xdr:spPr bwMode="auto">
        <a:xfrm>
          <a:off x="18288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60" name="Text Box 259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61" name="Text Box 260"/>
        <xdr:cNvSpPr txBox="1">
          <a:spLocks noChangeArrowheads="1"/>
        </xdr:cNvSpPr>
      </xdr:nvSpPr>
      <xdr:spPr bwMode="auto">
        <a:xfrm>
          <a:off x="18288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62" name="Text Box 261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63" name="Text Box 262"/>
        <xdr:cNvSpPr txBox="1">
          <a:spLocks noChangeArrowheads="1"/>
        </xdr:cNvSpPr>
      </xdr:nvSpPr>
      <xdr:spPr bwMode="auto">
        <a:xfrm>
          <a:off x="18288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64" name="Text Box 263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65" name="Text Box 264"/>
        <xdr:cNvSpPr txBox="1">
          <a:spLocks noChangeArrowheads="1"/>
        </xdr:cNvSpPr>
      </xdr:nvSpPr>
      <xdr:spPr bwMode="auto">
        <a:xfrm>
          <a:off x="18288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66" name="Text Box 265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67" name="Text Box 266"/>
        <xdr:cNvSpPr txBox="1">
          <a:spLocks noChangeArrowheads="1"/>
        </xdr:cNvSpPr>
      </xdr:nvSpPr>
      <xdr:spPr bwMode="auto">
        <a:xfrm>
          <a:off x="18288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68" name="Text Box 267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69" name="Text Box 268"/>
        <xdr:cNvSpPr txBox="1">
          <a:spLocks noChangeArrowheads="1"/>
        </xdr:cNvSpPr>
      </xdr:nvSpPr>
      <xdr:spPr bwMode="auto">
        <a:xfrm>
          <a:off x="18288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70" name="Text Box 269"/>
        <xdr:cNvSpPr txBox="1">
          <a:spLocks noChangeArrowheads="1"/>
        </xdr:cNvSpPr>
      </xdr:nvSpPr>
      <xdr:spPr bwMode="auto">
        <a:xfrm>
          <a:off x="18288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1" name="Text Box 270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72" name="Text Box 271"/>
        <xdr:cNvSpPr txBox="1">
          <a:spLocks noChangeArrowheads="1"/>
        </xdr:cNvSpPr>
      </xdr:nvSpPr>
      <xdr:spPr bwMode="auto">
        <a:xfrm>
          <a:off x="18288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" name="Text Box 272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74" name="Text Box 273"/>
        <xdr:cNvSpPr txBox="1">
          <a:spLocks noChangeArrowheads="1"/>
        </xdr:cNvSpPr>
      </xdr:nvSpPr>
      <xdr:spPr bwMode="auto">
        <a:xfrm>
          <a:off x="18288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5" name="Text Box 274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76" name="Text Box 275"/>
        <xdr:cNvSpPr txBox="1">
          <a:spLocks noChangeArrowheads="1"/>
        </xdr:cNvSpPr>
      </xdr:nvSpPr>
      <xdr:spPr bwMode="auto">
        <a:xfrm>
          <a:off x="18288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7" name="Text Box 276"/>
        <xdr:cNvSpPr txBox="1">
          <a:spLocks noChangeArrowheads="1"/>
        </xdr:cNvSpPr>
      </xdr:nvSpPr>
      <xdr:spPr bwMode="auto">
        <a:xfrm>
          <a:off x="6096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3</xdr:col>
      <xdr:colOff>0</xdr:colOff>
      <xdr:row>2</xdr:row>
      <xdr:rowOff>666750</xdr:rowOff>
    </xdr:from>
    <xdr:to>
      <xdr:col>3</xdr:col>
      <xdr:colOff>0</xdr:colOff>
      <xdr:row>2</xdr:row>
      <xdr:rowOff>828675</xdr:rowOff>
    </xdr:to>
    <xdr:sp macro="" textlink="">
      <xdr:nvSpPr>
        <xdr:cNvPr id="278" name="Text Box 277"/>
        <xdr:cNvSpPr txBox="1">
          <a:spLocks noChangeArrowheads="1"/>
        </xdr:cNvSpPr>
      </xdr:nvSpPr>
      <xdr:spPr bwMode="auto">
        <a:xfrm>
          <a:off x="1828800" y="4857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1</xdr:col>
      <xdr:colOff>0</xdr:colOff>
      <xdr:row>3</xdr:row>
      <xdr:rowOff>685800</xdr:rowOff>
    </xdr:from>
    <xdr:to>
      <xdr:col>1</xdr:col>
      <xdr:colOff>0</xdr:colOff>
      <xdr:row>3</xdr:row>
      <xdr:rowOff>847725</xdr:rowOff>
    </xdr:to>
    <xdr:sp macro="" textlink="">
      <xdr:nvSpPr>
        <xdr:cNvPr id="279" name="Text Box 278"/>
        <xdr:cNvSpPr txBox="1">
          <a:spLocks noChangeArrowheads="1"/>
        </xdr:cNvSpPr>
      </xdr:nvSpPr>
      <xdr:spPr bwMode="auto">
        <a:xfrm>
          <a:off x="609600" y="64770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80" name="Text Box 280"/>
        <xdr:cNvSpPr txBox="1">
          <a:spLocks noChangeArrowheads="1"/>
        </xdr:cNvSpPr>
      </xdr:nvSpPr>
      <xdr:spPr bwMode="auto">
        <a:xfrm>
          <a:off x="182880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3</xdr:col>
      <xdr:colOff>0</xdr:colOff>
      <xdr:row>2</xdr:row>
      <xdr:rowOff>666750</xdr:rowOff>
    </xdr:from>
    <xdr:to>
      <xdr:col>3</xdr:col>
      <xdr:colOff>0</xdr:colOff>
      <xdr:row>2</xdr:row>
      <xdr:rowOff>828675</xdr:rowOff>
    </xdr:to>
    <xdr:sp macro="" textlink="">
      <xdr:nvSpPr>
        <xdr:cNvPr id="281" name="Text Box 281"/>
        <xdr:cNvSpPr txBox="1">
          <a:spLocks noChangeArrowheads="1"/>
        </xdr:cNvSpPr>
      </xdr:nvSpPr>
      <xdr:spPr bwMode="auto">
        <a:xfrm>
          <a:off x="1828800" y="4857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74084</xdr:colOff>
      <xdr:row>0</xdr:row>
      <xdr:rowOff>0</xdr:rowOff>
    </xdr:from>
    <xdr:to>
      <xdr:col>7</xdr:col>
      <xdr:colOff>946818</xdr:colOff>
      <xdr:row>4</xdr:row>
      <xdr:rowOff>23465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6212417" y="0"/>
          <a:ext cx="1835818" cy="796048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ru-RU" sz="12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Приложение № 2</a:t>
          </a:r>
          <a:endParaRPr lang="ru-RU" sz="10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 к оперативному докладу                 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о ходе исполнения 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федерального бюджета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752475</xdr:colOff>
      <xdr:row>0</xdr:row>
      <xdr:rowOff>76199</xdr:rowOff>
    </xdr:from>
    <xdr:to>
      <xdr:col>10</xdr:col>
      <xdr:colOff>647700</xdr:colOff>
      <xdr:row>3</xdr:row>
      <xdr:rowOff>123825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848600" y="76199"/>
          <a:ext cx="1571625" cy="74295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ru-RU" sz="1200" b="0" i="0" u="none" strike="noStrike" baseline="0">
              <a:solidFill>
                <a:sysClr val="windowText" lastClr="000000"/>
              </a:solidFill>
              <a:latin typeface="Times New Roman" pitchFamily="18" charset="0"/>
              <a:cs typeface="Times New Roman" pitchFamily="18" charset="0"/>
            </a:rPr>
            <a:t>Приложение № 5</a:t>
          </a:r>
          <a:endParaRPr lang="ru-RU" sz="1000" b="0" i="0" u="none" strike="noStrike" baseline="0">
            <a:solidFill>
              <a:sysClr val="windowText" lastClr="000000"/>
            </a:solidFill>
            <a:latin typeface="Times New Roman" pitchFamily="18" charset="0"/>
            <a:cs typeface="Times New Roman" pitchFamily="18" charset="0"/>
          </a:endParaRP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 pitchFamily="18" charset="0"/>
              <a:cs typeface="Times New Roman" pitchFamily="18" charset="0"/>
            </a:rPr>
            <a:t> к оперативному докладу о ходе исполнения федерального бюджета </a:t>
          </a:r>
        </a:p>
      </xdr:txBody>
    </xdr:sp>
    <xdr:clientData/>
  </xdr:twoCellAnchor>
  <xdr:twoCellAnchor editAs="oneCell">
    <xdr:from>
      <xdr:col>1</xdr:col>
      <xdr:colOff>0</xdr:colOff>
      <xdr:row>202</xdr:row>
      <xdr:rowOff>0</xdr:rowOff>
    </xdr:from>
    <xdr:to>
      <xdr:col>1</xdr:col>
      <xdr:colOff>304800</xdr:colOff>
      <xdr:row>216</xdr:row>
      <xdr:rowOff>305723</xdr:rowOff>
    </xdr:to>
    <xdr:sp macro="" textlink="">
      <xdr:nvSpPr>
        <xdr:cNvPr id="3" name="AutoShape 119"/>
        <xdr:cNvSpPr>
          <a:spLocks noChangeAspect="1" noChangeArrowheads="1"/>
        </xdr:cNvSpPr>
      </xdr:nvSpPr>
      <xdr:spPr bwMode="auto">
        <a:xfrm>
          <a:off x="2847975" y="162096450"/>
          <a:ext cx="304800" cy="1658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304800</xdr:colOff>
      <xdr:row>191</xdr:row>
      <xdr:rowOff>142875</xdr:rowOff>
    </xdr:to>
    <xdr:sp macro="" textlink="">
      <xdr:nvSpPr>
        <xdr:cNvPr id="4" name="AutoShape 119"/>
        <xdr:cNvSpPr>
          <a:spLocks noChangeAspect="1" noChangeArrowheads="1"/>
        </xdr:cNvSpPr>
      </xdr:nvSpPr>
      <xdr:spPr bwMode="auto">
        <a:xfrm>
          <a:off x="2847975" y="154514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304800</xdr:colOff>
      <xdr:row>191</xdr:row>
      <xdr:rowOff>159272</xdr:rowOff>
    </xdr:to>
    <xdr:sp macro="" textlink="">
      <xdr:nvSpPr>
        <xdr:cNvPr id="5" name="AutoShape 119"/>
        <xdr:cNvSpPr>
          <a:spLocks noChangeAspect="1" noChangeArrowheads="1"/>
        </xdr:cNvSpPr>
      </xdr:nvSpPr>
      <xdr:spPr bwMode="auto">
        <a:xfrm>
          <a:off x="2847975" y="154514550"/>
          <a:ext cx="304800" cy="321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581025</xdr:colOff>
      <xdr:row>0</xdr:row>
      <xdr:rowOff>95250</xdr:rowOff>
    </xdr:from>
    <xdr:to>
      <xdr:col>10</xdr:col>
      <xdr:colOff>762000</xdr:colOff>
      <xdr:row>3</xdr:row>
      <xdr:rowOff>266700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429500" y="95250"/>
          <a:ext cx="1876425" cy="676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ru-RU" sz="1200" b="0" i="0" u="none" strike="noStrike" baseline="0">
              <a:solidFill>
                <a:sysClr val="windowText" lastClr="000000"/>
              </a:solidFill>
              <a:latin typeface="Times New Roman CYR"/>
              <a:cs typeface="Times New Roman CYR"/>
            </a:rPr>
            <a:t>Приложение № 6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ysClr val="windowText" lastClr="000000"/>
              </a:solidFill>
              <a:latin typeface="Times New Roman CYR"/>
              <a:cs typeface="Times New Roman CYR"/>
            </a:rPr>
            <a:t>к</a:t>
          </a:r>
          <a:r>
            <a:rPr lang="ru-RU" sz="1000" b="0" i="0" u="none" strike="noStrike" baseline="0">
              <a:solidFill>
                <a:sysClr val="windowText" lastClr="000000"/>
              </a:solidFill>
              <a:latin typeface="Times New Roman Cyr"/>
              <a:cs typeface="Times New Roman Cyr"/>
            </a:rPr>
            <a:t> оперативному докладу 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о ходе исполнения 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федерального бюджета </a:t>
          </a:r>
        </a:p>
      </xdr:txBody>
    </xdr:sp>
    <xdr:clientData/>
  </xdr:twoCellAnchor>
  <xdr:twoCellAnchor>
    <xdr:from>
      <xdr:col>9</xdr:col>
      <xdr:colOff>0</xdr:colOff>
      <xdr:row>8</xdr:row>
      <xdr:rowOff>666750</xdr:rowOff>
    </xdr:from>
    <xdr:to>
      <xdr:col>9</xdr:col>
      <xdr:colOff>0</xdr:colOff>
      <xdr:row>8</xdr:row>
      <xdr:rowOff>828675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496175" y="179070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9</xdr:col>
      <xdr:colOff>0</xdr:colOff>
      <xdr:row>8</xdr:row>
      <xdr:rowOff>666750</xdr:rowOff>
    </xdr:from>
    <xdr:to>
      <xdr:col>9</xdr:col>
      <xdr:colOff>0</xdr:colOff>
      <xdr:row>8</xdr:row>
      <xdr:rowOff>828675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496175" y="179070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9</xdr:col>
      <xdr:colOff>0</xdr:colOff>
      <xdr:row>8</xdr:row>
      <xdr:rowOff>666750</xdr:rowOff>
    </xdr:from>
    <xdr:to>
      <xdr:col>9</xdr:col>
      <xdr:colOff>0</xdr:colOff>
      <xdr:row>8</xdr:row>
      <xdr:rowOff>828675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7496175" y="179070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9</xdr:col>
      <xdr:colOff>0</xdr:colOff>
      <xdr:row>8</xdr:row>
      <xdr:rowOff>666750</xdr:rowOff>
    </xdr:from>
    <xdr:to>
      <xdr:col>9</xdr:col>
      <xdr:colOff>0</xdr:colOff>
      <xdr:row>8</xdr:row>
      <xdr:rowOff>828675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7496175" y="179070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363709</xdr:colOff>
      <xdr:row>0</xdr:row>
      <xdr:rowOff>33704</xdr:rowOff>
    </xdr:from>
    <xdr:to>
      <xdr:col>18</xdr:col>
      <xdr:colOff>672387</xdr:colOff>
      <xdr:row>2</xdr:row>
      <xdr:rowOff>122465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8888584" y="33704"/>
          <a:ext cx="1365953" cy="57453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Приложение № 7</a:t>
          </a:r>
        </a:p>
        <a:p>
          <a:pPr algn="ctr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к оперативному докладу </a:t>
          </a:r>
        </a:p>
        <a:p>
          <a:pPr algn="ctr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о ходе исполнения </a:t>
          </a:r>
        </a:p>
        <a:p>
          <a:pPr algn="ctr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федерального бюджета 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</xdr:row>
      <xdr:rowOff>171450</xdr:rowOff>
    </xdr:from>
    <xdr:to>
      <xdr:col>12</xdr:col>
      <xdr:colOff>0</xdr:colOff>
      <xdr:row>7</xdr:row>
      <xdr:rowOff>171450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7848600" y="1857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 Cyr"/>
            </a:rPr>
            <a:t>*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489479</xdr:colOff>
      <xdr:row>0</xdr:row>
      <xdr:rowOff>51329</xdr:rowOff>
    </xdr:from>
    <xdr:to>
      <xdr:col>14</xdr:col>
      <xdr:colOff>908579</xdr:colOff>
      <xdr:row>2</xdr:row>
      <xdr:rowOff>156633</xdr:rowOff>
    </xdr:to>
    <xdr:sp macro="" textlink="">
      <xdr:nvSpPr>
        <xdr:cNvPr id="2" name="Text Box 21"/>
        <xdr:cNvSpPr txBox="1">
          <a:spLocks noChangeArrowheads="1"/>
        </xdr:cNvSpPr>
      </xdr:nvSpPr>
      <xdr:spPr bwMode="auto">
        <a:xfrm>
          <a:off x="12795779" y="51329"/>
          <a:ext cx="1543050" cy="66727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ru-RU" sz="12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П</a:t>
          </a:r>
          <a:r>
            <a:rPr lang="ru-RU" sz="12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риложение №  8</a:t>
          </a:r>
          <a:endParaRPr lang="ru-RU" sz="10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 к оперативному докладу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 о ходе исполнения федерального бюджета </a:t>
          </a:r>
        </a:p>
      </xdr:txBody>
    </xdr:sp>
    <xdr:clientData/>
  </xdr:twoCellAnchor>
  <xdr:twoCellAnchor>
    <xdr:from>
      <xdr:col>6</xdr:col>
      <xdr:colOff>0</xdr:colOff>
      <xdr:row>19</xdr:row>
      <xdr:rowOff>0</xdr:rowOff>
    </xdr:from>
    <xdr:to>
      <xdr:col>6</xdr:col>
      <xdr:colOff>0</xdr:colOff>
      <xdr:row>19</xdr:row>
      <xdr:rowOff>0</xdr:rowOff>
    </xdr:to>
    <xdr:sp macro="" textlink="">
      <xdr:nvSpPr>
        <xdr:cNvPr id="3" name="Text Box 54"/>
        <xdr:cNvSpPr txBox="1">
          <a:spLocks noChangeArrowheads="1"/>
        </xdr:cNvSpPr>
      </xdr:nvSpPr>
      <xdr:spPr bwMode="auto">
        <a:xfrm>
          <a:off x="5791200" y="710565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0</xdr:colOff>
      <xdr:row>19</xdr:row>
      <xdr:rowOff>0</xdr:rowOff>
    </xdr:to>
    <xdr:sp macro="" textlink="">
      <xdr:nvSpPr>
        <xdr:cNvPr id="4" name="Text Box 55"/>
        <xdr:cNvSpPr txBox="1">
          <a:spLocks noChangeArrowheads="1"/>
        </xdr:cNvSpPr>
      </xdr:nvSpPr>
      <xdr:spPr bwMode="auto">
        <a:xfrm>
          <a:off x="4581525" y="710565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6</xdr:col>
      <xdr:colOff>0</xdr:colOff>
      <xdr:row>28</xdr:row>
      <xdr:rowOff>0</xdr:rowOff>
    </xdr:from>
    <xdr:to>
      <xdr:col>6</xdr:col>
      <xdr:colOff>0</xdr:colOff>
      <xdr:row>28</xdr:row>
      <xdr:rowOff>0</xdr:rowOff>
    </xdr:to>
    <xdr:sp macro="" textlink="">
      <xdr:nvSpPr>
        <xdr:cNvPr id="5" name="Text Box 56"/>
        <xdr:cNvSpPr txBox="1">
          <a:spLocks noChangeArrowheads="1"/>
        </xdr:cNvSpPr>
      </xdr:nvSpPr>
      <xdr:spPr bwMode="auto">
        <a:xfrm>
          <a:off x="5791200" y="1059180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5</xdr:col>
      <xdr:colOff>0</xdr:colOff>
      <xdr:row>28</xdr:row>
      <xdr:rowOff>0</xdr:rowOff>
    </xdr:from>
    <xdr:to>
      <xdr:col>5</xdr:col>
      <xdr:colOff>0</xdr:colOff>
      <xdr:row>28</xdr:row>
      <xdr:rowOff>0</xdr:rowOff>
    </xdr:to>
    <xdr:sp macro="" textlink="">
      <xdr:nvSpPr>
        <xdr:cNvPr id="6" name="Text Box 57"/>
        <xdr:cNvSpPr txBox="1">
          <a:spLocks noChangeArrowheads="1"/>
        </xdr:cNvSpPr>
      </xdr:nvSpPr>
      <xdr:spPr bwMode="auto">
        <a:xfrm>
          <a:off x="4581525" y="1059180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7" name="Text Box 58"/>
        <xdr:cNvSpPr txBox="1">
          <a:spLocks noChangeArrowheads="1"/>
        </xdr:cNvSpPr>
      </xdr:nvSpPr>
      <xdr:spPr bwMode="auto">
        <a:xfrm>
          <a:off x="5791200" y="1242060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33</xdr:row>
      <xdr:rowOff>0</xdr:rowOff>
    </xdr:to>
    <xdr:sp macro="" textlink="">
      <xdr:nvSpPr>
        <xdr:cNvPr id="8" name="Text Box 59"/>
        <xdr:cNvSpPr txBox="1">
          <a:spLocks noChangeArrowheads="1"/>
        </xdr:cNvSpPr>
      </xdr:nvSpPr>
      <xdr:spPr bwMode="auto">
        <a:xfrm>
          <a:off x="4581525" y="1242060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6</xdr:col>
      <xdr:colOff>0</xdr:colOff>
      <xdr:row>38</xdr:row>
      <xdr:rowOff>0</xdr:rowOff>
    </xdr:from>
    <xdr:to>
      <xdr:col>6</xdr:col>
      <xdr:colOff>0</xdr:colOff>
      <xdr:row>38</xdr:row>
      <xdr:rowOff>0</xdr:rowOff>
    </xdr:to>
    <xdr:sp macro="" textlink="">
      <xdr:nvSpPr>
        <xdr:cNvPr id="9" name="Text Box 60"/>
        <xdr:cNvSpPr txBox="1">
          <a:spLocks noChangeArrowheads="1"/>
        </xdr:cNvSpPr>
      </xdr:nvSpPr>
      <xdr:spPr bwMode="auto">
        <a:xfrm>
          <a:off x="5791200" y="1510665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0</xdr:colOff>
      <xdr:row>38</xdr:row>
      <xdr:rowOff>0</xdr:rowOff>
    </xdr:to>
    <xdr:sp macro="" textlink="">
      <xdr:nvSpPr>
        <xdr:cNvPr id="10" name="Text Box 61"/>
        <xdr:cNvSpPr txBox="1">
          <a:spLocks noChangeArrowheads="1"/>
        </xdr:cNvSpPr>
      </xdr:nvSpPr>
      <xdr:spPr bwMode="auto">
        <a:xfrm>
          <a:off x="4581525" y="1510665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6</xdr:col>
      <xdr:colOff>0</xdr:colOff>
      <xdr:row>39</xdr:row>
      <xdr:rowOff>0</xdr:rowOff>
    </xdr:from>
    <xdr:to>
      <xdr:col>6</xdr:col>
      <xdr:colOff>0</xdr:colOff>
      <xdr:row>39</xdr:row>
      <xdr:rowOff>0</xdr:rowOff>
    </xdr:to>
    <xdr:sp macro="" textlink="">
      <xdr:nvSpPr>
        <xdr:cNvPr id="11" name="Text Box 62"/>
        <xdr:cNvSpPr txBox="1">
          <a:spLocks noChangeArrowheads="1"/>
        </xdr:cNvSpPr>
      </xdr:nvSpPr>
      <xdr:spPr bwMode="auto">
        <a:xfrm>
          <a:off x="5791200" y="1541145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0</xdr:colOff>
      <xdr:row>39</xdr:row>
      <xdr:rowOff>0</xdr:rowOff>
    </xdr:to>
    <xdr:sp macro="" textlink="">
      <xdr:nvSpPr>
        <xdr:cNvPr id="12" name="Text Box 63"/>
        <xdr:cNvSpPr txBox="1">
          <a:spLocks noChangeArrowheads="1"/>
        </xdr:cNvSpPr>
      </xdr:nvSpPr>
      <xdr:spPr bwMode="auto">
        <a:xfrm>
          <a:off x="4581525" y="1541145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6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3" name="Text Box 64"/>
        <xdr:cNvSpPr txBox="1">
          <a:spLocks noChangeArrowheads="1"/>
        </xdr:cNvSpPr>
      </xdr:nvSpPr>
      <xdr:spPr bwMode="auto">
        <a:xfrm>
          <a:off x="5791200" y="1583055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0</xdr:colOff>
      <xdr:row>40</xdr:row>
      <xdr:rowOff>0</xdr:rowOff>
    </xdr:to>
    <xdr:sp macro="" textlink="">
      <xdr:nvSpPr>
        <xdr:cNvPr id="14" name="Text Box 65"/>
        <xdr:cNvSpPr txBox="1">
          <a:spLocks noChangeArrowheads="1"/>
        </xdr:cNvSpPr>
      </xdr:nvSpPr>
      <xdr:spPr bwMode="auto">
        <a:xfrm>
          <a:off x="4581525" y="1583055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100" b="1" i="0" u="none" strike="noStrike" baseline="30000">
              <a:solidFill>
                <a:srgbClr val="000000"/>
              </a:solidFill>
              <a:latin typeface="Times New Roman"/>
              <a:cs typeface="Times New Roman"/>
            </a:rPr>
            <a:t>1)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2013%20&#1075;&#1086;&#1076;/&#1054;&#1087;&#1077;&#1088;&#1072;&#1090;&#1080;&#1074;&#1085;&#1099;&#1081;%20&#1086;&#1090;&#1095;&#1077;&#1090;/&#1044;&#1045;&#1050;&#1040;&#1041;&#1056;&#1068;/&#1042;&#1067;&#1061;&#1054;&#1044;/&#1056;&#1040;&#1057;&#1061;&#1054;&#1044;&#1067;/&#1056;&#1072;&#1079;&#1085;&#1086;&#1077;/&#1057;&#1062;&#1056;/&#1057;&#1074;&#1086;&#1076;%20&#1087;&#1086;%20&#1062;&#1057;&#1056;%20&#1073;&#1077;&#1079;%20&#1057;&#1059;&#1052;&#105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2013%20&#1075;&#1086;&#1076;/&#1054;&#1087;&#1077;&#1088;&#1072;&#1090;&#1080;&#1074;&#1085;&#1099;&#1081;%20&#1086;&#1090;&#1095;&#1077;&#1090;/&#1044;&#1045;&#1050;&#1040;&#1041;&#1056;&#1068;/&#1042;&#1067;&#1061;&#1054;&#1044;/&#1056;&#1040;&#1057;&#1061;&#1054;&#1044;&#1067;/&#1056;&#1072;&#1079;&#1085;&#1086;&#1077;/&#1057;&#1062;&#1056;/0503117(&#1086;&#1090;&#1082;&#1088;)_&#1085;&#1072;_0112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yablova_mm/AppData/Local/Microsoft/Windows/Temporary%20Internet%20Files/Content.Outlook/ZJMXCS9H/0503117%20&#1085;&#1072;%2001.10.20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6;&#1072;&#1089;&#1095;&#1077;&#1090;&#1085;&#1099;&#1077;%20&#1080;%20&#1080;&#1089;&#1093;&#1086;&#1076;&#1085;&#1099;&#1077;%20&#1092;&#1072;&#1081;&#1083;&#1099;/&#1044;&#1086;&#1093;&#1086;&#1076;&#1099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iselev/Local%20Settings/Temporary%20Internet%20Files/Content.Outlook/7555KMTQ/&#1043;&#1055;%20&#1079;&#1072;%20&#1103;&#1085;&#1074;&#1072;&#1088;&#1100;-&#1076;&#1077;&#1082;&#1072;&#1073;&#1088;&#1100;%202014%20&#1075;%20%20(2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eliaeva/Documents/&#1050;&#1086;&#1087;&#1080;&#1103;%2012_&#1054;&#1090;&#1095;&#1077;&#1090;%20&#1086;&#1073;%20&#1080;&#1089;&#1087;&#1086;&#1083;&#1085;&#1077;&#1085;&#1080;&#1080;%20&#1092;&#1077;&#1076;&#1077;&#1088;%20%20&#1073;&#1102;&#1076;&#1078;&#1077;&#1090;&#1072;%20&#1085;&#1072;%2001%2001%202016%20(&#1077;&#1078;&#1077;&#1084;&#1077;&#1089;&#1103;&#1095;&#1085;&#1099;&#1081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DO_METADATA"/>
      <sheetName val="117 за 11 м 2013 г"/>
      <sheetName val="2.2"/>
    </sheetNames>
    <sheetDataSet>
      <sheetData sheetId="0" refreshError="1"/>
      <sheetData sheetId="1" refreshError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DO_METADATA"/>
      <sheetName val="Расходы вед. (откр.)"/>
      <sheetName val="Лист3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DO_METADATA"/>
      <sheetName val="Доходы без АП"/>
      <sheetName val="Доходы с АП"/>
      <sheetName val="Расходы вед. (откр.)"/>
      <sheetName val="Источники без АП"/>
      <sheetName val="Источники с АП"/>
      <sheetName val="Расходы ФКР"/>
      <sheetName val="КОСГУ"/>
      <sheetName val="Отчет о движении ден. ср-в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_Штогрин "/>
      <sheetName val="ДОХОДЫ_по форме"/>
    </sheetNames>
    <sheetDataSet>
      <sheetData sheetId="0">
        <row r="11">
          <cell r="A11" t="str">
            <v>1 00 00000 00 0000 000</v>
          </cell>
          <cell r="B11" t="str">
            <v xml:space="preserve">НАЛОГОВЫЕ И НЕНАЛОГОВЫЕ ДОХОДЫ </v>
          </cell>
          <cell r="F11">
            <v>13059015.1</v>
          </cell>
          <cell r="G11">
            <v>13396441</v>
          </cell>
        </row>
        <row r="12">
          <cell r="A12" t="str">
            <v>1 01 00000 00 0000 000</v>
          </cell>
          <cell r="B12" t="str">
            <v>НАЛОГИ НА ПРИБЫЛЬ, ДОХОДЫ</v>
          </cell>
          <cell r="F12">
            <v>482795</v>
          </cell>
          <cell r="G12">
            <v>491379.9</v>
          </cell>
        </row>
        <row r="13">
          <cell r="A13" t="str">
            <v>1 01 01000 00 0000 110</v>
          </cell>
          <cell r="B13" t="str">
            <v>Налог на прибыль организаций</v>
          </cell>
          <cell r="F13">
            <v>482795</v>
          </cell>
          <cell r="G13">
            <v>491379.9</v>
          </cell>
        </row>
        <row r="14">
          <cell r="A14" t="str">
            <v>1 03 00000 00 0000 000</v>
          </cell>
          <cell r="B14" t="str">
            <v>НАЛОГИ НА ТОВАРЫ (РАБОТЫ, УСЛУГИ), РЕАЛИЗУЕМЫЕ НА ТЕРРИТОРИИ РОССИЙСКОЙ ФЕДЕРАЦИИ</v>
          </cell>
          <cell r="F14">
            <v>2843755.5</v>
          </cell>
          <cell r="G14">
            <v>2976237.8</v>
          </cell>
        </row>
        <row r="15">
          <cell r="A15" t="str">
            <v>1 03 01000 01 0000 110</v>
          </cell>
          <cell r="B15" t="str">
            <v>Налог на добавленную стоимость на товары (работы, услуги), реализуемые на территории Российской Федерации</v>
          </cell>
          <cell r="F15">
            <v>2352494</v>
          </cell>
          <cell r="G15">
            <v>2448348.4</v>
          </cell>
        </row>
        <row r="16">
          <cell r="A16" t="str">
            <v>1 03 02000 01 0000 110</v>
          </cell>
          <cell r="B16" t="str">
            <v>Акцизы по подакцизным товарам (продукции), производимым на территории Российской Федерации</v>
          </cell>
          <cell r="F16">
            <v>491261.5</v>
          </cell>
          <cell r="G16">
            <v>527889.4</v>
          </cell>
        </row>
        <row r="17">
          <cell r="A17" t="str">
            <v>1 03 02010 01 0000 110</v>
          </cell>
          <cell r="C17" t="str">
            <v>Акцизы на этиловый спирт из пищевого или непищевого сырья, в том числе денатурированный этиловый спирт, спирт-сырец, дистилляты винный, виноградный, плодовый, коньячный, кальвадосный, висковый, производимый на территории Российской Федерации</v>
          </cell>
          <cell r="F17">
            <v>635.79999999999995</v>
          </cell>
          <cell r="G17">
            <v>528.4</v>
          </cell>
        </row>
        <row r="18">
          <cell r="A18" t="str">
            <v>1 03 02011 01 0000 110</v>
          </cell>
          <cell r="D18" t="str">
            <v>Акцизы на этиловый спирт из пищевого сырья (за исключением дистиллятов винного, виноградного, плодового, коньячного, калъвадосного, вискового), производимый на территории Российской Федерации</v>
          </cell>
          <cell r="F18">
            <v>227.9</v>
          </cell>
          <cell r="G18">
            <v>222.7</v>
          </cell>
        </row>
        <row r="19">
          <cell r="A19" t="str">
            <v>1 03 02012 01 0000 110</v>
          </cell>
          <cell r="D19" t="str">
            <v>Акцизы на этиловый спирт из непищевого сырья, производимый на территории Российской Федерации</v>
          </cell>
          <cell r="F19">
            <v>407.9</v>
          </cell>
          <cell r="G19">
            <v>305.2</v>
          </cell>
        </row>
        <row r="20">
          <cell r="A20" t="str">
            <v>1 03 02013 01 0000 110</v>
          </cell>
          <cell r="D20" t="str">
            <v xml:space="preserve">Акцизы на этиловый спирт из пищевого сырья (дистилляты винный, виноградный, плодовый, коньячный, кальвадосный, висковый), производимый на территории Российской Федерации
</v>
          </cell>
          <cell r="F20" t="str">
            <v>-</v>
          </cell>
          <cell r="G20">
            <v>0.5</v>
          </cell>
        </row>
        <row r="21">
          <cell r="A21" t="str">
            <v>1 03 02020 01 0000 110</v>
          </cell>
          <cell r="C21" t="str">
            <v>Акцизы на спиртосодержащую продукцию, производимую на территории Российской Федерации</v>
          </cell>
          <cell r="F21">
            <v>33.700000000000003</v>
          </cell>
          <cell r="G21">
            <v>51.1</v>
          </cell>
        </row>
        <row r="22">
          <cell r="A22" t="str">
            <v>1 03 02030 01 0000 110</v>
          </cell>
          <cell r="C22" t="str">
            <v>Акцизы на табачную продукцию, производимую на территории Российской Федерации</v>
          </cell>
          <cell r="F22">
            <v>356046.4</v>
          </cell>
          <cell r="G22">
            <v>379105.9</v>
          </cell>
        </row>
        <row r="23">
          <cell r="A23" t="str">
            <v>1 03 02060 01 0000 110</v>
          </cell>
          <cell r="C23" t="str">
            <v>Акцизы на автомобили легковые и мотоциклы, производимые на территории Российской Федерации</v>
          </cell>
          <cell r="F23">
            <v>11971.3</v>
          </cell>
          <cell r="G23">
            <v>11314.5</v>
          </cell>
        </row>
        <row r="24">
          <cell r="A24" t="str">
            <v>1 03 02110 01 0000 110</v>
          </cell>
          <cell r="C24" t="str">
            <v>Акцизы на алкогольную продукцию с объемной долей этилового спирта свыше 9 процентов (за исключением пива, вин, фруктовых вин, игристых вин (шампанских), винных напитков, изготавливаемых без добавления ректификованного этилового спирта, произведенного из пищевого сырья, и (или) спиртованных виноградного или иного фруктового сусла, и (или) винного дистиллята, и (или) фруктового дистиллята), производимую на территории Российской Федерации</v>
          </cell>
          <cell r="F24">
            <v>77844.5</v>
          </cell>
          <cell r="G24">
            <v>77010.600000000006</v>
          </cell>
        </row>
        <row r="25">
          <cell r="A25" t="str">
            <v>1 03 02300 01 0000 110</v>
          </cell>
          <cell r="C25" t="str">
            <v>Акцизы на бензол, параксилол, ортоксилол, производимые на территории Российской Федерации</v>
          </cell>
          <cell r="F25">
            <v>-4394</v>
          </cell>
          <cell r="G25">
            <v>-4244.8</v>
          </cell>
        </row>
        <row r="26">
          <cell r="A26" t="str">
            <v>1 03 02310 01 0000 110</v>
          </cell>
          <cell r="C26" t="str">
            <v>Акцизы на авиационный керосин, производимый на территории Российской Федерации</v>
          </cell>
          <cell r="F26">
            <v>-11446.2</v>
          </cell>
          <cell r="G26">
            <v>-9041.6</v>
          </cell>
        </row>
        <row r="27">
          <cell r="A27" t="str">
            <v>1 03 02320 01 0000 110</v>
          </cell>
          <cell r="C27" t="str">
            <v>Акцизы на природный газ, предусмотренные международными договорами Российской Федерации</v>
          </cell>
          <cell r="F27">
            <v>60570</v>
          </cell>
          <cell r="G27">
            <v>73165.2</v>
          </cell>
        </row>
        <row r="28">
          <cell r="A28" t="str">
            <v>1 04 00000 00 0000 000</v>
          </cell>
          <cell r="B28" t="str">
            <v>НАЛОГИ НА ТОВАРЫ, ВВОЗИМЫЕ НА ТЕРРИТОРИЮ РОССИЙСКОЙ ФЕДЕРАЦИИ</v>
          </cell>
          <cell r="F28">
            <v>1768747.5</v>
          </cell>
          <cell r="G28">
            <v>1839194.5</v>
          </cell>
        </row>
        <row r="29">
          <cell r="A29" t="str">
            <v>1 04 01000 01 0000 110</v>
          </cell>
          <cell r="B29" t="str">
            <v>Налог на добавленную стоимость на товары, ввозимые на территорию Российской Федерации</v>
          </cell>
          <cell r="F29">
            <v>1719117.2</v>
          </cell>
          <cell r="G29">
            <v>1785219.8</v>
          </cell>
        </row>
        <row r="30">
          <cell r="A30" t="str">
            <v>1 04 02000 01 0000 110</v>
          </cell>
          <cell r="B30" t="str">
            <v>Акцизы по подакцизным товарам (продукции), ввозимым на территорию Российской Федерации</v>
          </cell>
          <cell r="F30">
            <v>49630.3</v>
          </cell>
          <cell r="G30">
            <v>53974.7</v>
          </cell>
        </row>
        <row r="31">
          <cell r="A31" t="str">
            <v>1 07 00000 00 0000 000</v>
          </cell>
          <cell r="B31" t="str">
            <v>НАЛОГИ, СБОРЫ И РЕГУЛЯРНЫЕ ПЛАТЕЖИ ЗА ПОЛЬЗОВАНИЕ ПРИРОДНЫМИ РЕСУРСАМИ</v>
          </cell>
          <cell r="F31">
            <v>3270827</v>
          </cell>
          <cell r="G31">
            <v>3181153.3</v>
          </cell>
        </row>
        <row r="32">
          <cell r="A32" t="str">
            <v>1 07 01000 01 0000 110</v>
          </cell>
          <cell r="B32" t="str">
            <v>Налог на добычу полезных ископаемых</v>
          </cell>
          <cell r="F32">
            <v>3246256.8</v>
          </cell>
          <cell r="G32">
            <v>3159991.9</v>
          </cell>
        </row>
        <row r="33">
          <cell r="A33" t="str">
            <v>1 07 01010 01 0000 110</v>
          </cell>
          <cell r="C33" t="str">
            <v>Налог на добычу полезных ископаемых в виде углеводородного сырья</v>
          </cell>
          <cell r="F33">
            <v>3218198.9</v>
          </cell>
          <cell r="G33">
            <v>3130438.7</v>
          </cell>
        </row>
        <row r="34">
          <cell r="A34" t="str">
            <v>1 07 01011 01 0000 110</v>
          </cell>
          <cell r="D34" t="str">
            <v xml:space="preserve">Нефть </v>
          </cell>
          <cell r="F34">
            <v>2797492.9</v>
          </cell>
          <cell r="G34">
            <v>2703531.3</v>
          </cell>
        </row>
        <row r="35">
          <cell r="A35" t="str">
            <v>1 07 01012 01 0000 110</v>
          </cell>
          <cell r="D35" t="str">
            <v>Газ горючий природный из всех видов месторождений углеводородного сырья</v>
          </cell>
          <cell r="F35">
            <v>349891.5</v>
          </cell>
          <cell r="G35">
            <v>346454</v>
          </cell>
        </row>
        <row r="36">
          <cell r="A36" t="str">
            <v>1 07 01013 01 0000 110</v>
          </cell>
          <cell r="D36" t="str">
            <v>Газовый конденсат из всех видов месторождений углеводородного сырья</v>
          </cell>
          <cell r="F36">
            <v>70814.5</v>
          </cell>
          <cell r="G36">
            <v>80453.399999999994</v>
          </cell>
        </row>
        <row r="37">
          <cell r="A37" t="str">
            <v>1 07 01030 01 0000 110</v>
          </cell>
          <cell r="C37" t="str">
            <v>Налог на добычу прочих полезных ископаемых (за исключением полезных ископаемых в виде природных алмазов)</v>
          </cell>
          <cell r="F37">
            <v>19325.3</v>
          </cell>
          <cell r="G37">
            <v>20400.5</v>
          </cell>
        </row>
        <row r="38">
          <cell r="A38" t="str">
            <v>1 07 01040 01 0000 110</v>
          </cell>
          <cell r="C38" t="str">
            <v>Налог на добычу полезных ископаемых на континентальном шельфе Российской Федерации, в исключительной экономической зоне Российской Федерации, при добыче полезных ископаемых из недр за пределами территории Российской Федерации</v>
          </cell>
          <cell r="F38">
            <v>4921.5</v>
          </cell>
          <cell r="G38">
            <v>5383.1</v>
          </cell>
        </row>
        <row r="39">
          <cell r="A39" t="str">
            <v>1 07 01060 01 0000 110</v>
          </cell>
          <cell r="C39" t="str">
            <v>Налог на добычу полезных ископаемых в виде угля</v>
          </cell>
          <cell r="F39">
            <v>3811.1</v>
          </cell>
          <cell r="G39">
            <v>3769.7</v>
          </cell>
        </row>
        <row r="40">
          <cell r="A40" t="str">
            <v>1 07 02000 01 0000 110</v>
          </cell>
          <cell r="B40" t="str">
            <v>Регулярные платежи за добычу полезных ископаемых (роялти) при выполнении соглашений о разделе продукции</v>
          </cell>
          <cell r="F40">
            <v>21679.7</v>
          </cell>
          <cell r="G40">
            <v>18212.7</v>
          </cell>
        </row>
        <row r="41">
          <cell r="A41" t="str">
            <v>1 07 02010 01 0000 110</v>
          </cell>
          <cell r="C41" t="str">
            <v>Регулярные платежи за добычу полезных ископаемых (роялти) при выполнении соглашений о разделе продукции в виде углеводородного сырья (газ горючий природный)</v>
          </cell>
          <cell r="F41">
            <v>794.2</v>
          </cell>
          <cell r="G41">
            <v>773.6</v>
          </cell>
        </row>
        <row r="42">
          <cell r="A42" t="str">
            <v>1 07 02020 01 0000 110</v>
          </cell>
          <cell r="C42" t="str">
            <v>Регулярные платежи за добычу полезных ископаемых (роялти) при выполнении соглашений о разделе продукции в виде углеводородного сырья, за исключением газа горючего природного</v>
          </cell>
          <cell r="F42">
            <v>20885.5</v>
          </cell>
          <cell r="G42">
            <v>17439.099999999999</v>
          </cell>
        </row>
        <row r="43">
          <cell r="A43" t="str">
            <v>1 07 03000 01 0000 110</v>
          </cell>
          <cell r="B43" t="str">
            <v>Водный налог</v>
          </cell>
          <cell r="F43">
            <v>2520</v>
          </cell>
          <cell r="G43">
            <v>2550.8000000000002</v>
          </cell>
        </row>
        <row r="44">
          <cell r="A44" t="str">
            <v>1 07 04000 01 0000 110</v>
          </cell>
          <cell r="B44" t="str">
            <v>Сборы за пользование объектами животного мира и за пользование объектами водных биологических ресурсов</v>
          </cell>
          <cell r="F44">
            <v>370.5</v>
          </cell>
          <cell r="G44">
            <v>397.8</v>
          </cell>
        </row>
        <row r="45">
          <cell r="A45" t="str">
            <v>1 07 04020 01 0000 110</v>
          </cell>
          <cell r="C45" t="str">
            <v>Сбор за пользование объектами водных биологических ресурсов (исключая внутренние водные объекты)</v>
          </cell>
          <cell r="F45">
            <v>349.5</v>
          </cell>
          <cell r="G45">
            <v>374.6</v>
          </cell>
        </row>
        <row r="46">
          <cell r="A46" t="str">
            <v>1 07 04030 01 0000 110</v>
          </cell>
          <cell r="C46" t="str">
            <v>Сбор за пользование объектами водных биологических ресурсов (по внутренним водным объектам)</v>
          </cell>
          <cell r="F46">
            <v>21</v>
          </cell>
          <cell r="G46">
            <v>23.3</v>
          </cell>
        </row>
        <row r="47">
          <cell r="A47" t="str">
            <v>1 08 00000 00 0000 000</v>
          </cell>
          <cell r="B47" t="str">
            <v>ГОСУДАРСТВЕННАЯ ПОШЛИНА (свод)</v>
          </cell>
          <cell r="F47">
            <v>101119.9</v>
          </cell>
          <cell r="G47">
            <v>101741.6</v>
          </cell>
        </row>
        <row r="48">
          <cell r="A48" t="str">
            <v>1 08 01000 01 0000 110</v>
          </cell>
          <cell r="B48" t="str">
            <v>Государственная пошлина по делам, рассматриваемым в арбитражных судах</v>
          </cell>
          <cell r="F48">
            <v>13815</v>
          </cell>
          <cell r="G48">
            <v>13411.5</v>
          </cell>
        </row>
        <row r="49">
          <cell r="A49" t="str">
            <v>1 08 02010 01 0000 110</v>
          </cell>
          <cell r="B49" t="str">
            <v>Государственная пошлина по делам, рассматриваемым Конституционным Судом Российской Федерации</v>
          </cell>
          <cell r="F49">
            <v>3.6</v>
          </cell>
          <cell r="G49">
            <v>3.6</v>
          </cell>
        </row>
        <row r="50">
          <cell r="A50" t="str">
            <v>1 08 03020 01 0000 110</v>
          </cell>
          <cell r="B50" t="str">
            <v>Государственная пошлина по делам, рассматриваемым Верховным Судом Российской Федерации</v>
          </cell>
          <cell r="F50">
            <v>111.7</v>
          </cell>
          <cell r="G50">
            <v>73.7</v>
          </cell>
        </row>
        <row r="51">
          <cell r="A51" t="str">
            <v>1 08 05000 01 0000 110</v>
          </cell>
          <cell r="B51" t="str">
            <v>Государственная пошлина за государственную регистрацию актов гражданского состояния и другие юридически значимые действия, совершаемые органами записи актов гражданского состояния и иными уполномоченными органами (за исключением консульских учреждений Российской Федерации)</v>
          </cell>
          <cell r="F51">
            <v>2797.3</v>
          </cell>
          <cell r="G51">
            <v>2550.6999999999998</v>
          </cell>
        </row>
        <row r="52">
          <cell r="A52" t="str">
            <v>1 08 06000 01 0000 110</v>
          </cell>
          <cell r="B52" t="str">
            <v>Государственная пошлина за совершение действий, связанных с приобретением гражданства Российской Федерации или выходом из гражданства Российской Федерации, а также с въездом в Российскую Федерацию или выездом из Российской Федерации</v>
          </cell>
          <cell r="F52">
            <v>16111.1</v>
          </cell>
          <cell r="G52">
            <v>14633.1</v>
          </cell>
        </row>
        <row r="53">
          <cell r="A53" t="str">
            <v>1 08 07000 01 0000 110</v>
          </cell>
          <cell r="B53" t="str">
            <v>Государственная пошлина за государственную регистрацию, а также за совершение прочих юридически значимых действий</v>
          </cell>
          <cell r="F53">
            <v>67241.3</v>
          </cell>
          <cell r="G53">
            <v>69804.5</v>
          </cell>
        </row>
        <row r="54">
          <cell r="A54" t="str">
            <v>1 08 07010 01 0000 110</v>
          </cell>
          <cell r="C54" t="str">
            <v xml:space="preserve">Государственная пошлина за государственную регистрацию юридического лица, физических лиц в качестве индивидуальных предпринимателей, изменений, вносимых в учредительные документы юридического лица, за государственную регистрацию ликвидации юридического лица и другие юридически значимые действия </v>
          </cell>
          <cell r="F54">
            <v>3063.1</v>
          </cell>
          <cell r="G54">
            <v>3264.2</v>
          </cell>
        </row>
        <row r="55">
          <cell r="A55" t="str">
            <v>1 08 07020 01 0000 110</v>
          </cell>
          <cell r="C55" t="str">
            <v>Государственная пошлина за государственную регистрацию прав, ограничений (обременений) прав на недвижимое имущество и сделок с ним</v>
          </cell>
          <cell r="F55">
            <v>32348.400000000001</v>
          </cell>
          <cell r="G55">
            <v>31711.200000000001</v>
          </cell>
        </row>
        <row r="56">
          <cell r="A56" t="str">
            <v>1 08 07030 01 0000 110</v>
          </cell>
          <cell r="C56" t="str">
            <v>Государственная пошлина за право использования наименований "Россия", "Российская Федерация" и образованных на их основе слов и словосочетаний в наименованиях юридических лиц</v>
          </cell>
          <cell r="F56">
            <v>1.8</v>
          </cell>
          <cell r="G56">
            <v>1</v>
          </cell>
        </row>
        <row r="57">
          <cell r="A57" t="str">
            <v>1 08 07040 01 0000 110</v>
          </cell>
          <cell r="C57" t="str">
            <v>Государственная пошлина за совершение уполномоченным органом действий, связанных с государственной регистрацией выпусков (дополнительных выпусков) эмиссионных ценных бумаг</v>
          </cell>
          <cell r="F57">
            <v>429.6</v>
          </cell>
          <cell r="G57">
            <v>323.7</v>
          </cell>
        </row>
        <row r="58">
          <cell r="A58" t="str">
            <v>1 08 07050 01 0000 110</v>
          </cell>
          <cell r="C58" t="str">
            <v>Государственная пошлина за совершение регистрационных действий, связанных с паевыми инвестиционными фондами и с осуществлением деятельности на рынке ценных бумаг</v>
          </cell>
          <cell r="F58">
            <v>49.1</v>
          </cell>
          <cell r="G58">
            <v>44</v>
          </cell>
        </row>
        <row r="59">
          <cell r="A59" t="str">
            <v>1 08 07060 01 0000 110</v>
          </cell>
          <cell r="C59" t="str">
            <v xml:space="preserve">Государственная пошлина за совершение действий, связанных с выдачей разрешений на размещение и (или) обращение эмиссионных ценных бумаг российских эмитентов за пределами территории Российской Федерации </v>
          </cell>
          <cell r="F59">
            <v>0.2</v>
          </cell>
        </row>
        <row r="60">
          <cell r="A60" t="str">
            <v>1 08 07070 01 0000 110</v>
          </cell>
          <cell r="C60" t="str">
            <v>Государственная пошлина за государственную регистрацию морских судов, судов внутреннего плавания, судов смешанного (река-море) плавания, воздушных судов, за выдачу свидетельств о праве собственности на судно, о праве плавания под Государственным флагом Российской Федерации и другие юридически значимые действия</v>
          </cell>
          <cell r="F60">
            <v>327.5</v>
          </cell>
          <cell r="G60">
            <v>306.89999999999998</v>
          </cell>
        </row>
        <row r="61">
          <cell r="A61" t="str">
            <v>1 08 07081 01 0000 110</v>
          </cell>
          <cell r="C61" t="str">
            <v>Государственная пошлина за совершение действий, связанных с лицензированием, с проведением аттестации в случаях, если такая аттестация предусмотрена законодательством Российской Федерации, зачисляемая в федеральный бюджет</v>
          </cell>
          <cell r="F61">
            <v>1795.4</v>
          </cell>
          <cell r="G61">
            <v>2123.1</v>
          </cell>
        </row>
        <row r="62">
          <cell r="A62" t="str">
            <v>1 08 07090 01 0000 110</v>
          </cell>
          <cell r="C62" t="str">
            <v>Государственная пошлина за рассмотрение ходатайств, предусмотренных антимонопольным законодательством</v>
          </cell>
          <cell r="F62">
            <v>66.5</v>
          </cell>
          <cell r="G62">
            <v>71.5</v>
          </cell>
        </row>
        <row r="63">
          <cell r="A63" t="str">
            <v>1 08 07100 01 0000 110</v>
          </cell>
          <cell r="C63" t="str">
            <v>Государственная пошлина за выдачу и обмен паспорта гражданина Российской Федерации</v>
          </cell>
          <cell r="F63">
            <v>2709.7</v>
          </cell>
          <cell r="G63">
            <v>3016.8</v>
          </cell>
        </row>
        <row r="64">
          <cell r="A64" t="str">
            <v>1 08 07141 01 0000 110</v>
          </cell>
          <cell r="C64" t="str">
            <v>Государственная пошлина за государственную регистрацию транспортных средств и иные юридически значимые действия уполномоченных федеральных государственных органов, связанные с изменениями и выдачей документов на транспортные средства,  регистрационных знаков, водительских удостоверений</v>
          </cell>
          <cell r="F64">
            <v>22488.799999999999</v>
          </cell>
          <cell r="G64">
            <v>24464.6</v>
          </cell>
        </row>
        <row r="65">
          <cell r="A65" t="str">
            <v>1 08 07171 01 0000 110</v>
          </cell>
          <cell r="C65" t="str">
            <v>Государственная пошлина за выдачу уполномоченным федеральным органом исполнительной власти специального разрешения на движение по автомобильным дорогам транспортных средств, осуществляющих перевозки опасных, тяжеловесных и (или) крупногабаритных грузов, зачисляемая в федеральный бюджет</v>
          </cell>
          <cell r="F65">
            <v>365.9</v>
          </cell>
          <cell r="G65">
            <v>407.1</v>
          </cell>
        </row>
        <row r="66">
          <cell r="A66" t="str">
            <v>1 08 07180 01 0000 110</v>
          </cell>
          <cell r="C66" t="str">
            <v>Государственная пошлина за право вывоза культурных ценностей, предметов коллекционирования по палеонтологии и минералогии</v>
          </cell>
          <cell r="F66">
            <v>33.700000000000003</v>
          </cell>
          <cell r="G66">
            <v>28.1</v>
          </cell>
        </row>
        <row r="67">
          <cell r="A67" t="str">
            <v>1 08 07190 01 0000 110</v>
          </cell>
          <cell r="C67" t="str">
            <v>Государственная пошлина за совершение уполномоченным органом юридически значимых действий, связанных с выдачей удостоверения частного охранника</v>
          </cell>
          <cell r="F67">
            <v>333.4</v>
          </cell>
          <cell r="G67">
            <v>494.4</v>
          </cell>
        </row>
        <row r="68">
          <cell r="A68" t="str">
            <v>1 08 07200 01 0000 110</v>
          </cell>
          <cell r="C68" t="str">
            <v>Прочие государственные пошлины за государственную регистрацию, а также за совершение прочих юридически значимых действий</v>
          </cell>
          <cell r="F68">
            <v>2756.1</v>
          </cell>
          <cell r="G68">
            <v>2663.8</v>
          </cell>
        </row>
        <row r="69">
          <cell r="A69" t="str">
            <v>1 08 07210 01 0000 110</v>
          </cell>
          <cell r="C69" t="str">
            <v>Государственная пошлина за выдачу разрешения на трансграничное перемещение опасных отходов</v>
          </cell>
          <cell r="F69">
            <v>8.1</v>
          </cell>
          <cell r="G69">
            <v>7.3</v>
          </cell>
        </row>
        <row r="70">
          <cell r="A70" t="str">
            <v>1 08 07220 01 0000 110</v>
          </cell>
          <cell r="C70" t="str">
            <v>Государственная пошлина за выдачу разрешения на трансграничное перемещение озоноразрушающих веществ и содержащей их продукции</v>
          </cell>
          <cell r="F70">
            <v>3.2</v>
          </cell>
          <cell r="G70">
            <v>1.3</v>
          </cell>
        </row>
        <row r="71">
          <cell r="A71" t="str">
            <v>1 08 07230 01 0000 110</v>
          </cell>
          <cell r="C71" t="str">
            <v>Государственная пошлина за выдачу разрешения на ввоз на территорию Российской Федерации ядовитых веществ</v>
          </cell>
          <cell r="F71">
            <v>8.8000000000000007</v>
          </cell>
          <cell r="G71">
            <v>10.9</v>
          </cell>
        </row>
        <row r="72">
          <cell r="A72" t="str">
            <v>1 08 07240 01 0000 110</v>
          </cell>
          <cell r="C72" t="str">
            <v>Государственная пошлина за предоставление разрешения на добычу объектов животного мира, а также за выдачу дубликата указанного разрешения</v>
          </cell>
          <cell r="F72">
            <v>180</v>
          </cell>
          <cell r="G72">
            <v>532.20000000000005</v>
          </cell>
        </row>
        <row r="73">
          <cell r="A73" t="str">
            <v>1 08 07250 01 0000 110</v>
          </cell>
          <cell r="C73" t="str">
            <v>Государственная пошлина за выдачу разрешения на вредное физическое воздействие на атмосферный воздух</v>
          </cell>
          <cell r="F73">
            <v>0.03</v>
          </cell>
          <cell r="G73">
            <v>0.1</v>
          </cell>
        </row>
        <row r="74">
          <cell r="A74" t="str">
            <v>1 08 07261 01 0000 110</v>
          </cell>
          <cell r="C74" t="str">
            <v>Государственная пошлина за выдачу разрешения на выброс вредных (загрязняющих) веществ в атмосферный воздух стационарных источников, находящихся на объектах хозяйственной и иной деятельности, подлежащих федеральному государственному экологическому контролю</v>
          </cell>
          <cell r="F74">
            <v>43.7</v>
          </cell>
          <cell r="G74">
            <v>55.7</v>
          </cell>
        </row>
        <row r="75">
          <cell r="A75" t="str">
            <v>1 08 07263 01 0000 110</v>
          </cell>
          <cell r="C75" t="str">
            <v>Государственная пошлина за выдачу разрешения на выброс вредных (загрязняющих) веществ в атмосферный воздух при эксплуатации транспортных и иных передвижных средств</v>
          </cell>
          <cell r="F75">
            <v>0.04</v>
          </cell>
          <cell r="G75">
            <v>3.9724000000000002E-2</v>
          </cell>
        </row>
        <row r="76">
          <cell r="A76" t="str">
            <v>1 08 07270 01 0000 110</v>
          </cell>
          <cell r="C76" t="str">
            <v>Государственная пошлина за выдачу разрешения на сброс загрязняющих веществ в окружающую среду</v>
          </cell>
          <cell r="F76">
            <v>10.5</v>
          </cell>
          <cell r="G76">
            <v>11.7</v>
          </cell>
        </row>
        <row r="77">
          <cell r="A77" t="str">
            <v>1 08 07281 01 0000 110</v>
          </cell>
          <cell r="C77" t="str">
            <v>Государственная пошлина за выдачу уполномоченным федеральным органом исполнительной власти документа об утверждении нормативов образования отходов производства и потребления и лимитов на их размещение, а также за переоформление и выдачу дубликата указанного документа</v>
          </cell>
          <cell r="F77">
            <v>40.1</v>
          </cell>
          <cell r="G77">
            <v>55.2</v>
          </cell>
        </row>
        <row r="78">
          <cell r="A78" t="str">
            <v>1 08 07290 01 0000 110</v>
          </cell>
          <cell r="C78" t="str">
            <v>Государственная пошлина за рассмотрение ходатайства, предусмотренного законодательством о естественных монополиях</v>
          </cell>
          <cell r="F78">
            <v>1</v>
          </cell>
          <cell r="G78">
            <v>1.5</v>
          </cell>
        </row>
        <row r="79">
          <cell r="A79" t="str">
            <v>1 08 07310 01 0000 110</v>
          </cell>
          <cell r="C79" t="str">
            <v>Государственная пошлина за повторную выдачу свидетельства о постановке на учет в налоговом органе</v>
          </cell>
          <cell r="F79">
            <v>118</v>
          </cell>
          <cell r="G79">
            <v>126.6</v>
          </cell>
        </row>
        <row r="80">
          <cell r="A80" t="str">
            <v>1 08 07320 01 0000 110</v>
          </cell>
          <cell r="C80" t="str">
            <v>Государственная пошлина за рассмотрение заявления о заключении соглашения о ценообразовании, заявления о внесении изменений в соглашение о ценообразовании</v>
          </cell>
          <cell r="F80">
            <v>14</v>
          </cell>
          <cell r="G80">
            <v>24</v>
          </cell>
        </row>
        <row r="81">
          <cell r="A81" t="str">
            <v>1 08 07330 01 0000 110</v>
          </cell>
          <cell r="C81" t="str">
            <v>Государственная пошлина за выдачу разрешений на вывоз с территории Российской Федерации, а также на ввоз на территорию Российской Федерации видов животных и растений, их частей или дериватов, подпадающих под действие Конвенции о международной торговле видами дикой фауны и флоры, находящимися под угрозой исчезновения</v>
          </cell>
          <cell r="F81">
            <v>35</v>
          </cell>
          <cell r="G81">
            <v>47.1</v>
          </cell>
        </row>
        <row r="82">
          <cell r="A82" t="str">
            <v>1 08 07370 01 0000 110</v>
          </cell>
          <cell r="C82" t="str">
            <v>Государственная пошлина за выдачу разрешения на проведение мероприятий по акклиматизации, переселению и гибридизации, на содержание и разведение объектов животного мира, отнесенных к объектам охоты, и водных биологических ресурсов в полувольных условиях и искусственно созданной среде обитания и дубликата указанного разрешения</v>
          </cell>
          <cell r="F82">
            <v>0.1</v>
          </cell>
          <cell r="G82">
            <v>0.1</v>
          </cell>
        </row>
        <row r="83">
          <cell r="A83" t="str">
            <v>1 08 07410 01 0000 110</v>
          </cell>
          <cell r="C83" t="str">
            <v>Государственная пошлина за принятие предварительных решений по классификации товаров по единой Товарной номенклатуре внешнеэкономической деятельности Таможенного союза</v>
          </cell>
          <cell r="F83">
            <v>9.5</v>
          </cell>
          <cell r="G83">
            <v>10.4</v>
          </cell>
        </row>
        <row r="84">
          <cell r="A84" t="str">
            <v>1 08 08000 01 0000 110</v>
          </cell>
          <cell r="B84" t="str">
            <v>Государственная пошлина за совершение действий уполномоченными государственными учреждениями при осуществлении федерального пробирного надзора</v>
          </cell>
          <cell r="F84">
            <v>620</v>
          </cell>
          <cell r="G84">
            <v>736.3</v>
          </cell>
        </row>
        <row r="85">
          <cell r="A85" t="str">
            <v>1 08 09000 01 0000 110</v>
          </cell>
          <cell r="B85" t="str">
            <v>Государственная пошлина за совершение уполномоченным федеральным органом исполнительной власти действий по госдарственной регистрации программы для электронных вычислительных машин, базы данных и топологии интегральной микросхемы</v>
          </cell>
          <cell r="F85">
            <v>59.4</v>
          </cell>
          <cell r="G85">
            <v>72.900000000000006</v>
          </cell>
        </row>
        <row r="86">
          <cell r="A86" t="str">
            <v>1 08 10000 01 0000 110</v>
          </cell>
          <cell r="B86" t="str">
            <v>Государственная пошлина за получение ресурса нумерации оператором связи</v>
          </cell>
          <cell r="F86">
            <v>350</v>
          </cell>
          <cell r="G86">
            <v>441.5</v>
          </cell>
        </row>
        <row r="87">
          <cell r="A87" t="str">
            <v>1 08 11000 01 0000 110</v>
          </cell>
          <cell r="B87" t="str">
            <v>Государственная пошлина за регистрацию декларации о соответствии требованиям средств связи и услуг связи</v>
          </cell>
          <cell r="F87">
            <v>10.5</v>
          </cell>
          <cell r="G87">
            <v>13.8</v>
          </cell>
        </row>
        <row r="88">
          <cell r="A88" t="str">
            <v>1 09 00000 00 0000 000</v>
          </cell>
          <cell r="B88" t="str">
            <v>ЗАДОЛЖЕННОСТЬ И ПЕРЕРАСЧЕТЫ ПО ОТМЕНЕННЫМ НАЛОГАМ, СБОРАМ И ИНЫМ ОБЯЗАТЕЛЬНЫМ ПЛАТЕЖАМ</v>
          </cell>
          <cell r="F88">
            <v>707.8</v>
          </cell>
          <cell r="G88">
            <v>853.4</v>
          </cell>
        </row>
        <row r="89">
          <cell r="A89" t="str">
            <v>1 10 00000 00 0000 000</v>
          </cell>
          <cell r="B89" t="str">
            <v>ДОХОДЫ ОТ ВНЕШНЕЭКОНОМИЧЕСКОЙ ДЕЯТЕЛЬНОСТИ (свод)</v>
          </cell>
          <cell r="F89">
            <v>3300175</v>
          </cell>
          <cell r="G89">
            <v>3295257.8</v>
          </cell>
        </row>
        <row r="90">
          <cell r="A90" t="str">
            <v>1 10 01000 01 0000 180</v>
          </cell>
          <cell r="B90" t="str">
            <v>Таможенные пошлины</v>
          </cell>
          <cell r="F90">
            <v>2708085</v>
          </cell>
          <cell r="G90">
            <v>2780547</v>
          </cell>
        </row>
        <row r="91">
          <cell r="A91" t="str">
            <v>1 10 01010 01 0000 180</v>
          </cell>
          <cell r="C91" t="str">
            <v>Ввозные таможенные пошлины</v>
          </cell>
          <cell r="F91">
            <v>196.3</v>
          </cell>
          <cell r="G91">
            <v>179.8</v>
          </cell>
        </row>
        <row r="92">
          <cell r="A92" t="str">
            <v>1 10 01020 01 0000 180</v>
          </cell>
          <cell r="C92" t="str">
            <v>Вывозные таможенные пошлины</v>
          </cell>
          <cell r="F92">
            <v>2707888.7</v>
          </cell>
          <cell r="G92">
            <v>2780367.2</v>
          </cell>
        </row>
        <row r="93">
          <cell r="A93" t="str">
            <v>1 10 01021 01 0000 180</v>
          </cell>
          <cell r="D93" t="str">
            <v>Вывозные таможенные пошлины на нефть сырую</v>
          </cell>
          <cell r="F93">
            <v>1389110.6</v>
          </cell>
          <cell r="G93">
            <v>1431215.6</v>
          </cell>
        </row>
        <row r="94">
          <cell r="A94" t="str">
            <v>1 10 01022 01 0000 180</v>
          </cell>
          <cell r="D94" t="str">
            <v>Вывозные таможенные пошлины на газ природный</v>
          </cell>
          <cell r="F94">
            <v>481671.6</v>
          </cell>
          <cell r="G94">
            <v>552536.1</v>
          </cell>
        </row>
        <row r="95">
          <cell r="A95" t="str">
            <v>1 10 01023 01 0000 180</v>
          </cell>
          <cell r="D95" t="str">
            <v>Вывозные таможенные пошлины на товары, выработанные из нефти</v>
          </cell>
          <cell r="F95">
            <v>790887.5</v>
          </cell>
          <cell r="G95">
            <v>748460.7</v>
          </cell>
        </row>
        <row r="96">
          <cell r="A96" t="str">
            <v>1 10 01024 01 0000 180</v>
          </cell>
          <cell r="D96" t="str">
            <v>Прочие вывозные таможенные пошлины</v>
          </cell>
          <cell r="F96">
            <v>46219</v>
          </cell>
          <cell r="G96">
            <v>48154.8</v>
          </cell>
        </row>
        <row r="97">
          <cell r="A97" t="str">
            <v>1 10 02000 01 0000 180</v>
          </cell>
          <cell r="B97" t="str">
            <v>Таможенные сборы</v>
          </cell>
          <cell r="F97">
            <v>15605</v>
          </cell>
          <cell r="G97">
            <v>15965.3</v>
          </cell>
        </row>
        <row r="98">
          <cell r="A98" t="str">
            <v>1 10 05000 01 0000 180</v>
          </cell>
          <cell r="B98" t="str">
            <v>Таможенные пошлины, налоги, уплачиваемые физическими лицами по единым ставкам таможенных пошлин, налогов или в виде совокупного таможенного платежа</v>
          </cell>
          <cell r="F98">
            <v>7974.5</v>
          </cell>
          <cell r="G98">
            <v>8761.2999999999993</v>
          </cell>
        </row>
        <row r="99">
          <cell r="A99" t="str">
            <v>1 10 07000 01 0000 180</v>
          </cell>
          <cell r="B99" t="str">
            <v>Прочие поступления от внешнеэкономической деятельности</v>
          </cell>
          <cell r="F99">
            <v>0.3</v>
          </cell>
          <cell r="G99">
            <v>0.5</v>
          </cell>
        </row>
        <row r="100">
          <cell r="A100" t="str">
            <v>1 10 09000 010000 180</v>
          </cell>
          <cell r="B100" t="str">
            <v>Авансовые платежи в счет будущих таможенных и иных платежей</v>
          </cell>
          <cell r="F100" t="str">
            <v>-</v>
          </cell>
          <cell r="G100">
            <v>-73883.600000000006</v>
          </cell>
        </row>
        <row r="101">
          <cell r="A101" t="str">
            <v>1 10 10000 010000 180</v>
          </cell>
          <cell r="B101" t="str">
            <v>Денежный залог в обеспечение уплаты таможенных и иных платежей</v>
          </cell>
          <cell r="F101" t="str">
            <v>-</v>
          </cell>
          <cell r="G101">
            <v>-1126</v>
          </cell>
        </row>
        <row r="102">
          <cell r="A102" t="str">
            <v>1 10 11000 01 0000 000</v>
          </cell>
          <cell r="B102" t="str">
            <v>Доходы (операции) по соглашениям между государствами - членами Евразийского экономического союза</v>
          </cell>
          <cell r="F102">
            <v>568510.19999999995</v>
          </cell>
          <cell r="G102">
            <v>564993.4</v>
          </cell>
        </row>
        <row r="103">
          <cell r="A103" t="str">
            <v>1 10 11090 01 0000 180</v>
          </cell>
          <cell r="C103" t="str">
            <v>Распределенные ввозные таможенные пошлины (иные пошлины, налоги и сборы, имеющие эквивалентное действие), уплаченные на территории Российской Федерации</v>
          </cell>
          <cell r="F103">
            <v>483308.9</v>
          </cell>
          <cell r="G103">
            <v>481906</v>
          </cell>
        </row>
        <row r="104">
          <cell r="A104" t="str">
            <v>1 10 11110 01 0000 180</v>
          </cell>
          <cell r="C104" t="str">
            <v>Ввозные таможенные пошлины (иные пошлины, налоги и сборы, имеющие эквивалентное действие), уплаченные на территории Республики Беларусь, подлежащие распределению в бюджет Российской Федерации</v>
          </cell>
          <cell r="F104">
            <v>27751.4</v>
          </cell>
          <cell r="G104">
            <v>28269.599999999999</v>
          </cell>
        </row>
        <row r="105">
          <cell r="A105" t="str">
            <v>1 10 11120 01 0000 180</v>
          </cell>
          <cell r="C105" t="str">
            <v>Ввозные таможенные пошлины (иные пошлины, налоги и сборы, имеющие эквивалентное действие), уплаченные на территории Республики Казахстан, подлежащие распределению в бюджет Российской Федерации</v>
          </cell>
          <cell r="F105">
            <v>49840.1</v>
          </cell>
          <cell r="G105">
            <v>45930.9</v>
          </cell>
        </row>
        <row r="106">
          <cell r="A106" t="str">
            <v>1 10 11150 01 0000 180</v>
          </cell>
          <cell r="C106" t="str">
            <v>Вывозные таможенные пошлины (иные пошлины, налоги и сборы, имеющие эквивалентное действие), уплаченные в соответствии с Соглашением о порядке уплаты и зачисления вывозных таможенных пошлин (иных пошлин, налогов и сборов, имеющих эквивалентное действие) при вывозе с территории Республики Беларусь за пределы таможенной территории Таможенного союза нефти сырой и отдельных категорий товаров, выработанных из нефти</v>
          </cell>
          <cell r="F106">
            <v>5.9</v>
          </cell>
          <cell r="G106">
            <v>5.9</v>
          </cell>
        </row>
        <row r="107">
          <cell r="A107" t="str">
            <v>1 10 11200 01 0000 180</v>
          </cell>
          <cell r="C107" t="str">
            <v>Распределенные специальные, антидемпинговые и компенсационные пошлины, уплаченные на территории Российской Федерации</v>
          </cell>
          <cell r="F107">
            <v>1969.8</v>
          </cell>
          <cell r="G107">
            <v>2157.6999999999998</v>
          </cell>
        </row>
        <row r="108">
          <cell r="A108" t="str">
            <v>1 10 11210 01 0000 180</v>
          </cell>
          <cell r="C108" t="str">
            <v xml:space="preserve">Специальные, антидемпинговые и компенсационные пошлины, уплаченные на территории Республики Беларусь, подлежащие распределению в бюджет Российской Федерации </v>
          </cell>
          <cell r="F108">
            <v>145</v>
          </cell>
          <cell r="G108">
            <v>120</v>
          </cell>
        </row>
        <row r="109">
          <cell r="A109" t="str">
            <v>1 10 11220 01 0000 180</v>
          </cell>
          <cell r="C109" t="str">
            <v xml:space="preserve">Специальные, антидемпинговые и компенсационные пошлины, уплаченные на территории Республики Казахстан, подлежащие распределению в бюджет Российской Федерации </v>
          </cell>
          <cell r="F109">
            <v>312.8</v>
          </cell>
          <cell r="G109">
            <v>307.60000000000002</v>
          </cell>
        </row>
        <row r="110">
          <cell r="A110" t="str">
            <v>1 10 11230 01 0000 180</v>
          </cell>
          <cell r="C110" t="str">
            <v xml:space="preserve">Предварительные специальные, предварительные антидемпинговые и предварительные компенсационные пошлины, уплаченные в соответствии с Приложением N 8 к Договору о Евразийском экономическом союзе от 29 мая 2014 года
</v>
          </cell>
          <cell r="F110" t="str">
            <v>-</v>
          </cell>
          <cell r="G110">
            <v>-1.8</v>
          </cell>
        </row>
        <row r="111">
          <cell r="A111" t="str">
            <v>1 10 11270 01 0000 180</v>
          </cell>
          <cell r="C111" t="str">
            <v>Ввозные таможенные пошлины (иные пошлины, налоги и сборы, имеющие эквивалентное действие), уплаченные на территории Республики Армения, подлежащие распределению в бюджет Российской Федерации</v>
          </cell>
          <cell r="F111">
            <v>5117.2</v>
          </cell>
          <cell r="G111">
            <v>3899.1</v>
          </cell>
        </row>
        <row r="112">
          <cell r="A112" t="str">
            <v>1 10 113000 1 0000 180</v>
          </cell>
          <cell r="C112" t="str">
            <v>Специальные, антидемпинговые и компенсационные пошлины, уплаченные на территории Республики Армения, подлежащие распределению в бюджет Российской Федерации</v>
          </cell>
          <cell r="F112">
            <v>59.1</v>
          </cell>
          <cell r="G112">
            <v>21.9</v>
          </cell>
        </row>
        <row r="113">
          <cell r="A113" t="str">
            <v>1 10 11370 01 0000 180</v>
          </cell>
          <cell r="C113" t="str">
            <v>Ввозные таможенные пошлины (иные пошлины, налоги и сборы, имеющие эквивалентное действие), уплаченные на территории Кыргызской Республики, подлежащие распределению в бюджет Российской Федерации</v>
          </cell>
          <cell r="F113" t="str">
            <v>-</v>
          </cell>
          <cell r="G113">
            <v>2367.9</v>
          </cell>
        </row>
        <row r="114">
          <cell r="A114" t="str">
            <v>1 10 114000 1 0000 180</v>
          </cell>
          <cell r="C114" t="str">
            <v>Специальные, антидемпинговые и компенсационные пошлины, уплаченные на территории Кыргызской Республики, подлежащие распределению в бюджет Российской Федерации</v>
          </cell>
          <cell r="F114" t="str">
            <v>-</v>
          </cell>
          <cell r="G114">
            <v>8.5</v>
          </cell>
        </row>
        <row r="115">
          <cell r="A115" t="str">
            <v>1 11 00000 00 0000 000</v>
          </cell>
          <cell r="B115" t="str">
            <v>ДОХОДЫ ОТ ИСПОЛЬЗОВАНИЯ ИМУЩЕСТВА, НАХОДЯЩЕГОСЯ В ГОСУДАРСТВЕННОЙ И МУНИЦИПАЛЬНОЙ СОБСТВЕННОСТИ (свод)</v>
          </cell>
          <cell r="F115">
            <v>649986.9</v>
          </cell>
          <cell r="G115">
            <v>689075.7</v>
          </cell>
        </row>
        <row r="116">
          <cell r="A116" t="str">
            <v>1 11 01010 01 0000 120</v>
          </cell>
          <cell r="B116" t="str">
            <v xml:space="preserve">Доходы в виде прибыли, приходящейся на доли в уставных (складочных) капиталах хозяйственных товариществ и обществ, или дивидендов по акциям, принадлежащим Российской Федерации </v>
          </cell>
          <cell r="F116">
            <v>247348.5</v>
          </cell>
          <cell r="G116">
            <v>258872.2</v>
          </cell>
        </row>
        <row r="117">
          <cell r="A117" t="str">
            <v>1 11 02012 01 0000 120</v>
          </cell>
          <cell r="B117" t="str">
            <v>Доходы по остаткам средств на счетах федерального бюджета и от их размещения, кроме средств Резервного фонда и Фонда национального благосостояния</v>
          </cell>
          <cell r="F117">
            <v>47023.7</v>
          </cell>
          <cell r="G117">
            <v>75233.899999999994</v>
          </cell>
        </row>
        <row r="118">
          <cell r="A118" t="str">
            <v>1 11 02013 01 0000 120</v>
          </cell>
          <cell r="B118" t="str">
            <v xml:space="preserve">Доходы от управления средствами Резервного фонда </v>
          </cell>
          <cell r="F118">
            <v>50484</v>
          </cell>
          <cell r="G118">
            <v>50484</v>
          </cell>
        </row>
        <row r="119">
          <cell r="A119" t="str">
            <v>1 11 02014 01 0000 120</v>
          </cell>
          <cell r="B119" t="str">
            <v xml:space="preserve">Доходы от управления средствами Фонда национального благосостояния </v>
          </cell>
          <cell r="F119">
            <v>88951.7</v>
          </cell>
          <cell r="G119">
            <v>83245.5</v>
          </cell>
        </row>
        <row r="120">
          <cell r="A120" t="str">
            <v>1 11 03010 01 0000 120</v>
          </cell>
          <cell r="B120" t="str">
            <v xml:space="preserve">Проценты, полученные от предоставления бюджетных кредитов внутри страны за счет средств федерального бюджета </v>
          </cell>
          <cell r="F120">
            <v>7156.3</v>
          </cell>
          <cell r="G120">
            <v>7018.6</v>
          </cell>
        </row>
        <row r="121">
          <cell r="A121" t="str">
            <v>1 11 03060 01 0000 120</v>
          </cell>
          <cell r="B121" t="str">
            <v>Проценты, полученные от предоставления за счет средств федерального бюджета бюджетных кредитов на пополнение остатков средств на счетах бюджетов субъектов Российской Федерации (местных бюджетов)</v>
          </cell>
          <cell r="F121">
            <v>60.8</v>
          </cell>
          <cell r="G121">
            <v>69.8</v>
          </cell>
        </row>
        <row r="122">
          <cell r="A122" t="str">
            <v>1 11 04000 00 0000 120</v>
          </cell>
          <cell r="B122" t="str">
            <v xml:space="preserve">Проценты по государственным кредитам </v>
          </cell>
          <cell r="F122">
            <v>45071.7</v>
          </cell>
          <cell r="G122">
            <v>45634.7</v>
          </cell>
        </row>
        <row r="123">
          <cell r="A123" t="str">
            <v>1 11 04010 01 0000 120</v>
          </cell>
          <cell r="C123" t="str">
            <v>Поступление средств от правительств иностранных государств, их юридических лиц в уплату процентов по кредитам, предоставленным Российской Федерацией</v>
          </cell>
          <cell r="F123">
            <v>44710.6</v>
          </cell>
          <cell r="G123">
            <v>45271.9</v>
          </cell>
        </row>
        <row r="124">
          <cell r="A124" t="str">
            <v>1 11 04020 01 0000 120</v>
          </cell>
          <cell r="C124" t="str">
            <v xml:space="preserve">Поступление средств от юридических лиц, субъектов Российской Федерации, муниципальных образований в уплату процентов по кредитам, предоставленным Российской Федерацией за счет связанных кредитов иностранных государств, иностранных юридических лиц </v>
          </cell>
          <cell r="F124">
            <v>228.9</v>
          </cell>
          <cell r="G124">
            <v>230.6</v>
          </cell>
        </row>
        <row r="125">
          <cell r="A125" t="str">
            <v>1 11 04030 01 0000 120</v>
          </cell>
          <cell r="C125" t="str">
            <v>Поступление средств от юридических лиц, субъектов Российской Федерации, муниципальных образований в уплату процентов по кредитам, предоставленным Российской Федерацией за счет кредитов международных финансовых организаций</v>
          </cell>
          <cell r="F125">
            <v>132.19999999999999</v>
          </cell>
          <cell r="G125">
            <v>132.19999999999999</v>
          </cell>
        </row>
        <row r="126">
          <cell r="A126" t="str">
            <v>1 11 05000 00 0000 120</v>
          </cell>
          <cell r="B126" t="str">
            <v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v>
          </cell>
          <cell r="F126">
            <v>14196.4</v>
          </cell>
          <cell r="G126">
            <v>16701.5</v>
          </cell>
        </row>
        <row r="127">
          <cell r="A127" t="str">
            <v>1 11 05021 01 0000 120</v>
          </cell>
          <cell r="C127" t="str">
            <v xml:space="preserve">Доходы, получаемые в виде арендной платы, а также средства от продажи права на заключение договоров аренды за земли, находящиеся в федеральной собственности (за исключением земельных участков федеральных бюджетных и автономных учреждений) </v>
          </cell>
          <cell r="F127">
            <v>6645.9</v>
          </cell>
          <cell r="G127">
            <v>9008.7999999999993</v>
          </cell>
        </row>
        <row r="128">
          <cell r="A128" t="str">
            <v>1 11 05027 01 0000 120</v>
          </cell>
          <cell r="C128" t="str">
            <v>Доходы, получаемые  в виде арендной платы  за земельные участки, расположенные в полосе отвода автомобильных дорог общего пользования федерального  значения, находящихся в федеральной собственности</v>
          </cell>
          <cell r="F128">
            <v>7.3</v>
          </cell>
          <cell r="G128">
            <v>12.6</v>
          </cell>
        </row>
        <row r="129">
          <cell r="A129" t="str">
            <v>1 11 05031 01 0000 120</v>
          </cell>
          <cell r="C129" t="str">
            <v xml:space="preserve">Доходы от сдачи в аренду имущества, находящегося в оперативном управлении федеральных органов государственной власти и созданных ими учреждений (за исключением имущества федеральных бюджетных и автономных учреждений) </v>
          </cell>
          <cell r="F129">
            <v>6216.3</v>
          </cell>
          <cell r="G129">
            <v>5593.8</v>
          </cell>
        </row>
        <row r="130">
          <cell r="A130" t="str">
            <v>1 11 05050 01 0000 120</v>
          </cell>
          <cell r="C130" t="str">
            <v>Доходы от использования федерального имущества за пределами территории Российской Федерации, получаемые за рубежом</v>
          </cell>
          <cell r="F130" t="str">
            <v>-</v>
          </cell>
          <cell r="G130">
            <v>295.2</v>
          </cell>
        </row>
        <row r="131">
          <cell r="A131" t="str">
            <v>1 11 05060 01 0000 120</v>
          </cell>
          <cell r="C131" t="str">
            <v>Плата от реализации соглашений об установлении сервитутов в отношении земельных участков в границах полос отвода автомобильных дорог общего пользования федерального значения в целях строительства (реконструкции), капитального ремонта и эксплуатации объектов дорожного сервиса, прокладки, переноса, переустройства и эксплуатации инженерных коммуникаций, установки и эксплуатации рекламных конструкций</v>
          </cell>
          <cell r="F131">
            <v>2.9</v>
          </cell>
          <cell r="G131">
            <v>3</v>
          </cell>
        </row>
        <row r="132">
          <cell r="A132" t="str">
            <v>1 11 05071 01 0000 120</v>
          </cell>
          <cell r="C132" t="str">
            <v>Доходы от сдачи в аренду имущества, составляющего казну Российской Федерации (за исключением земельных участков)</v>
          </cell>
          <cell r="F132">
            <v>1223.7</v>
          </cell>
          <cell r="G132">
            <v>1687.8</v>
          </cell>
        </row>
        <row r="133">
          <cell r="A133" t="str">
            <v>1 11 05080 01 0000 120</v>
          </cell>
          <cell r="C133" t="str">
            <v>Доходы, получаемые в виде арендной платы, взимаемой в соответствии с Договором между Российской Федерацией и Финляндской Республикой об аренде Финляндской Республикой российской части Сайменского канала и прилегающей к нему территории и об осуществлении судоходства через Сайменский канал от 27 мая 2010 года</v>
          </cell>
          <cell r="F133">
            <v>100.3</v>
          </cell>
          <cell r="G133">
            <v>100.3</v>
          </cell>
        </row>
        <row r="134">
          <cell r="A134" t="str">
            <v>1 11 05321 01 0000 120</v>
          </cell>
          <cell r="B134" t="str">
            <v>Плата по соглашениям об установлении сервитута, заключенным федеральными органами исполнительной власти, государственными или муниципальными предприятиями либо государственными или муниципальными учреждениями в отношении земельных участков, находящихся в федеральной собственности</v>
          </cell>
          <cell r="F134">
            <v>2.6</v>
          </cell>
          <cell r="G134">
            <v>7.9</v>
          </cell>
        </row>
        <row r="135">
          <cell r="A135" t="str">
            <v>1 11 06000 01 0000 120</v>
          </cell>
          <cell r="B135" t="str">
            <v>Доходы от перечисления части прибыли Центрального банка Российской Федерации</v>
          </cell>
          <cell r="F135">
            <v>137508.70000000001</v>
          </cell>
          <cell r="G135">
            <v>137508.70000000001</v>
          </cell>
        </row>
        <row r="136">
          <cell r="A136" t="str">
            <v>1 11 07011 01 0000 120</v>
          </cell>
          <cell r="B136" t="str">
            <v xml:space="preserve">Доходы от перечисления части прибыли, остающейся после уплаты налогов и иных обязательных платежей федеральных государственных унитарных предприятий </v>
          </cell>
          <cell r="F136">
            <v>9101.9</v>
          </cell>
          <cell r="G136">
            <v>9285.2000000000007</v>
          </cell>
        </row>
        <row r="137">
          <cell r="A137" t="str">
            <v>1 11 09000 00 0000 120</v>
          </cell>
          <cell r="B137" t="str">
            <v>Прочие доходы от использования имущества и прав, находящихся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v>
          </cell>
          <cell r="F137">
            <v>2820.6</v>
          </cell>
          <cell r="G137">
            <v>4859.8999999999996</v>
          </cell>
        </row>
        <row r="138">
          <cell r="A138" t="str">
            <v>1 11 09011 01 0000 120</v>
          </cell>
          <cell r="C138" t="str">
            <v>Доходы от распоряжения правами на результаты интеллектуальной деятельности военного, специального и двойного назначения, находящимися в собственности Российской Федерации</v>
          </cell>
          <cell r="F138">
            <v>2369.3000000000002</v>
          </cell>
          <cell r="G138">
            <v>3918.6</v>
          </cell>
        </row>
        <row r="139">
          <cell r="A139" t="str">
            <v>1 11 09021 01 0000 120</v>
          </cell>
          <cell r="C139" t="str">
            <v>Доходы от распоряжения правами на результаты научно-технической деятельности, находящимися в собственности Российской Федерации</v>
          </cell>
          <cell r="F139">
            <v>0.3</v>
          </cell>
          <cell r="G139">
            <v>0.3</v>
          </cell>
        </row>
        <row r="140">
          <cell r="A140" t="str">
            <v>1 11 09031 01 0000 120</v>
          </cell>
          <cell r="C140" t="str">
            <v>Доходы от эксплуатации и использования имущества автомобильных дорог, находящихся в федеральной собственности</v>
          </cell>
          <cell r="F140">
            <v>0.77</v>
          </cell>
          <cell r="G140">
            <v>1.1000000000000001</v>
          </cell>
        </row>
        <row r="141">
          <cell r="A141" t="str">
            <v>1 11 09041 01 0000 120</v>
          </cell>
          <cell r="C141" t="str">
            <v>Прочие поступления от использования имущества, находящегося в собственности Российской Федерации (за исключением имущества федеральных бюджетных и автономных учреждений, а также имущества федеральных государственных унитарных предприятий, в том числе казенных)</v>
          </cell>
          <cell r="F141">
            <v>433.2</v>
          </cell>
          <cell r="G141">
            <v>916</v>
          </cell>
        </row>
        <row r="142">
          <cell r="A142" t="str">
            <v>1 11 09050 01 0000 120</v>
          </cell>
          <cell r="C142" t="str">
            <v>Доходы от распоряжения исключительным правом Российской Федерации на результаты интеллектуальной деятельности в области геодезии и картографии</v>
          </cell>
          <cell r="F142">
            <v>17</v>
          </cell>
          <cell r="G142">
            <v>23.8</v>
          </cell>
        </row>
        <row r="143">
          <cell r="A143" t="str">
            <v>1 11 10000 01 0000 120</v>
          </cell>
          <cell r="B143" t="str">
            <v>Сбор за проезд автотранспортных средств, зарегистрированных на территории иностранных государств, по автомобильным дорогам Российской Федерации</v>
          </cell>
          <cell r="F143">
            <v>260</v>
          </cell>
          <cell r="G143">
            <v>153.80000000000001</v>
          </cell>
        </row>
        <row r="144">
          <cell r="A144" t="str">
            <v>1 12 00000 00 0000 000</v>
          </cell>
          <cell r="B144" t="str">
            <v>ПЛАТЕЖИ ПРИ ПОЛЬЗОВАНИИ ПРИРОДНЫМИ РЕСУРСАМИ</v>
          </cell>
          <cell r="F144">
            <v>153371.20000000001</v>
          </cell>
          <cell r="G144">
            <v>166259.29999999999</v>
          </cell>
        </row>
        <row r="145">
          <cell r="A145" t="str">
            <v>1 12 01000 01 0000 120</v>
          </cell>
          <cell r="B145" t="str">
            <v>Плата за негативное воздействие на окружающую среду</v>
          </cell>
          <cell r="F145">
            <v>4622.5</v>
          </cell>
          <cell r="G145">
            <v>5354.8</v>
          </cell>
        </row>
        <row r="146">
          <cell r="A146" t="str">
            <v>1 12 01010 01 0000 120</v>
          </cell>
          <cell r="C146" t="str">
            <v>Плата за выбросы загрязняющих веществ в атмосферный воздух стационарными объектами</v>
          </cell>
          <cell r="F146">
            <v>854.3</v>
          </cell>
          <cell r="G146">
            <v>879.1</v>
          </cell>
        </row>
        <row r="147">
          <cell r="A147" t="str">
            <v>1 12 01020 01 0000 120</v>
          </cell>
          <cell r="C147" t="str">
            <v>Плата за выбросы загрязняющих веществ в атмосферный воздух передвижными объектами</v>
          </cell>
          <cell r="F147">
            <v>51.8</v>
          </cell>
          <cell r="G147">
            <v>59</v>
          </cell>
        </row>
        <row r="148">
          <cell r="A148" t="str">
            <v>1 12 01030 01 0000 120</v>
          </cell>
          <cell r="C148" t="str">
            <v>Плата за сбросы загрязняющих веществ в водные объекты</v>
          </cell>
          <cell r="F148">
            <v>835.5</v>
          </cell>
          <cell r="G148">
            <v>1012.3</v>
          </cell>
        </row>
        <row r="149">
          <cell r="A149" t="str">
            <v>1 12 01040 01 0000 120</v>
          </cell>
          <cell r="C149" t="str">
            <v>Плата за размещение отходов производства и потребления</v>
          </cell>
          <cell r="F149">
            <v>2534.6999999999998</v>
          </cell>
          <cell r="G149">
            <v>2799.5</v>
          </cell>
        </row>
        <row r="150">
          <cell r="A150" t="str">
            <v>1 12 01050 01 0000 120</v>
          </cell>
          <cell r="C150" t="str">
            <v xml:space="preserve">Плата за иные виды негативного воздействия на окружающую среду
</v>
          </cell>
          <cell r="F150">
            <v>0.8</v>
          </cell>
          <cell r="G150">
            <v>0.3</v>
          </cell>
        </row>
        <row r="151">
          <cell r="A151" t="str">
            <v>1 12 01070 01 0000 120</v>
          </cell>
          <cell r="C151" t="str">
            <v>Плата за выбросы загрязнящих веществ, образующихся при сжигании на факельных установках и (или) рассеивании попутного нефтяного газа</v>
          </cell>
          <cell r="F151">
            <v>345.4</v>
          </cell>
          <cell r="G151">
            <v>604.6</v>
          </cell>
        </row>
        <row r="152">
          <cell r="A152" t="str">
            <v>1 12 02000 00 0000 120</v>
          </cell>
          <cell r="B152" t="str">
            <v>Платежи при пользовании недрами</v>
          </cell>
          <cell r="F152">
            <v>37116.6</v>
          </cell>
          <cell r="G152">
            <v>41548.699999999997</v>
          </cell>
        </row>
        <row r="153">
          <cell r="A153" t="str">
            <v>1 12 02011 01 0000 120</v>
          </cell>
          <cell r="C153" t="str">
            <v xml:space="preserve">Разовые платежи за пользование недрами при наступлении определенных событий, оговоренных в лицензии, при пользовании недрами на территории Российской Федерации (за исключением участков недр, содержащих месторождения природных алмазов, и участков недр местного значения)
</v>
          </cell>
          <cell r="F153">
            <v>36067.5</v>
          </cell>
          <cell r="G153">
            <v>40109.9</v>
          </cell>
        </row>
        <row r="154">
          <cell r="A154" t="str">
            <v>1 12 02030 01 0000 120</v>
          </cell>
          <cell r="C154" t="str">
            <v xml:space="preserve">Регулярные платежи за пользование недрами при пользовании недрами на территории Российской Федерации
</v>
          </cell>
          <cell r="F154">
            <v>581.4</v>
          </cell>
          <cell r="G154">
            <v>576.79999999999995</v>
          </cell>
        </row>
        <row r="155">
          <cell r="A155" t="str">
            <v>1 12 02040 01 0000 120</v>
          </cell>
          <cell r="C155" t="str">
            <v>Плата за договорную акваторию и участки морского дна, полученная при пользовании недрами на территории Российской Федерации</v>
          </cell>
          <cell r="F155">
            <v>11.7</v>
          </cell>
          <cell r="G155">
            <v>11.7</v>
          </cell>
        </row>
        <row r="156">
          <cell r="A156" t="str">
            <v>1 12 02051 01 0000 120</v>
          </cell>
          <cell r="C156" t="str">
            <v>Плата за проведение государственной экспертизы запасов полезных ископаемых, геологической, экономической и экологической информации о предоставляемых в пользование участках недр (кроме участков недр местного значения)</v>
          </cell>
          <cell r="F156">
            <v>180</v>
          </cell>
          <cell r="G156">
            <v>207.3</v>
          </cell>
        </row>
        <row r="157">
          <cell r="A157" t="str">
            <v>1 12 02060 01 0000 120</v>
          </cell>
          <cell r="C157" t="str">
            <v xml:space="preserve">Разовые платежи за пользование недрами при наступлении определенных событий, оговоренных в лицензии, при пользовании недрами на континентальном шельфе Российской Федерации, в исключительной экономической зоне Российской Федерации и за пределами Российской Федерации на территориях, находящихся под юрисдикцией Российской Федерации
</v>
          </cell>
          <cell r="F157" t="str">
            <v>-</v>
          </cell>
          <cell r="G157">
            <v>413.2</v>
          </cell>
        </row>
        <row r="158">
          <cell r="A158" t="str">
            <v>1 12 02080 01 0000 120</v>
          </cell>
          <cell r="C158" t="str">
            <v xml:space="preserve">Регулярные платежи за пользование недрами с пользователей недр, осуществляющих поиск и разведку месторождений на континентальном шельфе и в исключительной экономической зоне Российской Федерации, а также за пределами Российской Федерации на территориях, находящихся под юрисдикцией Российской Федерации
</v>
          </cell>
          <cell r="F158">
            <v>197.7</v>
          </cell>
          <cell r="G158">
            <v>157.6</v>
          </cell>
        </row>
        <row r="159">
          <cell r="A159" t="str">
            <v>1 12 02101 01 0000 120</v>
          </cell>
          <cell r="C159" t="str">
            <v>Сборы за участие в конкурсе (аукционе) на право пользования участками недр (кроме участков недр местного значения)</v>
          </cell>
          <cell r="F159">
            <v>78.3</v>
          </cell>
          <cell r="G159">
            <v>72.2</v>
          </cell>
        </row>
        <row r="160">
          <cell r="A160" t="str">
            <v>1 12 03000 01 0000 120</v>
          </cell>
          <cell r="B160" t="str">
            <v>Плата за пользование водными биологическими ресурсами по межправительственным соглашениям</v>
          </cell>
          <cell r="F160">
            <v>1741.1</v>
          </cell>
          <cell r="G160">
            <v>1730.8</v>
          </cell>
        </row>
        <row r="161">
          <cell r="A161" t="str">
            <v>1 12 04000 00 0000 120</v>
          </cell>
          <cell r="B161" t="str">
            <v>Плата за использование лесов</v>
          </cell>
          <cell r="F161">
            <v>16658.2</v>
          </cell>
          <cell r="G161">
            <v>17734.900000000001</v>
          </cell>
        </row>
        <row r="162">
          <cell r="A162" t="str">
            <v>1 12 04010 01 0000 120</v>
          </cell>
          <cell r="C162" t="str">
            <v>Плата за использование лесов, расположенных на землях лесного фонда</v>
          </cell>
          <cell r="F162">
            <v>16591.5</v>
          </cell>
          <cell r="G162">
            <v>17699.099999999999</v>
          </cell>
        </row>
        <row r="163">
          <cell r="A163" t="str">
            <v>1 12 04011 01 0000 120</v>
          </cell>
          <cell r="D163" t="str">
            <v>Плата за использование лесов, расположенных на землях лесного фонда, в части минимального размера платы по договору купли-продажи лесных насаждений</v>
          </cell>
          <cell r="F163">
            <v>808.8</v>
          </cell>
          <cell r="G163">
            <v>862.5</v>
          </cell>
        </row>
        <row r="164">
          <cell r="A164" t="str">
            <v>1 12 04012 01 0000 120</v>
          </cell>
          <cell r="D164" t="str">
            <v>Плата за использование лесов, расположенных на землях лесного фонда, в части минимального размера арендной платы</v>
          </cell>
          <cell r="F164">
            <v>15782.7</v>
          </cell>
          <cell r="G164">
            <v>16836.599999999999</v>
          </cell>
        </row>
        <row r="165">
          <cell r="A165" t="str">
            <v>1 12 04020 01 0000 120</v>
          </cell>
          <cell r="C165" t="str">
            <v>Плата за использование лесов, расположенных на землях иных категорий, находящихся в федеральной собственности</v>
          </cell>
          <cell r="F165">
            <v>66.599999999999994</v>
          </cell>
          <cell r="G165">
            <v>35.700000000000003</v>
          </cell>
        </row>
        <row r="166">
          <cell r="A166" t="str">
            <v>1 12 04021 01 0000 120</v>
          </cell>
          <cell r="D166" t="str">
            <v>Плата за использование лесов, расположенных на землях иных категорий, находящихся в федеральной собственности, в части платы по договору купли-продажи лесных насаждений</v>
          </cell>
          <cell r="F166">
            <v>65.400000000000006</v>
          </cell>
          <cell r="G166">
            <v>31.5</v>
          </cell>
        </row>
        <row r="167">
          <cell r="A167" t="str">
            <v>1 12 04022 01 0000 120</v>
          </cell>
          <cell r="D167" t="str">
            <v>Плата за использование лесов, расположенных на землях иных категорий, находящихся в федеральной собственности, в части арендной платы</v>
          </cell>
          <cell r="F167">
            <v>1.2</v>
          </cell>
          <cell r="G167">
            <v>4.3</v>
          </cell>
        </row>
        <row r="168">
          <cell r="A168" t="str">
            <v>1 12 04090 01 0000 120</v>
          </cell>
          <cell r="C168" t="str">
            <v>Арендная плата за пользование участками лесного фонда в целях, не связанных с ведением лесного хозяйства и осуществлением лесопользования (по обязательствам, возникшим до 1 января 2007 года)</v>
          </cell>
          <cell r="F168">
            <v>0.1</v>
          </cell>
          <cell r="G168">
            <v>5.0500000000000001E-5</v>
          </cell>
        </row>
        <row r="169">
          <cell r="A169" t="str">
            <v>1 12 05010 01 0000 120</v>
          </cell>
          <cell r="B169" t="str">
            <v>Плата за пользование водными объектами, находящимися в федеральной собственности</v>
          </cell>
          <cell r="F169">
            <v>11153.2</v>
          </cell>
          <cell r="G169">
            <v>11256.6</v>
          </cell>
        </row>
        <row r="170">
          <cell r="A170" t="str">
            <v>1 12 06010 01 0000 120</v>
          </cell>
          <cell r="B170" t="str">
            <v>Доходы в виде платы за предоставление рыбопромыслового участка, полученной от победителя конкурса на право заключения договора о предоставлении рыбопромыслового участка для осуществления рыболовства в отношении водных биологических ресурсов, находящихся в федеральной собственности</v>
          </cell>
          <cell r="F170">
            <v>135.9</v>
          </cell>
          <cell r="G170">
            <v>18.899999999999999</v>
          </cell>
        </row>
        <row r="171">
          <cell r="A171" t="str">
            <v>1 12 07010 01 0000 120</v>
          </cell>
          <cell r="B171" t="str">
            <v xml:space="preserve">Доходы, полученные от продажи на аукционе права на заключение договора о закреплении долей квот добычи (вылова) водных биологических ресурсов и (или) договора пользования водными биологическими ресурсами, находящимися в федеральной собственности
</v>
          </cell>
          <cell r="F171">
            <v>537.1</v>
          </cell>
          <cell r="G171">
            <v>3532.90049245</v>
          </cell>
        </row>
        <row r="172">
          <cell r="A172" t="str">
            <v>1 12 08000 01 0000 120</v>
          </cell>
          <cell r="B172" t="str">
            <v>Утилизационный сбор</v>
          </cell>
          <cell r="F172">
            <v>81226.600000000006</v>
          </cell>
          <cell r="G172">
            <v>84723.568687970008</v>
          </cell>
        </row>
        <row r="173">
          <cell r="A173" t="str">
            <v>1 12 09000 01 0000 120</v>
          </cell>
          <cell r="B173" t="str">
            <v>Доходы, полученные от продажи (предоставления) права на заключение охотхозяйственных соглашений</v>
          </cell>
          <cell r="F173">
            <v>180</v>
          </cell>
          <cell r="G173">
            <v>358.08968110000001</v>
          </cell>
        </row>
        <row r="174">
          <cell r="A174" t="str">
            <v>1 13 00000 00 0000 000</v>
          </cell>
          <cell r="B174" t="str">
            <v>ДОХОДЫ ОТ ОКАЗАНИЯ ПЛАТНЫХ УСЛУГ (РАБОТ) И КОМПЕНСАЦИИ ЗАТРАТ ГОСУДАРСТВА (свод)</v>
          </cell>
          <cell r="F174">
            <v>150063.9</v>
          </cell>
          <cell r="G174">
            <v>377756.9</v>
          </cell>
        </row>
        <row r="175">
          <cell r="A175" t="str">
            <v>1 13 01000 00 0000 000</v>
          </cell>
          <cell r="B175" t="str">
            <v>Доходы от оказания платных услуг (работ)</v>
          </cell>
          <cell r="F175">
            <v>114532.9</v>
          </cell>
          <cell r="G175">
            <v>118219.7</v>
          </cell>
        </row>
        <row r="176">
          <cell r="A176" t="str">
            <v>1 13 01010 01 0000 130</v>
          </cell>
          <cell r="C176" t="str">
            <v>Плата за предоставление информации, содержащейся в Едином государственном реестре налогоплательщиков</v>
          </cell>
          <cell r="F176">
            <v>8.5</v>
          </cell>
          <cell r="G176">
            <v>11.2</v>
          </cell>
        </row>
        <row r="177">
          <cell r="A177" t="str">
            <v>1 13 01020 01 0000 130</v>
          </cell>
          <cell r="C177" t="str">
            <v>Плата за предоставление сведений и документов, содержащихся в Едином государственном реестре юридических лиц и в Едином государственном реестре индивидуальных предпринимателей</v>
          </cell>
          <cell r="F177">
            <v>779.7</v>
          </cell>
          <cell r="G177">
            <v>1042.4000000000001</v>
          </cell>
        </row>
        <row r="178">
          <cell r="A178" t="str">
            <v>1 13 01030 01 0000 130</v>
          </cell>
          <cell r="C178" t="str">
            <v>Плата за предоставление информации о зарегистрированных правах на недвижимое имущество и сделках с ним, выдачу копий договоров и иных документов, выражающих содержание односторонних сделок, совершенных в простой письменной форме</v>
          </cell>
          <cell r="F178">
            <v>1685</v>
          </cell>
          <cell r="G178">
            <v>1735</v>
          </cell>
        </row>
        <row r="179">
          <cell r="A179" t="str">
            <v>1 13 01040 01 0000 130</v>
          </cell>
          <cell r="C179" t="str">
            <v>Доходы от оказания платных услуг по предоставлению статистической информации</v>
          </cell>
          <cell r="F179">
            <v>400</v>
          </cell>
          <cell r="G179">
            <v>406</v>
          </cell>
        </row>
        <row r="180">
          <cell r="A180" t="str">
            <v>1 13 01050 01 0000 130</v>
          </cell>
          <cell r="C180" t="str">
            <v>Доходы от оказания платных услуг (работ) в соответствии с договорами по производству экспертиз и экспертных исследований и за выполнение научно-исследовательских, консультационных и других видов работ</v>
          </cell>
          <cell r="F180">
            <v>549.9</v>
          </cell>
          <cell r="G180">
            <v>665.2</v>
          </cell>
        </row>
        <row r="181">
          <cell r="A181" t="str">
            <v>1 13 01060 01 0000 130</v>
          </cell>
          <cell r="C181" t="str">
            <v>Плата за предоставление сведений, содержащихся в государственном адресном реестре</v>
          </cell>
          <cell r="G181">
            <v>0.1</v>
          </cell>
        </row>
        <row r="182">
          <cell r="A182" t="str">
            <v>1 13 01070 00 0000 130</v>
          </cell>
          <cell r="C182" t="str">
            <v xml:space="preserve">Доходы от оказания информационных услуг </v>
          </cell>
          <cell r="F182">
            <v>6.4</v>
          </cell>
          <cell r="G182">
            <v>6.4</v>
          </cell>
        </row>
        <row r="183">
          <cell r="A183" t="str">
            <v>1 13 01080 01 0000 130</v>
          </cell>
          <cell r="C183" t="str">
            <v>Плата за услуги, предоставляемые на договорной основе подразделениями органов внутренних дел Министерства внутренних дел Российской Федерации по охране имущества юридических и физических лиц, и иные услуги, связанные с обеспечением охраны и безопасности граждан</v>
          </cell>
          <cell r="F183">
            <v>40726.1</v>
          </cell>
          <cell r="G183">
            <v>42676</v>
          </cell>
        </row>
        <row r="184">
          <cell r="A184" t="str">
            <v>1 13 01090 01 0000 130</v>
          </cell>
          <cell r="C184" t="str">
            <v>Доходы от оказания платных услуг органами Государственной фельдъегерской службы Российской Федерации</v>
          </cell>
          <cell r="F184">
            <v>415</v>
          </cell>
          <cell r="G184">
            <v>444.5</v>
          </cell>
        </row>
        <row r="185">
          <cell r="A185" t="str">
            <v>1 13 01100 01 0000 130</v>
          </cell>
          <cell r="C185" t="str">
            <v>Плата за услуги (работы), оказываемые Гохраном России</v>
          </cell>
          <cell r="F185">
            <v>41.7</v>
          </cell>
          <cell r="G185">
            <v>41.5</v>
          </cell>
        </row>
        <row r="186">
          <cell r="A186" t="str">
            <v>1 13 01110 01 0000 130</v>
          </cell>
          <cell r="C186" t="str">
            <v>Плата пользователей радиочастотным спектром</v>
          </cell>
          <cell r="F186">
            <v>19510</v>
          </cell>
          <cell r="G186">
            <v>20077.3</v>
          </cell>
        </row>
        <row r="187">
          <cell r="A187" t="str">
            <v>1 13 01120 01 0000 130</v>
          </cell>
          <cell r="C187" t="str">
            <v>Плата за услуги, предоставляемые на договорной основе учреждениями аварийно-спасательных формирований противофонтанных военизированных частей, находящихся в ведении Министерства энергетики Российской Федерации, по предотвращению и ликвидации аварий, связанных с открытыми фонтанными проявлениями</v>
          </cell>
          <cell r="F187">
            <v>424.3</v>
          </cell>
          <cell r="G187">
            <v>632.9</v>
          </cell>
        </row>
        <row r="188">
          <cell r="A188" t="str">
            <v>1 13 01130 01 0000 130</v>
          </cell>
          <cell r="C188" t="str">
            <v>Плата за услуги, предоставляемые на договорной основе ФГКУ "Управление военизированных горноспасательных частей в строительстве", находящимся в ведении Министерства Российской Федерации по делам гражданской обороны, чрезвычайным ситуациям и ликвидации последствий стихийных бедствий, за проведение профилактических обследований в целях повышения безопасности работ и подготовленности объектов к ликвидации возможных аварий</v>
          </cell>
          <cell r="F188">
            <v>108</v>
          </cell>
          <cell r="G188">
            <v>117.8</v>
          </cell>
        </row>
        <row r="189">
          <cell r="A189" t="str">
            <v>1 13 01140 01 0000 130</v>
          </cell>
          <cell r="C189" t="str">
            <v>Плата за услуги, предоставляемые договорными подразделениями федеральной противопожарной службы Министерства Российской Федерации по делам гражданской обороны, чрезвычайным ситуациям и ликвидации последствий стихийных бедствий</v>
          </cell>
          <cell r="F189">
            <v>10808.6</v>
          </cell>
          <cell r="G189">
            <v>10620</v>
          </cell>
        </row>
        <row r="190">
          <cell r="A190" t="str">
            <v>1 13 01150 01 0000 130</v>
          </cell>
          <cell r="C190" t="str">
            <v>Доходы от привлечения осужденных к оплачиваемому труду (в части оказания услуг (работ)</v>
          </cell>
          <cell r="F190">
            <v>9945.2999999999993</v>
          </cell>
          <cell r="G190">
            <v>8765.1</v>
          </cell>
        </row>
        <row r="191">
          <cell r="A191" t="str">
            <v>1 13 01160 01 0000 130</v>
          </cell>
          <cell r="C191" t="str">
            <v>Плата за заимствование материальных ценностей из государственного резерва</v>
          </cell>
          <cell r="F191">
            <v>2E-3</v>
          </cell>
          <cell r="G191">
            <v>4.0759000000000004E-3</v>
          </cell>
        </row>
        <row r="192">
          <cell r="A192" t="str">
            <v>1 13 01170 01 0000 130</v>
          </cell>
          <cell r="C192" t="str">
            <v>Доходы от оказания медицинских услуг, предоставляемых получателями средств федерального бюджета застрахованным лицам в системе обязательного медицинского страхования</v>
          </cell>
          <cell r="F192">
            <v>2573.9</v>
          </cell>
          <cell r="G192">
            <v>2279.6</v>
          </cell>
        </row>
        <row r="193">
          <cell r="A193" t="str">
            <v>1 13 01180 01 0000 130</v>
          </cell>
          <cell r="C193" t="str">
            <v>Доходы от оказания медицинских услуг, предоставляемых получателями средств федерального бюджета женщинам в период беременности, родов и в послеродовом периоде</v>
          </cell>
          <cell r="F193">
            <v>8</v>
          </cell>
          <cell r="G193">
            <v>6.3</v>
          </cell>
        </row>
        <row r="194">
          <cell r="A194" t="str">
            <v>1 13 01190 01 0000 130</v>
          </cell>
          <cell r="C194" t="str">
            <v>Плата за предоставление информации из реестра дисквалифицированных лиц</v>
          </cell>
          <cell r="F194">
            <v>2.1</v>
          </cell>
          <cell r="G194">
            <v>3.4</v>
          </cell>
        </row>
        <row r="195">
          <cell r="A195" t="str">
            <v>1 13 01200 01 0000 130</v>
          </cell>
          <cell r="C195" t="str">
            <v xml:space="preserve">Доходы от оказания платных услуг (работ) в рамках военно-технического сотрудничества </v>
          </cell>
          <cell r="F195">
            <v>1103.0999999999999</v>
          </cell>
          <cell r="G195">
            <v>1552</v>
          </cell>
        </row>
        <row r="196">
          <cell r="A196" t="str">
            <v>1 13 01401 01 0000 130</v>
          </cell>
          <cell r="C196" t="str">
            <v>Плата за предоставление сведений, содержащихся в государственном реестре аккредитованных филиалов, представительств иностранных юридических лиц</v>
          </cell>
          <cell r="F196">
            <v>0.1</v>
          </cell>
          <cell r="G196">
            <v>0.7</v>
          </cell>
        </row>
        <row r="197">
          <cell r="A197" t="str">
            <v>1 13 01510 01 0000 130</v>
          </cell>
          <cell r="C197" t="str">
            <v>Плата за оказание услуг по присоединению объектов дорожного сервиса к автомобильным дорогам общего пользования федерального значения, зачисляемая в федеральный бюджет</v>
          </cell>
          <cell r="F197">
            <v>7</v>
          </cell>
          <cell r="G197">
            <v>17.100000000000001</v>
          </cell>
        </row>
        <row r="198">
          <cell r="A198" t="str">
            <v>1 13 01991 01 0000 130</v>
          </cell>
          <cell r="C198" t="str">
            <v xml:space="preserve">Прочие доходы от оказания платных услуг (работ) получателями средств федерального бюджета </v>
          </cell>
          <cell r="F198">
            <v>25430.2</v>
          </cell>
          <cell r="G198">
            <v>27119.200000000001</v>
          </cell>
        </row>
        <row r="199">
          <cell r="A199" t="str">
            <v>1 13 02000 00 0000 130</v>
          </cell>
          <cell r="B199" t="str">
            <v>Доходы от компенсации затрат государства</v>
          </cell>
          <cell r="F199">
            <v>35531</v>
          </cell>
          <cell r="G199">
            <v>259537.2</v>
          </cell>
        </row>
        <row r="200">
          <cell r="A200" t="str">
            <v>1 13 02020 01 0000 130</v>
          </cell>
          <cell r="C200" t="str">
            <v>Доходы, взимаемые в возмещение фактических расходов, связанных с консульскими действиями</v>
          </cell>
          <cell r="G200">
            <v>2223.5</v>
          </cell>
        </row>
        <row r="201">
          <cell r="A201" t="str">
            <v>1 13 02030 01 0000 130</v>
          </cell>
          <cell r="C201" t="str">
            <v>Доходы, поступающие в порядке возмещения федеральному бюджету расходов, направленных на покрытие процессуальных издержек</v>
          </cell>
          <cell r="F201">
            <v>254</v>
          </cell>
          <cell r="G201">
            <v>240.6</v>
          </cell>
        </row>
        <row r="202">
          <cell r="A202" t="str">
            <v>1 13 02050 01 0000 130</v>
          </cell>
          <cell r="C202" t="str">
            <v>Доходы, поступающие в виде компенсации Российской Федерации за участие российских воинских контингентов в миротворческих операциях ООН, получаемые за рубежом</v>
          </cell>
          <cell r="F202">
            <v>137.30000000000001</v>
          </cell>
          <cell r="G202">
            <v>137.30000000000001</v>
          </cell>
        </row>
        <row r="203">
          <cell r="A203" t="str">
            <v>1 13 02061 01 0000 130</v>
          </cell>
          <cell r="C203" t="str">
            <v>Доходы, поступающие в порядке возмещения расходов, понесенных в связи с эксплуатацией федерального имущества</v>
          </cell>
          <cell r="F203">
            <v>2655.5</v>
          </cell>
          <cell r="G203">
            <v>3625.9</v>
          </cell>
        </row>
        <row r="204">
          <cell r="A204" t="str">
            <v>1 13 02080 01 0000 130</v>
          </cell>
          <cell r="C204" t="str">
            <v xml:space="preserve">Доходы от возврата дебиторской задолженности прошлых лет по государственным контрактам или иным договорам, финансирование которых осуществлялось за счет ассигнований Федерального дорожного фонда, расторгнутым в связи с нарушением исполнителем (подрядчиком) условий государственного контракта или иного договора
</v>
          </cell>
          <cell r="F204">
            <v>840</v>
          </cell>
          <cell r="G204">
            <v>1304.3</v>
          </cell>
        </row>
        <row r="205">
          <cell r="A205" t="str">
            <v>1 13 02991 01 0000 130</v>
          </cell>
          <cell r="C205" t="str">
            <v xml:space="preserve">Прочие доходы от компенсации затрат федерального бюджета </v>
          </cell>
          <cell r="F205">
            <v>31644.2</v>
          </cell>
          <cell r="G205">
            <v>252005.5</v>
          </cell>
        </row>
        <row r="206">
          <cell r="A206" t="str">
            <v>1 14 00000 00 0000 000</v>
          </cell>
          <cell r="B206" t="str">
            <v>ДОХОДЫ ОТ ПРОДАЖИ МАТЕРИАЛЬНЫХ И НЕМАТЕРИАЛЬНЫХ АКТИВОВ (свод)</v>
          </cell>
          <cell r="F206">
            <v>104540.4</v>
          </cell>
          <cell r="G206">
            <v>107797.4</v>
          </cell>
        </row>
        <row r="207">
          <cell r="A207" t="str">
            <v>1 14 01010 01 0000 410</v>
          </cell>
          <cell r="B207" t="str">
            <v>Доходы от продажи квартир, находящихся в федеральной собственности</v>
          </cell>
          <cell r="F207">
            <v>2</v>
          </cell>
          <cell r="G207">
            <v>282.60000000000002</v>
          </cell>
        </row>
        <row r="208">
          <cell r="A208" t="str">
            <v>1 14 02010 01 0000 410</v>
          </cell>
          <cell r="B208" t="str">
            <v>Доходы от реализации имущества, находящегося в собственности Российской Федерации (за исключением движимого имущества федеральных бюджетных и автономных учреждений, а также имущества федеральных государственных унитарных предприятий, в том числе казенных), в части реализации основных средств по указанному имуществу</v>
          </cell>
          <cell r="F208">
            <v>6292.4</v>
          </cell>
          <cell r="G208">
            <v>4421.5</v>
          </cell>
        </row>
        <row r="209">
          <cell r="A209" t="str">
            <v>1 14 02013 01 0000 410</v>
          </cell>
          <cell r="C209" t="str">
            <v xml:space="preserve">Доходы от реализации имущества, находящегося в оперативном управлении федеральных учреждений (за исключением имущества федеральных бюджетных и автономных учреждений), в части реализации основных средств по указанному имуществу </v>
          </cell>
          <cell r="F209">
            <v>17</v>
          </cell>
          <cell r="G209">
            <v>340.4</v>
          </cell>
        </row>
        <row r="210">
          <cell r="A210" t="str">
            <v>1 14 02014 01 0000 410</v>
          </cell>
          <cell r="C210" t="str">
            <v>Доходы от реализации высвобождаемого движимого и недвижимого военного и иного имущества федеральных органов исполнительной власти, в которых предусмотрена военная и приравненная к ней служба (в части реализации основных средств по указанному имуществу)</v>
          </cell>
          <cell r="F210">
            <v>2215.4</v>
          </cell>
          <cell r="G210">
            <v>469.6</v>
          </cell>
        </row>
        <row r="211">
          <cell r="A211" t="str">
            <v>1 14 02016 01 0000 410</v>
          </cell>
          <cell r="C211" t="str">
            <v xml:space="preserve">Доходы от реализации продукции военного назначения из наличия федеральных органов исполнительной власти в рамках военно-технического сотрудничества (в части реализации основных средств по указанному имуществу) </v>
          </cell>
          <cell r="F211">
            <v>3058.2</v>
          </cell>
          <cell r="G211">
            <v>2886</v>
          </cell>
        </row>
        <row r="212">
          <cell r="A212" t="str">
            <v>1 14 02018 01 0000 410</v>
          </cell>
          <cell r="C212" t="str">
            <v xml:space="preserve">Доходы от реализации недвижимого имущества бюджетных, автономных учреждений, находящегося в федеральной собственности в части реализации основных средств </v>
          </cell>
          <cell r="F212">
            <v>857.3</v>
          </cell>
          <cell r="G212">
            <v>466.3</v>
          </cell>
        </row>
        <row r="213">
          <cell r="A213" t="str">
            <v>1 14 02019 01 0000 410</v>
          </cell>
          <cell r="C213" t="str">
            <v>Доходы от реализации иного имущества, находящегося в федеральной собственности (за исключением имущества федеральных бюджетных и автономных учреждений, а также имущества федеральных государственных унитарных предприятий, в том числе казенных), в части реализации основных средств по указанному имуществу</v>
          </cell>
          <cell r="F213">
            <v>144.5</v>
          </cell>
          <cell r="G213">
            <v>259.2</v>
          </cell>
        </row>
        <row r="214">
          <cell r="A214" t="str">
            <v>1 14 02010 01 0000 440</v>
          </cell>
          <cell r="B214" t="str">
            <v>Доходы от реализации имущества, находящегося в собственности Российской Федерации (за исключением имущества федеральных бюджетных и автономных учреждений, а также имущества федеральных государственных унитарных предприятий, в том числе казенных), в части реализации материальных запасов по указанному имуществу</v>
          </cell>
          <cell r="F214">
            <v>8493.7999999999993</v>
          </cell>
          <cell r="G214">
            <v>8749.9</v>
          </cell>
        </row>
        <row r="215">
          <cell r="A215" t="str">
            <v>1 14 02013 01 0000 440</v>
          </cell>
          <cell r="C215" t="str">
            <v xml:space="preserve">Доходы от реализации имущества, находящегося в оперативном управлении федеральных учреждений (за исключением имущества федеральных бюджетных и автономных учреждений), в части реализации материальных запасов по указанному имуществу </v>
          </cell>
          <cell r="F215">
            <v>365.7</v>
          </cell>
          <cell r="G215">
            <v>585.20000000000005</v>
          </cell>
        </row>
        <row r="216">
          <cell r="A216" t="str">
            <v>1 14 02014 01 0000 440</v>
          </cell>
          <cell r="C216" t="str">
            <v>Доходы от реализации высвобождаемого движимого и недвижимого военного и иного имущества федеральных органов исполнительной власти, в которых предусмотрена военная и приравненная к ней служба (в части реализации материальных запасов по указанному имуществу)</v>
          </cell>
          <cell r="F216">
            <v>1425.4</v>
          </cell>
          <cell r="G216">
            <v>2332.6</v>
          </cell>
        </row>
        <row r="217">
          <cell r="A217" t="str">
            <v>1 14 02015 01 0000 440</v>
          </cell>
          <cell r="C217" t="str">
            <v>Доходы от реализации продуктов утилизации вооружения, военной техники и боеприпасов (в части реализации материальных запасов по указанному имуществу)</v>
          </cell>
          <cell r="F217">
            <v>1480.3</v>
          </cell>
          <cell r="G217">
            <v>649.6</v>
          </cell>
        </row>
        <row r="218">
          <cell r="A218" t="str">
            <v>1 14 02016 01 0000 440</v>
          </cell>
          <cell r="C218" t="str">
            <v>Доходы от реализации продукции военного назначения из наличия федеральных органов исполнительной власти в рамках военно-технического сотрудничества (в части реализации материальных запасов по указанному имуществу)</v>
          </cell>
          <cell r="F218">
            <v>0.2</v>
          </cell>
          <cell r="G218">
            <v>2</v>
          </cell>
        </row>
        <row r="219">
          <cell r="A219" t="str">
            <v>1 14 02017 01 0000 440</v>
          </cell>
          <cell r="C219" t="str">
            <v xml:space="preserve">Доходы от реализации продуктов утилизации вооружения и военной техники в рамках федеральной целевой программы "Промышленная утилизация вооружения и военной техники (2005 - 2010 годы)" (в части реализации материальных запасов по указанному имуществу)
</v>
          </cell>
          <cell r="F219">
            <v>3.4</v>
          </cell>
          <cell r="G219">
            <v>3.3</v>
          </cell>
        </row>
        <row r="220">
          <cell r="A220" t="str">
            <v>1 14 02018 01 0000 440</v>
          </cell>
          <cell r="C220" t="str">
            <v>Доходы от выпуска материальных ценностей из государственного запаса специального сырья и делящихся материалов (в части доходов от реализации, от предоставления во временное заимствование и иного использования материальных ценностей по указанному имуществу)</v>
          </cell>
          <cell r="F220">
            <v>2500</v>
          </cell>
          <cell r="G220">
            <v>2500.1</v>
          </cell>
        </row>
        <row r="221">
          <cell r="A221" t="str">
            <v>1 14 02019 01 0000 440</v>
          </cell>
          <cell r="C221" t="str">
            <v>Доходы от реализации иного имущества, находящегося в федеральной собственности (за исключением имущества федеральных бюджетных и автономных учреждений, а также имущества федеральных государственных унитарных предприятий, в том числе казенных), в части реализации материальных запасов по указанному имуществу</v>
          </cell>
          <cell r="F221">
            <v>2718.8</v>
          </cell>
          <cell r="G221">
            <v>2677</v>
          </cell>
        </row>
        <row r="222">
          <cell r="A222" t="str">
            <v>1 14 03010 01 0000 410</v>
          </cell>
          <cell r="B222" t="str">
            <v xml:space="preserve">Средства от распоряжения и реализации имущества, обращенного в доход Российской Федерации (в части реализации основных средств по указанному имуществу) </v>
          </cell>
          <cell r="F222">
            <v>17.399999999999999</v>
          </cell>
          <cell r="G222">
            <v>26.7</v>
          </cell>
        </row>
        <row r="223">
          <cell r="A223" t="str">
            <v>1 14 03011 01 0000 410</v>
          </cell>
          <cell r="C223" t="str">
            <v>Средства от распоряжения и реализации выморочного имущества, обращенного в доход Российской Федерации (в части реализации основных средств по указанному имуществу)</v>
          </cell>
          <cell r="F223">
            <v>11.4</v>
          </cell>
          <cell r="G223">
            <v>11.3</v>
          </cell>
        </row>
        <row r="224">
          <cell r="A224" t="str">
            <v>1 14 03012 01 0000 410</v>
          </cell>
          <cell r="C224" t="str">
            <v xml:space="preserve">Средства от распоряжения и реализации конфискованного и иного имущества, обращенного в доход Российской Федерации (в части реализации основных средств по указанному имуществу) </v>
          </cell>
          <cell r="F224">
            <v>6</v>
          </cell>
          <cell r="G224">
            <v>15.4</v>
          </cell>
        </row>
        <row r="225">
          <cell r="A225" t="str">
            <v>1 14 03010 01 0000 440</v>
          </cell>
          <cell r="B225" t="str">
            <v xml:space="preserve">Средства от распоряжения и реализации имущества, обращенного в доход Российской Федерации (в части реализации материальных запасов по указанному имуществу) </v>
          </cell>
          <cell r="F225">
            <v>313.2</v>
          </cell>
          <cell r="G225">
            <v>497.4</v>
          </cell>
        </row>
        <row r="226">
          <cell r="A226" t="str">
            <v>1 14 03011 01 0000 440</v>
          </cell>
          <cell r="C226" t="str">
            <v>Средства от распоряжения и реализации выморочного имущества, обращенного в доход Российской Федерации (в части реализации материальных запасов по указанному имуществу)</v>
          </cell>
          <cell r="F226">
            <v>49.8</v>
          </cell>
          <cell r="G226">
            <v>79.099999999999994</v>
          </cell>
        </row>
        <row r="227">
          <cell r="A227" t="str">
            <v>1 14 03012 01 0000 440</v>
          </cell>
          <cell r="C227" t="str">
            <v>Средства от распоряжения и реализации конфискованного и иного имущества, обращенного в доход Российской Федерации (в части реализации материальных запасов по указанному имуществу)</v>
          </cell>
          <cell r="F227">
            <v>138.80000000000001</v>
          </cell>
          <cell r="G227">
            <v>224.4</v>
          </cell>
        </row>
        <row r="228">
          <cell r="A228" t="str">
            <v>1 14 03013 01 0000 440</v>
          </cell>
          <cell r="C228" t="str">
            <v>Средства от реализации древесины, полученной при проведении мероприятий по охране, защите, воспроизводству лесов при размещении государственного заказа на их выполнение без продажи лесных насаждений для заготовки древесины, а также древесины, полученной при использовании лесов, расположенных на землях лесного фонда, в соответствии со статьями 43-46 Лесного кодекса Российской Федерации</v>
          </cell>
          <cell r="F228">
            <v>124.6</v>
          </cell>
          <cell r="G228">
            <v>193.9</v>
          </cell>
        </row>
        <row r="229">
          <cell r="A229" t="str">
            <v>1 14 04010 01 0000 420</v>
          </cell>
          <cell r="B229" t="str">
            <v>Доходы от продажи нематериальных активов, находящихся в федеральной собственности</v>
          </cell>
          <cell r="F229">
            <v>0.1</v>
          </cell>
          <cell r="G229">
            <v>0.1</v>
          </cell>
        </row>
        <row r="230">
          <cell r="A230" t="str">
            <v>1 14 05000 01 0000 440</v>
          </cell>
          <cell r="B230" t="str">
            <v>Доходы в виде доли прибыльной продукции государства при выполнении соглашений о разделе продукции</v>
          </cell>
          <cell r="F230">
            <v>19407.8</v>
          </cell>
          <cell r="G230">
            <v>22158.2</v>
          </cell>
        </row>
        <row r="231">
          <cell r="A231" t="str">
            <v>1 14 05010 01 0000 440</v>
          </cell>
          <cell r="C231" t="str">
            <v>Доходы в виде доли прибыльной продукции государства при выполнении соглашения о разделе продукции по проекту "Сахалин-1"</v>
          </cell>
          <cell r="F231">
            <v>3359.3</v>
          </cell>
          <cell r="G231">
            <v>3290.5</v>
          </cell>
        </row>
        <row r="232">
          <cell r="A232" t="str">
            <v>1 14 05020 01 0000 440</v>
          </cell>
          <cell r="C232" t="str">
            <v>Доходы в виде доли прибыльной продукции государства при выполнении соглашения о разделе продукции по проекту "Сахалин-2"</v>
          </cell>
          <cell r="F232">
            <v>11717.8</v>
          </cell>
          <cell r="G232">
            <v>13432.2</v>
          </cell>
        </row>
        <row r="233">
          <cell r="A233" t="str">
            <v>1 14 05030 01 0000 440</v>
          </cell>
          <cell r="C233" t="str">
            <v>Доходы в виде доли прибыльной продукции государства при выполнении соглашения о разделе продукции по проекту "Харьягинское месторождение"</v>
          </cell>
          <cell r="F233">
            <v>4330.7</v>
          </cell>
          <cell r="G233">
            <v>5435.5</v>
          </cell>
        </row>
        <row r="234">
          <cell r="A234" t="str">
            <v>1 14 06021 01 0000 430</v>
          </cell>
          <cell r="B234" t="str">
            <v xml:space="preserve">Доходы от продажи земельных участков, находящихся в федеральной собственности (за исключением земельных участков федеральных бюджетных и автономных учреждений) </v>
          </cell>
          <cell r="F234">
            <v>2307.9</v>
          </cell>
          <cell r="G234">
            <v>1633.7</v>
          </cell>
        </row>
        <row r="235">
          <cell r="A235" t="str">
            <v>1 14 06321 01 0000 430</v>
          </cell>
          <cell r="B235" t="str">
            <v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земельных участков, находящихся в федеральной собственности</v>
          </cell>
          <cell r="F235" t="str">
            <v>-</v>
          </cell>
          <cell r="G235">
            <v>0.8</v>
          </cell>
        </row>
        <row r="236">
          <cell r="A236" t="str">
            <v>1 14 09000 01 0000 440</v>
          </cell>
          <cell r="B236" t="str">
            <v>Доходы от проведения товарных интервенций из запасов федерального интервенционного фонда сельскохозяйственной продукции, сырья и продовольствия</v>
          </cell>
          <cell r="F236">
            <v>74.400000000000006</v>
          </cell>
          <cell r="G236">
            <v>54.7</v>
          </cell>
        </row>
        <row r="237">
          <cell r="A237" t="str">
            <v>1 14 10000 01 0000 440</v>
          </cell>
          <cell r="B237" t="str">
            <v>Доходы от выпуска материальных ценностей из государственного резерва</v>
          </cell>
          <cell r="F237">
            <v>44304.5</v>
          </cell>
          <cell r="G237">
            <v>44609.8</v>
          </cell>
        </row>
        <row r="238">
          <cell r="A238" t="str">
            <v>1 14 11000 01 0000 440</v>
          </cell>
          <cell r="B238" t="str">
            <v>Доходы от привлечения осужденных к оплачиваемому труду (в части реализации готовой продукции)</v>
          </cell>
          <cell r="F238">
            <v>23325.3</v>
          </cell>
          <cell r="G238">
            <v>25360.5</v>
          </cell>
        </row>
        <row r="239">
          <cell r="A239" t="str">
            <v>1 14 12000 01 0000 440</v>
          </cell>
          <cell r="B239" t="str">
            <v>Доходы от реализации продукции особого хранения</v>
          </cell>
          <cell r="F239">
            <v>1.6</v>
          </cell>
          <cell r="G239">
            <v>1.6</v>
          </cell>
        </row>
        <row r="240">
          <cell r="A240" t="str">
            <v>1 15 00000 00 0000 000</v>
          </cell>
          <cell r="B240" t="str">
            <v>АДМИНИСТРАТИВНЫЕ ПЛАТЕЖИ И СБОРЫ (свод)</v>
          </cell>
          <cell r="F240">
            <v>13406.7</v>
          </cell>
          <cell r="G240">
            <v>24090.7</v>
          </cell>
        </row>
        <row r="241">
          <cell r="A241" t="str">
            <v>1 15 01010 01 0000 140</v>
          </cell>
          <cell r="B241" t="str">
            <v>Исполнительский сбор</v>
          </cell>
          <cell r="F241">
            <v>8816.2999999999993</v>
          </cell>
          <cell r="G241">
            <v>9597.9</v>
          </cell>
        </row>
        <row r="242">
          <cell r="A242" t="str">
            <v>1 15 02010 01 0000 140</v>
          </cell>
          <cell r="B242" t="str">
            <v xml:space="preserve">Платежи, взимаемые федеральными государственными органами (организациями) за выполнение определенных функций </v>
          </cell>
          <cell r="F242">
            <v>181.3</v>
          </cell>
          <cell r="G242">
            <v>330.2</v>
          </cell>
        </row>
        <row r="243">
          <cell r="A243" t="str">
            <v>1 15 02012 01 0000 140</v>
          </cell>
          <cell r="C243" t="str">
            <v>Плата, взимаемая при исполнении государственной функции по проведению экспертизы проектов геологического изучения недр</v>
          </cell>
          <cell r="F243">
            <v>180</v>
          </cell>
          <cell r="G243">
            <v>328.8</v>
          </cell>
        </row>
        <row r="244">
          <cell r="A244" t="str">
            <v>1 15 02013 01 0000 140</v>
          </cell>
          <cell r="C244" t="str">
            <v>Плата, взимаемая при исполнении государственной функции, связанной с продлением действия российских виз</v>
          </cell>
          <cell r="F244">
            <v>1</v>
          </cell>
          <cell r="G244">
            <v>1.1000000000000001</v>
          </cell>
        </row>
        <row r="245">
          <cell r="A245" t="str">
            <v>1 15 02014 01 0000 140</v>
          </cell>
          <cell r="C245" t="str">
            <v>Прочая плата, взимаемая при исполнении государственной функции</v>
          </cell>
          <cell r="F245">
            <v>0.3</v>
          </cell>
          <cell r="G245">
            <v>0.3</v>
          </cell>
        </row>
        <row r="246">
          <cell r="A246" t="str">
            <v>1 15 03010 01 0000 140</v>
          </cell>
          <cell r="B246" t="str">
            <v>Сборы за выдачу лицензий федеральными органами исполнительной власти</v>
          </cell>
          <cell r="F246">
            <v>170.3</v>
          </cell>
          <cell r="G246">
            <v>160.6</v>
          </cell>
        </row>
        <row r="247">
          <cell r="A247" t="str">
            <v>1 15 04000 01 0000 140</v>
          </cell>
          <cell r="B247" t="str">
            <v>Консульские сборы</v>
          </cell>
          <cell r="F247" t="str">
            <v>-</v>
          </cell>
          <cell r="G247">
            <v>9463.1</v>
          </cell>
        </row>
        <row r="248">
          <cell r="A248" t="str">
            <v>1 15 05010 01 0000 140</v>
          </cell>
          <cell r="B248" t="str">
            <v>Патентные пошлины за селекционные достижения</v>
          </cell>
          <cell r="F248">
            <v>22</v>
          </cell>
          <cell r="G248">
            <v>33</v>
          </cell>
        </row>
        <row r="249">
          <cell r="A249" t="str">
            <v>1 15 05020 01 0000 140</v>
          </cell>
          <cell r="B249" t="str">
            <v>Патентные и иные пошлины за совершение юридически значимых действий, связанных с патентом на изобретение, полезную модель, промышленный образец, с государственной регистрацией товарного знака и знака обслуживания, с государственной регистрацией и предоставлением исключительного права на наименование мест происхождения товара, а также с государственной регистрацией перехода исключительных прав к другим лицам и договоров о распоряжении этими правами</v>
          </cell>
          <cell r="F249">
            <v>2872.9</v>
          </cell>
          <cell r="G249">
            <v>3199.6</v>
          </cell>
        </row>
        <row r="250">
          <cell r="A250" t="str">
            <v>1 15 06000 01 0000 140</v>
          </cell>
          <cell r="B250" t="str">
            <v>Средства, уплачиваемые импортерами таможенным органам за выдачу акцизных марок</v>
          </cell>
          <cell r="F250">
            <v>1100.8</v>
          </cell>
          <cell r="G250">
            <v>980.3</v>
          </cell>
        </row>
        <row r="251">
          <cell r="A251" t="str">
            <v>1 15 07010 01 0000 140</v>
          </cell>
          <cell r="B251" t="str">
            <v xml:space="preserve">Сборы, вносимые заказчиками документации, подлежащей государственной экологической экспертизе, организация и проведение которой осуществляются федеральным органом исполнительной власти в области экологической экспертизы, рассчитанные в соответствии со сметой расходов на проведение государственной экологической экспертизы
</v>
          </cell>
          <cell r="F251">
            <v>243.1</v>
          </cell>
          <cell r="G251">
            <v>325.89999999999998</v>
          </cell>
        </row>
        <row r="252">
          <cell r="A252" t="str">
            <v>1 16 00000 00 0000 000</v>
          </cell>
          <cell r="B252" t="str">
            <v>ШТРАФЫ, САНКЦИИ, ВОЗМЕЩЕНИЕ УЩЕРБА (свод)</v>
          </cell>
          <cell r="F252">
            <v>27301.7</v>
          </cell>
          <cell r="G252">
            <v>33727.1</v>
          </cell>
        </row>
        <row r="253">
          <cell r="A253" t="str">
            <v>1 17 00000 00 0000 000</v>
          </cell>
          <cell r="B253" t="str">
            <v>ПРОЧИЕ НЕНАЛОГОВЫЕ ДОХОДЫ (свод)</v>
          </cell>
          <cell r="F253">
            <v>192216.7</v>
          </cell>
          <cell r="G253">
            <v>111916.8</v>
          </cell>
        </row>
        <row r="254">
          <cell r="A254" t="str">
            <v>1 17 01010 01 0000 180</v>
          </cell>
          <cell r="B254" t="str">
            <v>Невыясненные поступления, зачисляемые в федеральный бюджет</v>
          </cell>
          <cell r="F254">
            <v>65529.4</v>
          </cell>
          <cell r="G254">
            <v>-9846.1</v>
          </cell>
        </row>
        <row r="255">
          <cell r="A255" t="str">
            <v>1 17 03000 01 0000 180</v>
          </cell>
          <cell r="B255" t="str">
            <v>Поступление средств, удерживаемых из заработной платы осужденных</v>
          </cell>
          <cell r="F255">
            <v>4459.5</v>
          </cell>
          <cell r="G255">
            <v>4282</v>
          </cell>
        </row>
        <row r="256">
          <cell r="A256" t="str">
            <v>1 17 05010 01 0000 180</v>
          </cell>
          <cell r="B256" t="str">
            <v xml:space="preserve">Прочие неналоговые доходы федерального бюджета </v>
          </cell>
          <cell r="F256">
            <v>106641.1</v>
          </cell>
          <cell r="G256">
            <v>102868.1</v>
          </cell>
        </row>
        <row r="257">
          <cell r="A257" t="str">
            <v>1 17 05060 01 0000 180</v>
          </cell>
          <cell r="B257" t="str">
            <v>Прочие неналоговые доходы федерального бюджета от поступления денежных средств, внесенных участником конкурса (аукциона), проводимого в целях заключения государственного контракта, финансируемого за счет средств Федерального дорожного фонда, в качестве обеспечения заявки на участие в таком конкурсе (аукционе) в случае уклонения участника конкурса (аукциона) от заключения данного контракта и в иных случаях, установленных законодательством Российской Федерации</v>
          </cell>
          <cell r="F257">
            <v>13</v>
          </cell>
          <cell r="G257">
            <v>13.8</v>
          </cell>
        </row>
        <row r="258">
          <cell r="A258" t="str">
            <v>1 17 08000 01 0000 180</v>
          </cell>
          <cell r="B258" t="str">
            <v>Доходы от привлечения осужденных к оплачиваемому труду (в части прочих поступлений)</v>
          </cell>
          <cell r="F258">
            <v>63</v>
          </cell>
          <cell r="G258">
            <v>99.3</v>
          </cell>
        </row>
        <row r="259">
          <cell r="A259" t="str">
            <v>1 17 09000 01 0000 180</v>
          </cell>
          <cell r="B259" t="str">
            <v>Средства отчислений операторов сети связи общего пользования в резерв универсального обслуживания</v>
          </cell>
          <cell r="F259">
            <v>14500</v>
          </cell>
          <cell r="G259">
            <v>13731.6</v>
          </cell>
        </row>
        <row r="260">
          <cell r="A260" t="str">
            <v>1 17 12010 01 0000 180</v>
          </cell>
          <cell r="B260" t="str">
            <v>Целевые отчисления от всероссийских государственных лотерей</v>
          </cell>
          <cell r="F260">
            <v>1010.7</v>
          </cell>
          <cell r="G260">
            <v>774.1</v>
          </cell>
        </row>
        <row r="261">
          <cell r="A261" t="str">
            <v>1 17 12011 01 0000 180</v>
          </cell>
          <cell r="C261" t="str">
            <v>Целевые отчисления от всероссийских государственных лотерей в поддержку организации и проведения XXII Олимпийских зимних игр и XI Паралимпийских зимних игр 2014 года в г. Сочи</v>
          </cell>
          <cell r="F261">
            <v>128.5</v>
          </cell>
          <cell r="G261">
            <v>37.4</v>
          </cell>
        </row>
        <row r="262">
          <cell r="A262" t="str">
            <v>1 17 12012 01 0000 180</v>
          </cell>
          <cell r="C262" t="str">
            <v>Прочие целевые отчисления от всероссийских государственных лотерей</v>
          </cell>
          <cell r="F262">
            <v>882.2</v>
          </cell>
          <cell r="G262">
            <v>736.7</v>
          </cell>
        </row>
        <row r="263">
          <cell r="A263" t="str">
            <v>1 17 13010 01 0000 180</v>
          </cell>
          <cell r="B263" t="str">
            <v>Денежные средства, вырученные от реализации товаров, задержанных или изъятых таможенными органами</v>
          </cell>
          <cell r="F263" t="str">
            <v>-</v>
          </cell>
          <cell r="G263">
            <v>-6</v>
          </cell>
        </row>
        <row r="264">
          <cell r="A264" t="str">
            <v>1 18 00000 00 0000 000</v>
          </cell>
          <cell r="B264" t="str">
            <v>ПОСТУПЛЕНИЯ (ПЕРЕЧИСЛЕНИЯ) ПО УРЕГУЛИРОВАНИЮ РАСЧЕТОВ МЕЖДУ БЮДЖЕТАМИ БЮДЖЕТНОЙ СИСТЕМЫ РОССИЙСКОЙ ФЕДЕРАЦИИ</v>
          </cell>
          <cell r="G264">
            <v>-1</v>
          </cell>
        </row>
        <row r="265">
          <cell r="A265" t="str">
            <v>2 00 00000 00 0000 000</v>
          </cell>
          <cell r="B265" t="str">
            <v>БЕЗВОЗМЕЗДНЫЕ ПОСТУПЛЕНИЯ</v>
          </cell>
          <cell r="F265">
            <v>192336.3</v>
          </cell>
          <cell r="G265">
            <v>259224.5</v>
          </cell>
        </row>
        <row r="266">
          <cell r="A266" t="str">
            <v>2 02 01010 01 0000 151</v>
          </cell>
          <cell r="B266" t="str">
            <v>Дотация на сбалансированность, передаваемая федеральному бюджету из бюджета Федерального фонда обязательного медицинского страхования</v>
          </cell>
          <cell r="F266">
            <v>116377.5</v>
          </cell>
          <cell r="G266">
            <v>92122.7</v>
          </cell>
        </row>
        <row r="267">
          <cell r="A267" t="str">
            <v>2 02 02113 01 0000 151</v>
          </cell>
          <cell r="B267" t="str">
            <v>Субсидии федеральному бюджету на финансовое обеспечение дорожной деятельности в отношении автомобильных дорог общего пользования федерального значения</v>
          </cell>
          <cell r="F267" t="str">
            <v>-</v>
          </cell>
          <cell r="G267">
            <v>12.6</v>
          </cell>
        </row>
        <row r="268">
          <cell r="A268" t="str">
            <v>2 02 02999 01 0000 151</v>
          </cell>
          <cell r="B268" t="str">
            <v>Прочие субсидии федеральному бюджету</v>
          </cell>
          <cell r="F268" t="str">
            <v>-</v>
          </cell>
          <cell r="G268">
            <v>1948.6</v>
          </cell>
        </row>
        <row r="269">
          <cell r="A269" t="str">
            <v>2 02 04000 00 0000 151</v>
          </cell>
          <cell r="B269" t="str">
            <v>Иные межбюджетные трансферты</v>
          </cell>
          <cell r="F269" t="str">
            <v>-</v>
          </cell>
          <cell r="G269">
            <v>85181.2</v>
          </cell>
        </row>
        <row r="270">
          <cell r="A270" t="str">
            <v>2 02 09020 00 0000 151</v>
          </cell>
          <cell r="B270" t="str">
            <v>Прочие безвозмездные поступления от бюджетов субъектов Российской Федерации</v>
          </cell>
          <cell r="F270">
            <v>5.9</v>
          </cell>
          <cell r="G270">
            <v>5.9</v>
          </cell>
        </row>
        <row r="271">
          <cell r="A271" t="str">
            <v>2 03 01020 01 0000 180</v>
          </cell>
          <cell r="B271" t="str">
            <v>Поступления от денежных пожертвований, предоставляемых государственными (муниципальными) организациями получателям средств федерального бюджета</v>
          </cell>
          <cell r="F271">
            <v>0.8</v>
          </cell>
          <cell r="G271">
            <v>0.4</v>
          </cell>
        </row>
        <row r="272">
          <cell r="A272" t="str">
            <v>2 03 01099 01 0000 180</v>
          </cell>
          <cell r="B272" t="str">
            <v>Прочие безвозмездные поступления от государственных (муниципальных) организаций в федеральный бюджет</v>
          </cell>
          <cell r="F272">
            <v>1810.1</v>
          </cell>
          <cell r="G272">
            <v>11.3</v>
          </cell>
        </row>
        <row r="273">
          <cell r="A273" t="str">
            <v>2 04 01010 01 0000 180</v>
          </cell>
          <cell r="B273" t="str">
            <v>Предоставление негосударственными организациями грантов для получателей средств федерального бюджета</v>
          </cell>
          <cell r="F273">
            <v>2</v>
          </cell>
          <cell r="G273">
            <v>1.5</v>
          </cell>
        </row>
        <row r="274">
          <cell r="A274" t="str">
            <v>2 04 01020 01 0000 180</v>
          </cell>
          <cell r="B274" t="str">
            <v>Поступления от денежных пожертвований, предоставляемых негосударственными организациями получателям средств федерального бюджета</v>
          </cell>
          <cell r="F274">
            <v>0.4</v>
          </cell>
          <cell r="G274">
            <v>0.4</v>
          </cell>
        </row>
        <row r="275">
          <cell r="A275" t="str">
            <v>2 07 01020 01 0000 180</v>
          </cell>
          <cell r="B275" t="str">
            <v>Прочие безвозмездные поступления в федеральный бюджет</v>
          </cell>
          <cell r="F275">
            <v>42.7</v>
          </cell>
          <cell r="G275">
            <v>75.599999999999994</v>
          </cell>
        </row>
        <row r="276">
          <cell r="A276" t="str">
            <v>2 08 00000 00 0000 000</v>
          </cell>
          <cell r="B276" t="str">
            <v>Перечисления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v>
          </cell>
          <cell r="F276" t="str">
            <v>-</v>
          </cell>
          <cell r="G276">
            <v>0</v>
          </cell>
        </row>
        <row r="277">
          <cell r="A277" t="str">
            <v>2 18 01010 01 0000 151</v>
          </cell>
          <cell r="B277" t="str">
            <v>Доходы федерального бюджета от возврата остатков субсидий, субвенций и иных межбюджетных трансфертов, имеющих целевое назначение, прошлых лет из бюджетов субъектов Российской Федерации</v>
          </cell>
          <cell r="F277">
            <v>17210.599999999999</v>
          </cell>
          <cell r="G277">
            <v>21915.7</v>
          </cell>
        </row>
        <row r="278">
          <cell r="A278" t="str">
            <v>2 18 01020 01 0000 151</v>
          </cell>
          <cell r="B278" t="str">
            <v>Доходы федерального бюджета от возврата остатков субсидий, субвенций и иных межбюджетных трансфертов, имеющих целевое назначение, прошлых лет из бюджетов государственных внебюджетных фондов</v>
          </cell>
          <cell r="F278">
            <v>55010.7</v>
          </cell>
          <cell r="G278">
            <v>55017.5</v>
          </cell>
        </row>
        <row r="279">
          <cell r="A279" t="str">
            <v>2 18 01010 01 0000 180</v>
          </cell>
          <cell r="B279" t="str">
            <v>Доходы федерального бюджета от возврата бюджетными учреждениями остатков субсидий прошлых лет</v>
          </cell>
          <cell r="F279">
            <v>268.2</v>
          </cell>
          <cell r="G279">
            <v>496.6</v>
          </cell>
        </row>
        <row r="280">
          <cell r="A280" t="str">
            <v>2 18 01020 01 0000 180</v>
          </cell>
          <cell r="B280" t="str">
            <v>Доходы федерального бюджета от возврата автономными учреждениями остатков субсидий прошлых лет</v>
          </cell>
          <cell r="F280">
            <v>47</v>
          </cell>
          <cell r="G280">
            <v>31.4</v>
          </cell>
        </row>
        <row r="281">
          <cell r="A281" t="str">
            <v>2 18 01030 01 0000 180</v>
          </cell>
          <cell r="B281" t="str">
            <v>Доходы федерального бюджета от возврата иными организациями остатков субсидий прошлых лет</v>
          </cell>
          <cell r="F281">
            <v>1560.4</v>
          </cell>
          <cell r="G281">
            <v>2403.1999999999998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№ 1 ГП"/>
      <sheetName val="Приложение № 2 ГП (2)"/>
      <sheetName val="Приложение № 3 ГП (2)"/>
      <sheetName val="Приложение № 2 ГП"/>
      <sheetName val="Приложение № 3 ГП"/>
      <sheetName val="уровни исполнения"/>
      <sheetName val="Лист1"/>
    </sheetNames>
    <sheetDataSet>
      <sheetData sheetId="0">
        <row r="13">
          <cell r="I13">
            <v>7649038.082299998</v>
          </cell>
          <cell r="J13">
            <v>7554878.8269521687</v>
          </cell>
          <cell r="K13">
            <v>102.10794808557506</v>
          </cell>
          <cell r="L13">
            <v>98.769005274457783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DO_METADATA"/>
      <sheetName val="Доходы"/>
      <sheetName val="Доходы АП"/>
      <sheetName val="Расходы (ведомств.)"/>
      <sheetName val="Источники"/>
      <sheetName val="Источники АП"/>
      <sheetName val="Расходы ФКР"/>
      <sheetName val="Расходы КОСГУ"/>
      <sheetName val="Отчет о движении ден. средств"/>
      <sheetName val="Расходы КВР"/>
    </sheetNames>
    <sheetDataSet>
      <sheetData sheetId="0"/>
      <sheetData sheetId="1"/>
      <sheetData sheetId="2"/>
      <sheetData sheetId="3">
        <row r="10">
          <cell r="H10" t="str">
            <v>007</v>
          </cell>
          <cell r="I10">
            <v>86887159100</v>
          </cell>
          <cell r="J10">
            <v>85801648955.339996</v>
          </cell>
        </row>
        <row r="11">
          <cell r="H11" t="str">
            <v>007</v>
          </cell>
          <cell r="I11">
            <v>72923507900</v>
          </cell>
          <cell r="J11">
            <v>71849685111.770004</v>
          </cell>
        </row>
        <row r="12">
          <cell r="H12" t="str">
            <v>007</v>
          </cell>
          <cell r="I12">
            <v>71448024800</v>
          </cell>
          <cell r="J12">
            <v>70704737026.360001</v>
          </cell>
        </row>
        <row r="13">
          <cell r="H13" t="str">
            <v>0100000007</v>
          </cell>
          <cell r="I13">
            <v>4277551600</v>
          </cell>
          <cell r="J13">
            <v>4276047392.48</v>
          </cell>
        </row>
        <row r="14">
          <cell r="H14" t="str">
            <v>0130000007</v>
          </cell>
          <cell r="I14">
            <v>4277551600</v>
          </cell>
          <cell r="J14">
            <v>4276047392.48</v>
          </cell>
        </row>
        <row r="15">
          <cell r="H15" t="str">
            <v>0130059007</v>
          </cell>
          <cell r="I15">
            <v>4276974900</v>
          </cell>
          <cell r="J15">
            <v>4275470692.48</v>
          </cell>
        </row>
        <row r="16">
          <cell r="H16" t="str">
            <v>0130059007</v>
          </cell>
          <cell r="I16">
            <v>4276974900</v>
          </cell>
          <cell r="J16">
            <v>4275470692.48</v>
          </cell>
        </row>
        <row r="17">
          <cell r="H17" t="str">
            <v>0130059007</v>
          </cell>
          <cell r="I17">
            <v>0</v>
          </cell>
          <cell r="J17">
            <v>4275470692.48</v>
          </cell>
        </row>
        <row r="18">
          <cell r="H18" t="str">
            <v>0130059007</v>
          </cell>
          <cell r="I18">
            <v>0</v>
          </cell>
          <cell r="J18">
            <v>3816065557.0700002</v>
          </cell>
        </row>
        <row r="19">
          <cell r="H19" t="str">
            <v>0130059007</v>
          </cell>
          <cell r="I19">
            <v>0</v>
          </cell>
          <cell r="J19">
            <v>459405135.41000003</v>
          </cell>
        </row>
        <row r="20">
          <cell r="H20" t="str">
            <v>0133987007</v>
          </cell>
          <cell r="I20">
            <v>576700</v>
          </cell>
          <cell r="J20">
            <v>576700</v>
          </cell>
        </row>
        <row r="21">
          <cell r="H21" t="str">
            <v>0133987007</v>
          </cell>
          <cell r="I21">
            <v>576700</v>
          </cell>
          <cell r="J21">
            <v>576700</v>
          </cell>
        </row>
        <row r="22">
          <cell r="H22" t="str">
            <v>0133987007</v>
          </cell>
          <cell r="I22">
            <v>0</v>
          </cell>
          <cell r="J22">
            <v>576700</v>
          </cell>
        </row>
        <row r="23">
          <cell r="H23" t="str">
            <v>0133987007</v>
          </cell>
          <cell r="I23">
            <v>0</v>
          </cell>
          <cell r="J23">
            <v>576700</v>
          </cell>
        </row>
        <row r="24">
          <cell r="H24" t="str">
            <v>0200000007</v>
          </cell>
          <cell r="I24">
            <v>6116400</v>
          </cell>
          <cell r="J24">
            <v>5794800</v>
          </cell>
        </row>
        <row r="25">
          <cell r="H25" t="str">
            <v>0210000007</v>
          </cell>
          <cell r="I25">
            <v>6116400</v>
          </cell>
          <cell r="J25">
            <v>5794800</v>
          </cell>
        </row>
        <row r="26">
          <cell r="H26" t="str">
            <v>0213893007</v>
          </cell>
          <cell r="I26">
            <v>6116400</v>
          </cell>
          <cell r="J26">
            <v>5794800</v>
          </cell>
        </row>
        <row r="27">
          <cell r="H27" t="str">
            <v>0213893007</v>
          </cell>
          <cell r="I27">
            <v>6116400</v>
          </cell>
          <cell r="J27">
            <v>5794800</v>
          </cell>
        </row>
        <row r="28">
          <cell r="H28" t="str">
            <v>0213893007</v>
          </cell>
          <cell r="I28">
            <v>0</v>
          </cell>
          <cell r="J28">
            <v>5794800</v>
          </cell>
        </row>
        <row r="29">
          <cell r="H29" t="str">
            <v>0213893007</v>
          </cell>
          <cell r="I29">
            <v>0</v>
          </cell>
          <cell r="J29">
            <v>5794800</v>
          </cell>
        </row>
        <row r="30">
          <cell r="H30" t="str">
            <v>1100000007</v>
          </cell>
          <cell r="I30">
            <v>146639300</v>
          </cell>
          <cell r="J30">
            <v>46347933.299999997</v>
          </cell>
        </row>
        <row r="31">
          <cell r="H31" t="str">
            <v>1110000007</v>
          </cell>
          <cell r="I31">
            <v>146639300</v>
          </cell>
          <cell r="J31">
            <v>46347933.299999997</v>
          </cell>
        </row>
        <row r="32">
          <cell r="H32" t="str">
            <v>1114009007</v>
          </cell>
          <cell r="I32">
            <v>146639300</v>
          </cell>
          <cell r="J32">
            <v>46347933.299999997</v>
          </cell>
        </row>
        <row r="33">
          <cell r="H33" t="str">
            <v>1114009007</v>
          </cell>
          <cell r="I33">
            <v>146639300</v>
          </cell>
          <cell r="J33">
            <v>46347933.299999997</v>
          </cell>
        </row>
        <row r="34">
          <cell r="H34" t="str">
            <v>1114009007</v>
          </cell>
          <cell r="I34">
            <v>0</v>
          </cell>
          <cell r="J34">
            <v>46347933.299999997</v>
          </cell>
        </row>
        <row r="35">
          <cell r="H35" t="str">
            <v>1114009007</v>
          </cell>
          <cell r="I35">
            <v>0</v>
          </cell>
          <cell r="J35">
            <v>46347933.299999997</v>
          </cell>
        </row>
        <row r="36">
          <cell r="H36" t="str">
            <v>1400000007</v>
          </cell>
          <cell r="I36">
            <v>67017717500</v>
          </cell>
          <cell r="J36">
            <v>66376546900.580002</v>
          </cell>
        </row>
        <row r="37">
          <cell r="H37" t="str">
            <v>1410000007</v>
          </cell>
          <cell r="I37">
            <v>66732717500</v>
          </cell>
          <cell r="J37">
            <v>66091546904.440002</v>
          </cell>
        </row>
        <row r="38">
          <cell r="H38" t="str">
            <v>1410059007</v>
          </cell>
          <cell r="I38">
            <v>64159542800</v>
          </cell>
          <cell r="J38">
            <v>64151540048.400002</v>
          </cell>
        </row>
        <row r="39">
          <cell r="H39" t="str">
            <v>1410059007</v>
          </cell>
          <cell r="I39">
            <v>64159542800</v>
          </cell>
          <cell r="J39">
            <v>64151540048.400002</v>
          </cell>
        </row>
        <row r="40">
          <cell r="H40" t="str">
            <v>1410059007</v>
          </cell>
          <cell r="I40">
            <v>0</v>
          </cell>
          <cell r="J40">
            <v>64151540048.400002</v>
          </cell>
        </row>
        <row r="41">
          <cell r="H41" t="str">
            <v>1410059007</v>
          </cell>
          <cell r="I41">
            <v>0</v>
          </cell>
          <cell r="J41">
            <v>61257704818.959999</v>
          </cell>
        </row>
        <row r="42">
          <cell r="H42" t="str">
            <v>1410059007</v>
          </cell>
          <cell r="I42">
            <v>0</v>
          </cell>
          <cell r="J42">
            <v>2893835229.4400001</v>
          </cell>
        </row>
        <row r="43">
          <cell r="H43" t="str">
            <v>1413987007</v>
          </cell>
          <cell r="I43">
            <v>135250300</v>
          </cell>
          <cell r="J43">
            <v>135250300</v>
          </cell>
        </row>
        <row r="44">
          <cell r="H44" t="str">
            <v>1413987007</v>
          </cell>
          <cell r="I44">
            <v>135250300</v>
          </cell>
          <cell r="J44">
            <v>135250300</v>
          </cell>
        </row>
        <row r="45">
          <cell r="H45" t="str">
            <v>1413987007</v>
          </cell>
          <cell r="I45">
            <v>0</v>
          </cell>
          <cell r="J45">
            <v>135250300</v>
          </cell>
        </row>
        <row r="46">
          <cell r="H46" t="str">
            <v>1413987007</v>
          </cell>
          <cell r="I46">
            <v>0</v>
          </cell>
          <cell r="J46">
            <v>135250300</v>
          </cell>
        </row>
        <row r="47">
          <cell r="H47" t="str">
            <v>1414009007</v>
          </cell>
          <cell r="I47">
            <v>2437924400</v>
          </cell>
          <cell r="J47">
            <v>1804756556.04</v>
          </cell>
        </row>
        <row r="48">
          <cell r="H48" t="str">
            <v>1414009007</v>
          </cell>
          <cell r="I48">
            <v>2437924400</v>
          </cell>
          <cell r="J48">
            <v>1804756556.04</v>
          </cell>
        </row>
        <row r="49">
          <cell r="H49" t="str">
            <v>1414009007</v>
          </cell>
          <cell r="I49">
            <v>0</v>
          </cell>
          <cell r="J49">
            <v>1804756556.04</v>
          </cell>
        </row>
        <row r="50">
          <cell r="H50" t="str">
            <v>1414009007</v>
          </cell>
          <cell r="I50">
            <v>0</v>
          </cell>
          <cell r="J50">
            <v>1804756556.04</v>
          </cell>
        </row>
        <row r="51">
          <cell r="H51" t="str">
            <v>1470000007</v>
          </cell>
          <cell r="I51">
            <v>285000000</v>
          </cell>
          <cell r="J51">
            <v>284999996.13999999</v>
          </cell>
        </row>
        <row r="52">
          <cell r="H52" t="str">
            <v>1479999007</v>
          </cell>
          <cell r="I52">
            <v>285000000</v>
          </cell>
          <cell r="J52">
            <v>284999996.13999999</v>
          </cell>
        </row>
        <row r="53">
          <cell r="H53" t="str">
            <v>1479999007</v>
          </cell>
          <cell r="I53">
            <v>285000000</v>
          </cell>
          <cell r="J53">
            <v>284999996.13999999</v>
          </cell>
        </row>
        <row r="54">
          <cell r="H54" t="str">
            <v>1479999007</v>
          </cell>
          <cell r="I54">
            <v>0</v>
          </cell>
          <cell r="J54">
            <v>284999996.13999999</v>
          </cell>
        </row>
        <row r="55">
          <cell r="H55" t="str">
            <v>1479999007</v>
          </cell>
          <cell r="I55">
            <v>0</v>
          </cell>
          <cell r="J55">
            <v>284999996.13999999</v>
          </cell>
        </row>
        <row r="56">
          <cell r="H56" t="str">
            <v>007</v>
          </cell>
          <cell r="I56">
            <v>79700000</v>
          </cell>
          <cell r="J56">
            <v>79120000</v>
          </cell>
        </row>
        <row r="57">
          <cell r="H57" t="str">
            <v>1400000007</v>
          </cell>
          <cell r="I57">
            <v>79700000</v>
          </cell>
          <cell r="J57">
            <v>79120000</v>
          </cell>
        </row>
        <row r="58">
          <cell r="H58" t="str">
            <v>1460000007</v>
          </cell>
          <cell r="I58">
            <v>79700000</v>
          </cell>
          <cell r="J58">
            <v>79120000</v>
          </cell>
        </row>
        <row r="59">
          <cell r="H59" t="str">
            <v>1463046007</v>
          </cell>
          <cell r="I59">
            <v>79700000</v>
          </cell>
          <cell r="J59">
            <v>79120000</v>
          </cell>
        </row>
        <row r="60">
          <cell r="H60" t="str">
            <v>1463046007</v>
          </cell>
          <cell r="I60">
            <v>79700000</v>
          </cell>
          <cell r="J60">
            <v>79120000</v>
          </cell>
        </row>
        <row r="61">
          <cell r="H61" t="str">
            <v>1463046007</v>
          </cell>
          <cell r="I61">
            <v>0</v>
          </cell>
          <cell r="J61">
            <v>79120000</v>
          </cell>
        </row>
        <row r="62">
          <cell r="H62" t="str">
            <v>007</v>
          </cell>
          <cell r="I62">
            <v>1395783100</v>
          </cell>
          <cell r="J62">
            <v>1065828085.41</v>
          </cell>
        </row>
        <row r="63">
          <cell r="H63" t="str">
            <v>9900000007</v>
          </cell>
          <cell r="I63">
            <v>1395783100</v>
          </cell>
          <cell r="J63">
            <v>1065828085.41</v>
          </cell>
        </row>
        <row r="64">
          <cell r="H64" t="str">
            <v>9990000007</v>
          </cell>
          <cell r="I64">
            <v>1395783100</v>
          </cell>
          <cell r="J64">
            <v>1065828085.41</v>
          </cell>
        </row>
        <row r="65">
          <cell r="H65" t="str">
            <v>9990011007</v>
          </cell>
          <cell r="I65">
            <v>626007100</v>
          </cell>
          <cell r="J65">
            <v>524881303.13999999</v>
          </cell>
        </row>
        <row r="66">
          <cell r="H66" t="str">
            <v>9990011007</v>
          </cell>
          <cell r="I66">
            <v>626007100</v>
          </cell>
          <cell r="J66">
            <v>524881303.13999999</v>
          </cell>
        </row>
        <row r="67">
          <cell r="H67" t="str">
            <v>9990011007</v>
          </cell>
          <cell r="I67">
            <v>0</v>
          </cell>
          <cell r="J67">
            <v>524881303.13999999</v>
          </cell>
        </row>
        <row r="68">
          <cell r="H68" t="str">
            <v>9990011007</v>
          </cell>
          <cell r="I68">
            <v>0</v>
          </cell>
          <cell r="J68">
            <v>524881303.13999999</v>
          </cell>
        </row>
        <row r="69">
          <cell r="H69" t="str">
            <v>9990012007</v>
          </cell>
          <cell r="I69">
            <v>77576700</v>
          </cell>
          <cell r="J69">
            <v>64160114.329999998</v>
          </cell>
        </row>
        <row r="70">
          <cell r="H70" t="str">
            <v>9990012007</v>
          </cell>
          <cell r="I70">
            <v>77576700</v>
          </cell>
          <cell r="J70">
            <v>64160114.329999998</v>
          </cell>
        </row>
        <row r="71">
          <cell r="H71" t="str">
            <v>9990012007</v>
          </cell>
          <cell r="I71">
            <v>0</v>
          </cell>
          <cell r="J71">
            <v>64160114.329999998</v>
          </cell>
        </row>
        <row r="72">
          <cell r="H72" t="str">
            <v>9990012007</v>
          </cell>
          <cell r="I72">
            <v>0</v>
          </cell>
          <cell r="J72">
            <v>64160114.329999998</v>
          </cell>
        </row>
        <row r="73">
          <cell r="H73" t="str">
            <v>9990019007</v>
          </cell>
          <cell r="I73">
            <v>681402700</v>
          </cell>
          <cell r="J73">
            <v>466634663.87</v>
          </cell>
        </row>
        <row r="74">
          <cell r="H74" t="str">
            <v>9990019007</v>
          </cell>
          <cell r="I74">
            <v>45134100</v>
          </cell>
          <cell r="J74">
            <v>30371547.07</v>
          </cell>
        </row>
        <row r="75">
          <cell r="H75" t="str">
            <v>9990019007</v>
          </cell>
          <cell r="I75">
            <v>0</v>
          </cell>
          <cell r="J75">
            <v>30371547.07</v>
          </cell>
        </row>
        <row r="76">
          <cell r="H76" t="str">
            <v>9990019007</v>
          </cell>
          <cell r="I76">
            <v>0</v>
          </cell>
          <cell r="J76">
            <v>30371547.07</v>
          </cell>
        </row>
        <row r="77">
          <cell r="H77" t="str">
            <v>9990019007</v>
          </cell>
          <cell r="I77">
            <v>630508000</v>
          </cell>
          <cell r="J77">
            <v>430502618.11000001</v>
          </cell>
        </row>
        <row r="78">
          <cell r="H78" t="str">
            <v>9990019007</v>
          </cell>
          <cell r="I78">
            <v>0</v>
          </cell>
          <cell r="J78">
            <v>430502618.11000001</v>
          </cell>
        </row>
        <row r="79">
          <cell r="H79" t="str">
            <v>9990019007</v>
          </cell>
          <cell r="I79">
            <v>0</v>
          </cell>
          <cell r="J79">
            <v>305675502.33999997</v>
          </cell>
        </row>
        <row r="80">
          <cell r="H80" t="str">
            <v>9990019007</v>
          </cell>
          <cell r="I80">
            <v>0</v>
          </cell>
          <cell r="J80">
            <v>124827115.77</v>
          </cell>
        </row>
        <row r="81">
          <cell r="H81" t="str">
            <v>9990019007</v>
          </cell>
          <cell r="I81">
            <v>5760600</v>
          </cell>
          <cell r="J81">
            <v>5760498.6900000004</v>
          </cell>
        </row>
        <row r="82">
          <cell r="H82" t="str">
            <v>9990019007</v>
          </cell>
          <cell r="I82">
            <v>0</v>
          </cell>
          <cell r="J82">
            <v>5759498.6900000004</v>
          </cell>
        </row>
        <row r="83">
          <cell r="H83" t="str">
            <v>9990019007</v>
          </cell>
          <cell r="I83">
            <v>0</v>
          </cell>
          <cell r="J83">
            <v>5759498.6900000004</v>
          </cell>
        </row>
        <row r="84">
          <cell r="H84" t="str">
            <v>9990019007</v>
          </cell>
          <cell r="I84">
            <v>0</v>
          </cell>
          <cell r="J84">
            <v>1000</v>
          </cell>
        </row>
        <row r="85">
          <cell r="H85" t="str">
            <v>9990019007</v>
          </cell>
          <cell r="I85">
            <v>0</v>
          </cell>
          <cell r="J85">
            <v>1000</v>
          </cell>
        </row>
        <row r="86">
          <cell r="H86" t="str">
            <v>9990059007</v>
          </cell>
          <cell r="I86">
            <v>10794400</v>
          </cell>
          <cell r="J86">
            <v>10149818.939999999</v>
          </cell>
        </row>
        <row r="87">
          <cell r="H87" t="str">
            <v>9990059007</v>
          </cell>
          <cell r="I87">
            <v>8721700</v>
          </cell>
          <cell r="J87">
            <v>8717417</v>
          </cell>
        </row>
        <row r="88">
          <cell r="H88" t="str">
            <v>9990059007</v>
          </cell>
          <cell r="I88">
            <v>0</v>
          </cell>
          <cell r="J88">
            <v>8717417</v>
          </cell>
        </row>
        <row r="89">
          <cell r="H89" t="str">
            <v>9990059007</v>
          </cell>
          <cell r="I89">
            <v>0</v>
          </cell>
          <cell r="J89">
            <v>8407100</v>
          </cell>
        </row>
        <row r="90">
          <cell r="H90" t="str">
            <v>9990059007</v>
          </cell>
          <cell r="I90">
            <v>0</v>
          </cell>
          <cell r="J90">
            <v>310317</v>
          </cell>
        </row>
        <row r="91">
          <cell r="H91" t="str">
            <v>9990059007</v>
          </cell>
          <cell r="I91">
            <v>2072700</v>
          </cell>
          <cell r="J91">
            <v>1432401.94</v>
          </cell>
        </row>
        <row r="92">
          <cell r="H92" t="str">
            <v>9990059007</v>
          </cell>
          <cell r="I92">
            <v>0</v>
          </cell>
          <cell r="J92">
            <v>1432401.94</v>
          </cell>
        </row>
        <row r="93">
          <cell r="H93" t="str">
            <v>9990059007</v>
          </cell>
          <cell r="I93">
            <v>0</v>
          </cell>
          <cell r="J93">
            <v>462453.1</v>
          </cell>
        </row>
        <row r="94">
          <cell r="H94" t="str">
            <v>9990059007</v>
          </cell>
          <cell r="I94">
            <v>0</v>
          </cell>
          <cell r="J94">
            <v>969948.84</v>
          </cell>
        </row>
        <row r="95">
          <cell r="H95" t="str">
            <v>9993969007</v>
          </cell>
          <cell r="I95">
            <v>2200</v>
          </cell>
          <cell r="J95">
            <v>2185.13</v>
          </cell>
        </row>
        <row r="96">
          <cell r="H96" t="str">
            <v>9993969007</v>
          </cell>
          <cell r="I96">
            <v>2200</v>
          </cell>
          <cell r="J96">
            <v>2185.13</v>
          </cell>
        </row>
        <row r="97">
          <cell r="H97" t="str">
            <v>9993969007</v>
          </cell>
          <cell r="I97">
            <v>0</v>
          </cell>
          <cell r="J97">
            <v>2185.13</v>
          </cell>
        </row>
        <row r="98">
          <cell r="H98" t="str">
            <v>9993969007</v>
          </cell>
          <cell r="I98">
            <v>0</v>
          </cell>
          <cell r="J98">
            <v>2185.13</v>
          </cell>
        </row>
        <row r="99">
          <cell r="H99" t="str">
            <v>007</v>
          </cell>
          <cell r="I99">
            <v>863067400</v>
          </cell>
          <cell r="J99">
            <v>863067400</v>
          </cell>
        </row>
        <row r="100">
          <cell r="H100" t="str">
            <v>007</v>
          </cell>
          <cell r="I100">
            <v>150000000</v>
          </cell>
          <cell r="J100">
            <v>150000000</v>
          </cell>
        </row>
        <row r="101">
          <cell r="H101" t="str">
            <v>2500000007</v>
          </cell>
          <cell r="I101">
            <v>150000000</v>
          </cell>
          <cell r="J101">
            <v>150000000</v>
          </cell>
        </row>
        <row r="102">
          <cell r="H102" t="str">
            <v>2510000007</v>
          </cell>
          <cell r="I102">
            <v>150000000</v>
          </cell>
          <cell r="J102">
            <v>150000000</v>
          </cell>
        </row>
        <row r="103">
          <cell r="H103" t="str">
            <v>2510059007</v>
          </cell>
          <cell r="I103">
            <v>150000000</v>
          </cell>
          <cell r="J103">
            <v>150000000</v>
          </cell>
        </row>
        <row r="104">
          <cell r="H104" t="str">
            <v>2510059007</v>
          </cell>
          <cell r="I104">
            <v>150000000</v>
          </cell>
          <cell r="J104">
            <v>150000000</v>
          </cell>
        </row>
        <row r="105">
          <cell r="H105" t="str">
            <v>2510059007</v>
          </cell>
          <cell r="I105">
            <v>0</v>
          </cell>
          <cell r="J105">
            <v>150000000</v>
          </cell>
        </row>
        <row r="106">
          <cell r="H106" t="str">
            <v>2510059007</v>
          </cell>
          <cell r="I106">
            <v>0</v>
          </cell>
          <cell r="J106">
            <v>78139600</v>
          </cell>
        </row>
        <row r="107">
          <cell r="H107" t="str">
            <v>2510059007</v>
          </cell>
          <cell r="I107">
            <v>0</v>
          </cell>
          <cell r="J107">
            <v>71860400</v>
          </cell>
        </row>
        <row r="108">
          <cell r="H108" t="str">
            <v>007</v>
          </cell>
          <cell r="I108">
            <v>713067400</v>
          </cell>
          <cell r="J108">
            <v>713067400</v>
          </cell>
        </row>
        <row r="109">
          <cell r="H109" t="str">
            <v>1400000007</v>
          </cell>
          <cell r="I109">
            <v>713067400</v>
          </cell>
          <cell r="J109">
            <v>713067400</v>
          </cell>
        </row>
        <row r="110">
          <cell r="H110" t="str">
            <v>1470000007</v>
          </cell>
          <cell r="I110">
            <v>713067400</v>
          </cell>
          <cell r="J110">
            <v>713067400</v>
          </cell>
        </row>
        <row r="111">
          <cell r="H111" t="str">
            <v>1479999007</v>
          </cell>
          <cell r="I111">
            <v>713067400</v>
          </cell>
          <cell r="J111">
            <v>713067400</v>
          </cell>
        </row>
        <row r="112">
          <cell r="H112" t="str">
            <v>1479999007</v>
          </cell>
          <cell r="I112">
            <v>713067400</v>
          </cell>
          <cell r="J112">
            <v>713067400</v>
          </cell>
        </row>
        <row r="113">
          <cell r="H113" t="str">
            <v>1479999007</v>
          </cell>
          <cell r="I113">
            <v>0</v>
          </cell>
          <cell r="J113">
            <v>713067400</v>
          </cell>
        </row>
        <row r="114">
          <cell r="H114" t="str">
            <v>1479999007</v>
          </cell>
          <cell r="I114">
            <v>0</v>
          </cell>
          <cell r="J114">
            <v>713067400</v>
          </cell>
        </row>
        <row r="115">
          <cell r="H115" t="str">
            <v>007</v>
          </cell>
          <cell r="I115">
            <v>102607600</v>
          </cell>
          <cell r="J115">
            <v>102607536.56</v>
          </cell>
        </row>
        <row r="116">
          <cell r="H116" t="str">
            <v>007</v>
          </cell>
          <cell r="I116">
            <v>102607600</v>
          </cell>
          <cell r="J116">
            <v>102607536.56</v>
          </cell>
        </row>
        <row r="117">
          <cell r="H117" t="str">
            <v>0500000007</v>
          </cell>
          <cell r="I117">
            <v>102607600</v>
          </cell>
          <cell r="J117">
            <v>102607536.56</v>
          </cell>
        </row>
        <row r="118">
          <cell r="H118" t="str">
            <v>0540000007</v>
          </cell>
          <cell r="I118">
            <v>102607600</v>
          </cell>
          <cell r="J118">
            <v>102607536.56</v>
          </cell>
        </row>
        <row r="119">
          <cell r="H119" t="str">
            <v>0543592007</v>
          </cell>
          <cell r="I119">
            <v>102607600</v>
          </cell>
          <cell r="J119">
            <v>102607536.56</v>
          </cell>
        </row>
        <row r="120">
          <cell r="H120" t="str">
            <v>0543592007</v>
          </cell>
          <cell r="I120">
            <v>102607600</v>
          </cell>
          <cell r="J120">
            <v>102607536.56</v>
          </cell>
        </row>
        <row r="121">
          <cell r="H121" t="str">
            <v>0543592007</v>
          </cell>
          <cell r="I121">
            <v>0</v>
          </cell>
          <cell r="J121">
            <v>102607536.56</v>
          </cell>
        </row>
        <row r="122">
          <cell r="H122" t="str">
            <v>0543592007</v>
          </cell>
          <cell r="I122">
            <v>0</v>
          </cell>
          <cell r="J122">
            <v>4492800</v>
          </cell>
        </row>
        <row r="123">
          <cell r="H123" t="str">
            <v>0543592007</v>
          </cell>
          <cell r="I123">
            <v>0</v>
          </cell>
          <cell r="J123">
            <v>98114736.560000002</v>
          </cell>
        </row>
        <row r="124">
          <cell r="H124" t="str">
            <v>007</v>
          </cell>
          <cell r="I124">
            <v>289047300</v>
          </cell>
          <cell r="J124">
            <v>288920101.08999997</v>
          </cell>
        </row>
        <row r="125">
          <cell r="H125" t="str">
            <v>007</v>
          </cell>
          <cell r="I125">
            <v>241934000</v>
          </cell>
          <cell r="J125">
            <v>241933970.69</v>
          </cell>
        </row>
        <row r="126">
          <cell r="H126" t="str">
            <v>0200000007</v>
          </cell>
          <cell r="I126">
            <v>241934000</v>
          </cell>
          <cell r="J126">
            <v>241933970.69</v>
          </cell>
        </row>
        <row r="127">
          <cell r="H127" t="str">
            <v>0220000007</v>
          </cell>
          <cell r="I127">
            <v>241934000</v>
          </cell>
          <cell r="J127">
            <v>241933970.69</v>
          </cell>
        </row>
        <row r="128">
          <cell r="H128" t="str">
            <v>0220059007</v>
          </cell>
          <cell r="I128">
            <v>241934000</v>
          </cell>
          <cell r="J128">
            <v>241933970.69</v>
          </cell>
        </row>
        <row r="129">
          <cell r="H129" t="str">
            <v>0220059007</v>
          </cell>
          <cell r="I129">
            <v>241934000</v>
          </cell>
          <cell r="J129">
            <v>241933970.69</v>
          </cell>
        </row>
        <row r="130">
          <cell r="H130" t="str">
            <v>0220059007</v>
          </cell>
          <cell r="I130">
            <v>0</v>
          </cell>
          <cell r="J130">
            <v>241933970.69</v>
          </cell>
        </row>
        <row r="131">
          <cell r="H131" t="str">
            <v>0220059007</v>
          </cell>
          <cell r="I131">
            <v>0</v>
          </cell>
          <cell r="J131">
            <v>234375771</v>
          </cell>
        </row>
        <row r="132">
          <cell r="H132" t="str">
            <v>0220059007</v>
          </cell>
          <cell r="I132">
            <v>0</v>
          </cell>
          <cell r="J132">
            <v>7558199.6900000004</v>
          </cell>
        </row>
        <row r="133">
          <cell r="H133" t="str">
            <v>007</v>
          </cell>
          <cell r="I133">
            <v>46623100</v>
          </cell>
          <cell r="J133">
            <v>46618700</v>
          </cell>
        </row>
        <row r="134">
          <cell r="H134" t="str">
            <v>0200000007</v>
          </cell>
          <cell r="I134">
            <v>45451700</v>
          </cell>
          <cell r="J134">
            <v>45447300</v>
          </cell>
        </row>
        <row r="135">
          <cell r="H135" t="str">
            <v>0210000007</v>
          </cell>
          <cell r="I135">
            <v>45451700</v>
          </cell>
          <cell r="J135">
            <v>45447300</v>
          </cell>
        </row>
        <row r="136">
          <cell r="H136" t="str">
            <v>0210059007</v>
          </cell>
          <cell r="I136">
            <v>45451700</v>
          </cell>
          <cell r="J136">
            <v>45447300</v>
          </cell>
        </row>
        <row r="137">
          <cell r="H137" t="str">
            <v>0210059007</v>
          </cell>
          <cell r="I137">
            <v>45451700</v>
          </cell>
          <cell r="J137">
            <v>45447300</v>
          </cell>
        </row>
        <row r="138">
          <cell r="H138" t="str">
            <v>0210059007</v>
          </cell>
          <cell r="I138">
            <v>0</v>
          </cell>
          <cell r="J138">
            <v>45447300</v>
          </cell>
        </row>
        <row r="139">
          <cell r="H139" t="str">
            <v>0210059007</v>
          </cell>
          <cell r="I139">
            <v>0</v>
          </cell>
          <cell r="J139">
            <v>36562300</v>
          </cell>
        </row>
        <row r="140">
          <cell r="H140" t="str">
            <v>0210059007</v>
          </cell>
          <cell r="I140">
            <v>0</v>
          </cell>
          <cell r="J140">
            <v>8885000</v>
          </cell>
        </row>
        <row r="141">
          <cell r="H141" t="str">
            <v>0300000007</v>
          </cell>
          <cell r="I141">
            <v>1171400</v>
          </cell>
          <cell r="J141">
            <v>1171400</v>
          </cell>
        </row>
        <row r="142">
          <cell r="H142" t="str">
            <v>0330000007</v>
          </cell>
          <cell r="I142">
            <v>1171400</v>
          </cell>
          <cell r="J142">
            <v>1171400</v>
          </cell>
        </row>
        <row r="143">
          <cell r="H143" t="str">
            <v>0333986007</v>
          </cell>
          <cell r="I143">
            <v>1171400</v>
          </cell>
          <cell r="J143">
            <v>1171400</v>
          </cell>
        </row>
        <row r="144">
          <cell r="H144" t="str">
            <v>0333986007</v>
          </cell>
          <cell r="I144">
            <v>1171400</v>
          </cell>
          <cell r="J144">
            <v>1171400</v>
          </cell>
        </row>
        <row r="145">
          <cell r="H145" t="str">
            <v>0333986007</v>
          </cell>
          <cell r="I145">
            <v>0</v>
          </cell>
          <cell r="J145">
            <v>1171400</v>
          </cell>
        </row>
        <row r="146">
          <cell r="H146" t="str">
            <v>0333986007</v>
          </cell>
          <cell r="I146">
            <v>0</v>
          </cell>
          <cell r="J146">
            <v>1171400</v>
          </cell>
        </row>
        <row r="147">
          <cell r="H147" t="str">
            <v>007</v>
          </cell>
          <cell r="I147">
            <v>490200</v>
          </cell>
          <cell r="J147">
            <v>367430.40000000002</v>
          </cell>
        </row>
        <row r="148">
          <cell r="H148" t="str">
            <v>9900000007</v>
          </cell>
          <cell r="I148">
            <v>490200</v>
          </cell>
          <cell r="J148">
            <v>367430.40000000002</v>
          </cell>
        </row>
        <row r="149">
          <cell r="H149" t="str">
            <v>9990000007</v>
          </cell>
          <cell r="I149">
            <v>490200</v>
          </cell>
          <cell r="J149">
            <v>367430.40000000002</v>
          </cell>
        </row>
        <row r="150">
          <cell r="H150" t="str">
            <v>9992040007</v>
          </cell>
          <cell r="I150">
            <v>490200</v>
          </cell>
          <cell r="J150">
            <v>367430.40000000002</v>
          </cell>
        </row>
        <row r="151">
          <cell r="H151" t="str">
            <v>9992040007</v>
          </cell>
          <cell r="I151">
            <v>490200</v>
          </cell>
          <cell r="J151">
            <v>367430.40000000002</v>
          </cell>
        </row>
        <row r="152">
          <cell r="H152" t="str">
            <v>9992040007</v>
          </cell>
          <cell r="I152">
            <v>0</v>
          </cell>
          <cell r="J152">
            <v>367430.40000000002</v>
          </cell>
        </row>
        <row r="153">
          <cell r="H153" t="str">
            <v>9992040007</v>
          </cell>
          <cell r="I153">
            <v>0</v>
          </cell>
          <cell r="J153">
            <v>367430.40000000002</v>
          </cell>
        </row>
        <row r="154">
          <cell r="H154" t="str">
            <v>007</v>
          </cell>
          <cell r="I154">
            <v>168128200</v>
          </cell>
          <cell r="J154">
            <v>168128109.66999999</v>
          </cell>
        </row>
        <row r="155">
          <cell r="H155" t="str">
            <v>007</v>
          </cell>
          <cell r="I155">
            <v>168128200</v>
          </cell>
          <cell r="J155">
            <v>168128109.66999999</v>
          </cell>
        </row>
        <row r="156">
          <cell r="H156" t="str">
            <v>1100000007</v>
          </cell>
          <cell r="I156">
            <v>168128200</v>
          </cell>
          <cell r="J156">
            <v>168128109.66999999</v>
          </cell>
        </row>
        <row r="157">
          <cell r="H157" t="str">
            <v>1140000007</v>
          </cell>
          <cell r="I157">
            <v>168128200</v>
          </cell>
          <cell r="J157">
            <v>168128109.66999999</v>
          </cell>
        </row>
        <row r="158">
          <cell r="H158" t="str">
            <v>1140059007</v>
          </cell>
          <cell r="I158">
            <v>167790600</v>
          </cell>
          <cell r="J158">
            <v>167790509.66999999</v>
          </cell>
        </row>
        <row r="159">
          <cell r="H159" t="str">
            <v>1140059007</v>
          </cell>
          <cell r="I159">
            <v>167790600</v>
          </cell>
          <cell r="J159">
            <v>167790509.66999999</v>
          </cell>
        </row>
        <row r="160">
          <cell r="H160" t="str">
            <v>1140059007</v>
          </cell>
          <cell r="I160">
            <v>0</v>
          </cell>
          <cell r="J160">
            <v>167790509.66999999</v>
          </cell>
        </row>
        <row r="161">
          <cell r="H161" t="str">
            <v>1140059007</v>
          </cell>
          <cell r="I161">
            <v>0</v>
          </cell>
          <cell r="J161">
            <v>136484800</v>
          </cell>
        </row>
        <row r="162">
          <cell r="H162" t="str">
            <v>1140059007</v>
          </cell>
          <cell r="I162">
            <v>0</v>
          </cell>
          <cell r="J162">
            <v>31305709.670000002</v>
          </cell>
        </row>
        <row r="163">
          <cell r="H163" t="str">
            <v>1143987007</v>
          </cell>
          <cell r="I163">
            <v>337600</v>
          </cell>
          <cell r="J163">
            <v>337600</v>
          </cell>
        </row>
        <row r="164">
          <cell r="H164" t="str">
            <v>1143987007</v>
          </cell>
          <cell r="I164">
            <v>337600</v>
          </cell>
          <cell r="J164">
            <v>337600</v>
          </cell>
        </row>
        <row r="165">
          <cell r="H165" t="str">
            <v>1143987007</v>
          </cell>
          <cell r="I165">
            <v>0</v>
          </cell>
          <cell r="J165">
            <v>337600</v>
          </cell>
        </row>
        <row r="166">
          <cell r="H166" t="str">
            <v>1143987007</v>
          </cell>
          <cell r="I166">
            <v>0</v>
          </cell>
          <cell r="J166">
            <v>337600</v>
          </cell>
        </row>
        <row r="167">
          <cell r="H167" t="str">
            <v>007</v>
          </cell>
          <cell r="I167">
            <v>12504300700</v>
          </cell>
          <cell r="J167">
            <v>12503454650.639999</v>
          </cell>
        </row>
        <row r="168">
          <cell r="H168" t="str">
            <v>007</v>
          </cell>
          <cell r="I168">
            <v>5702103800</v>
          </cell>
          <cell r="J168">
            <v>5701778854.7200003</v>
          </cell>
        </row>
        <row r="169">
          <cell r="H169" t="str">
            <v>0100000007</v>
          </cell>
          <cell r="I169">
            <v>5702103800</v>
          </cell>
          <cell r="J169">
            <v>5701778854.7200003</v>
          </cell>
        </row>
        <row r="170">
          <cell r="H170" t="str">
            <v>0120000007</v>
          </cell>
          <cell r="I170">
            <v>5702103800</v>
          </cell>
          <cell r="J170">
            <v>5701778854.7200003</v>
          </cell>
        </row>
        <row r="171">
          <cell r="H171" t="str">
            <v>0120059007</v>
          </cell>
          <cell r="I171">
            <v>828423500</v>
          </cell>
          <cell r="J171">
            <v>828113479.72000003</v>
          </cell>
        </row>
        <row r="172">
          <cell r="H172" t="str">
            <v>0120059007</v>
          </cell>
          <cell r="I172">
            <v>828423500</v>
          </cell>
          <cell r="J172">
            <v>828113479.72000003</v>
          </cell>
        </row>
        <row r="173">
          <cell r="H173" t="str">
            <v>0120059007</v>
          </cell>
          <cell r="I173">
            <v>0</v>
          </cell>
          <cell r="J173">
            <v>828113479.72000003</v>
          </cell>
        </row>
        <row r="174">
          <cell r="H174" t="str">
            <v>0120059007</v>
          </cell>
          <cell r="I174">
            <v>0</v>
          </cell>
          <cell r="J174">
            <v>715900550.17999995</v>
          </cell>
        </row>
        <row r="175">
          <cell r="H175" t="str">
            <v>0120059007</v>
          </cell>
          <cell r="I175">
            <v>0</v>
          </cell>
          <cell r="J175">
            <v>112212929.54000001</v>
          </cell>
        </row>
        <row r="176">
          <cell r="H176" t="str">
            <v>0122010007</v>
          </cell>
          <cell r="I176">
            <v>80000000</v>
          </cell>
          <cell r="J176">
            <v>80000000</v>
          </cell>
        </row>
        <row r="177">
          <cell r="H177" t="str">
            <v>0122010007</v>
          </cell>
          <cell r="I177">
            <v>80000000</v>
          </cell>
          <cell r="J177">
            <v>80000000</v>
          </cell>
        </row>
        <row r="178">
          <cell r="H178" t="str">
            <v>0122010007</v>
          </cell>
          <cell r="I178">
            <v>0</v>
          </cell>
          <cell r="J178">
            <v>80000000</v>
          </cell>
        </row>
        <row r="179">
          <cell r="H179" t="str">
            <v>0122010007</v>
          </cell>
          <cell r="I179">
            <v>0</v>
          </cell>
          <cell r="J179">
            <v>80000000</v>
          </cell>
        </row>
        <row r="180">
          <cell r="H180" t="str">
            <v>0123999007</v>
          </cell>
          <cell r="I180">
            <v>201600</v>
          </cell>
          <cell r="J180">
            <v>201600</v>
          </cell>
        </row>
        <row r="181">
          <cell r="H181" t="str">
            <v>0123999007</v>
          </cell>
          <cell r="I181">
            <v>201600</v>
          </cell>
          <cell r="J181">
            <v>201600</v>
          </cell>
        </row>
        <row r="182">
          <cell r="H182" t="str">
            <v>0123999007</v>
          </cell>
          <cell r="I182">
            <v>0</v>
          </cell>
          <cell r="J182">
            <v>201600</v>
          </cell>
        </row>
        <row r="183">
          <cell r="H183" t="str">
            <v>0123999007</v>
          </cell>
          <cell r="I183">
            <v>0</v>
          </cell>
          <cell r="J183">
            <v>201600</v>
          </cell>
        </row>
        <row r="184">
          <cell r="H184" t="str">
            <v>0125401007</v>
          </cell>
          <cell r="I184">
            <v>4705696400</v>
          </cell>
          <cell r="J184">
            <v>4705681475</v>
          </cell>
        </row>
        <row r="185">
          <cell r="H185" t="str">
            <v>0125401007</v>
          </cell>
          <cell r="I185">
            <v>4705696400</v>
          </cell>
          <cell r="J185">
            <v>4705681475</v>
          </cell>
        </row>
        <row r="186">
          <cell r="H186" t="str">
            <v>0125401007</v>
          </cell>
          <cell r="I186">
            <v>0</v>
          </cell>
          <cell r="J186">
            <v>4705681475</v>
          </cell>
        </row>
        <row r="187">
          <cell r="H187" t="str">
            <v>0125401007</v>
          </cell>
          <cell r="I187">
            <v>0</v>
          </cell>
          <cell r="J187">
            <v>4705681475</v>
          </cell>
        </row>
        <row r="188">
          <cell r="H188" t="str">
            <v>0126087007</v>
          </cell>
          <cell r="I188">
            <v>87782300</v>
          </cell>
          <cell r="J188">
            <v>87782300</v>
          </cell>
        </row>
        <row r="189">
          <cell r="H189" t="str">
            <v>0126087007</v>
          </cell>
          <cell r="I189">
            <v>87782300</v>
          </cell>
          <cell r="J189">
            <v>87782300</v>
          </cell>
        </row>
        <row r="190">
          <cell r="H190" t="str">
            <v>0126087007</v>
          </cell>
          <cell r="I190">
            <v>0</v>
          </cell>
          <cell r="J190">
            <v>87782300</v>
          </cell>
        </row>
        <row r="191">
          <cell r="H191" t="str">
            <v>0126087007</v>
          </cell>
          <cell r="I191">
            <v>0</v>
          </cell>
          <cell r="J191">
            <v>87782300</v>
          </cell>
        </row>
        <row r="192">
          <cell r="H192" t="str">
            <v>007</v>
          </cell>
          <cell r="I192">
            <v>263408300</v>
          </cell>
          <cell r="J192">
            <v>262888063.19999999</v>
          </cell>
        </row>
        <row r="193">
          <cell r="H193" t="str">
            <v>0100000007</v>
          </cell>
          <cell r="I193">
            <v>263408300</v>
          </cell>
          <cell r="J193">
            <v>262888063.19999999</v>
          </cell>
        </row>
        <row r="194">
          <cell r="H194" t="str">
            <v>0120000007</v>
          </cell>
          <cell r="I194">
            <v>263408300</v>
          </cell>
          <cell r="J194">
            <v>262888063.19999999</v>
          </cell>
        </row>
        <row r="195">
          <cell r="H195" t="str">
            <v>0120059007</v>
          </cell>
          <cell r="I195">
            <v>263408300</v>
          </cell>
          <cell r="J195">
            <v>262888063.19999999</v>
          </cell>
        </row>
        <row r="196">
          <cell r="H196" t="str">
            <v>0120059007</v>
          </cell>
          <cell r="I196">
            <v>263408300</v>
          </cell>
          <cell r="J196">
            <v>262888063.19999999</v>
          </cell>
        </row>
        <row r="197">
          <cell r="H197" t="str">
            <v>0120059007</v>
          </cell>
          <cell r="I197">
            <v>0</v>
          </cell>
          <cell r="J197">
            <v>262888063.19999999</v>
          </cell>
        </row>
        <row r="198">
          <cell r="H198" t="str">
            <v>0120059007</v>
          </cell>
          <cell r="I198">
            <v>0</v>
          </cell>
          <cell r="J198">
            <v>210603505.99000001</v>
          </cell>
        </row>
        <row r="199">
          <cell r="H199" t="str">
            <v>0120059007</v>
          </cell>
          <cell r="I199">
            <v>0</v>
          </cell>
          <cell r="J199">
            <v>52284557.210000001</v>
          </cell>
        </row>
        <row r="200">
          <cell r="H200" t="str">
            <v>007</v>
          </cell>
          <cell r="I200">
            <v>2631514800</v>
          </cell>
          <cell r="J200">
            <v>2631514000</v>
          </cell>
        </row>
        <row r="201">
          <cell r="H201" t="str">
            <v>0100000007</v>
          </cell>
          <cell r="I201">
            <v>2631514800</v>
          </cell>
          <cell r="J201">
            <v>2631514000</v>
          </cell>
        </row>
        <row r="202">
          <cell r="H202" t="str">
            <v>0130000007</v>
          </cell>
          <cell r="I202">
            <v>2631514800</v>
          </cell>
          <cell r="J202">
            <v>2631514000</v>
          </cell>
        </row>
        <row r="203">
          <cell r="H203" t="str">
            <v>0136055007</v>
          </cell>
          <cell r="I203">
            <v>2631514800</v>
          </cell>
          <cell r="J203">
            <v>2631514000</v>
          </cell>
        </row>
        <row r="204">
          <cell r="H204" t="str">
            <v>0136055007</v>
          </cell>
          <cell r="I204">
            <v>2631514800</v>
          </cell>
          <cell r="J204">
            <v>2631514000</v>
          </cell>
        </row>
        <row r="205">
          <cell r="H205" t="str">
            <v>0136055007</v>
          </cell>
          <cell r="I205">
            <v>0</v>
          </cell>
          <cell r="J205">
            <v>2631514000</v>
          </cell>
        </row>
        <row r="206">
          <cell r="H206" t="str">
            <v>0136055007</v>
          </cell>
          <cell r="I206">
            <v>0</v>
          </cell>
          <cell r="J206">
            <v>2631514000</v>
          </cell>
        </row>
        <row r="207">
          <cell r="H207" t="str">
            <v>007</v>
          </cell>
          <cell r="I207">
            <v>3907273800</v>
          </cell>
          <cell r="J207">
            <v>3907273732.7199998</v>
          </cell>
        </row>
        <row r="208">
          <cell r="H208" t="str">
            <v>0100000007</v>
          </cell>
          <cell r="I208">
            <v>3907273800</v>
          </cell>
          <cell r="J208">
            <v>3907273732.7199998</v>
          </cell>
        </row>
        <row r="209">
          <cell r="H209" t="str">
            <v>0130000007</v>
          </cell>
          <cell r="I209">
            <v>3907273800</v>
          </cell>
          <cell r="J209">
            <v>3907273732.7199998</v>
          </cell>
        </row>
        <row r="210">
          <cell r="H210" t="str">
            <v>0130059007</v>
          </cell>
          <cell r="I210">
            <v>8854500</v>
          </cell>
          <cell r="J210">
            <v>8854467.9299999997</v>
          </cell>
        </row>
        <row r="211">
          <cell r="H211" t="str">
            <v>0130059007</v>
          </cell>
          <cell r="I211">
            <v>8854500</v>
          </cell>
          <cell r="J211">
            <v>8854467.9299999997</v>
          </cell>
        </row>
        <row r="212">
          <cell r="H212" t="str">
            <v>0130059007</v>
          </cell>
          <cell r="I212">
            <v>0</v>
          </cell>
          <cell r="J212">
            <v>8854467.9299999997</v>
          </cell>
        </row>
        <row r="213">
          <cell r="H213" t="str">
            <v>0130059007</v>
          </cell>
          <cell r="I213">
            <v>0</v>
          </cell>
          <cell r="J213">
            <v>8854467.9299999997</v>
          </cell>
        </row>
        <row r="214">
          <cell r="H214" t="str">
            <v>0134009007</v>
          </cell>
          <cell r="I214">
            <v>3898419300</v>
          </cell>
          <cell r="J214">
            <v>3898419264.79</v>
          </cell>
        </row>
        <row r="215">
          <cell r="H215" t="str">
            <v>0134009007</v>
          </cell>
          <cell r="I215">
            <v>3898419300</v>
          </cell>
          <cell r="J215">
            <v>3898419264.79</v>
          </cell>
        </row>
        <row r="216">
          <cell r="H216" t="str">
            <v>0134009007</v>
          </cell>
          <cell r="I216">
            <v>0</v>
          </cell>
          <cell r="J216">
            <v>1420078000</v>
          </cell>
        </row>
        <row r="217">
          <cell r="H217" t="str">
            <v>0134009007</v>
          </cell>
          <cell r="I217">
            <v>0</v>
          </cell>
          <cell r="J217">
            <v>1420078000</v>
          </cell>
        </row>
        <row r="218">
          <cell r="H218" t="str">
            <v>0134009007</v>
          </cell>
          <cell r="I218">
            <v>0</v>
          </cell>
          <cell r="J218">
            <v>2478341264.79</v>
          </cell>
        </row>
        <row r="219">
          <cell r="H219" t="str">
            <v>0134009007</v>
          </cell>
          <cell r="I219">
            <v>0</v>
          </cell>
          <cell r="J219">
            <v>2478341264.79</v>
          </cell>
        </row>
        <row r="220">
          <cell r="H220" t="str">
            <v>007</v>
          </cell>
          <cell r="I220">
            <v>36500000</v>
          </cell>
          <cell r="J220">
            <v>25786045.609999999</v>
          </cell>
        </row>
        <row r="221">
          <cell r="H221" t="str">
            <v>007</v>
          </cell>
          <cell r="I221">
            <v>36500000</v>
          </cell>
          <cell r="J221">
            <v>25786045.609999999</v>
          </cell>
        </row>
        <row r="222">
          <cell r="H222" t="str">
            <v>0500000007</v>
          </cell>
          <cell r="I222">
            <v>36500000</v>
          </cell>
          <cell r="J222">
            <v>25786045.609999999</v>
          </cell>
        </row>
        <row r="223">
          <cell r="H223" t="str">
            <v>0540000007</v>
          </cell>
          <cell r="I223">
            <v>36500000</v>
          </cell>
          <cell r="J223">
            <v>25786045.609999999</v>
          </cell>
        </row>
        <row r="224">
          <cell r="H224" t="str">
            <v>0543589007</v>
          </cell>
          <cell r="I224">
            <v>36500000</v>
          </cell>
          <cell r="J224">
            <v>25786045.609999999</v>
          </cell>
        </row>
        <row r="225">
          <cell r="H225" t="str">
            <v>0543589007</v>
          </cell>
          <cell r="I225">
            <v>36500000</v>
          </cell>
          <cell r="J225">
            <v>25786045.609999999</v>
          </cell>
        </row>
        <row r="226">
          <cell r="H226" t="str">
            <v>0543589007</v>
          </cell>
          <cell r="I226">
            <v>0</v>
          </cell>
          <cell r="J226">
            <v>25786045.609999999</v>
          </cell>
        </row>
        <row r="227">
          <cell r="H227" t="str">
            <v>0543589007</v>
          </cell>
          <cell r="I227">
            <v>0</v>
          </cell>
          <cell r="J227">
            <v>25786045.609999999</v>
          </cell>
        </row>
        <row r="228">
          <cell r="H228" t="str">
            <v>020</v>
          </cell>
          <cell r="I228">
            <v>296173799500</v>
          </cell>
          <cell r="J228">
            <v>290612438629.52002</v>
          </cell>
        </row>
        <row r="229">
          <cell r="H229" t="str">
            <v>020</v>
          </cell>
          <cell r="I229">
            <v>1574450100</v>
          </cell>
          <cell r="J229">
            <v>1493156573.8399999</v>
          </cell>
        </row>
        <row r="230">
          <cell r="H230" t="str">
            <v>020</v>
          </cell>
          <cell r="I230">
            <v>28555100</v>
          </cell>
          <cell r="J230">
            <v>26287473.84</v>
          </cell>
        </row>
        <row r="231">
          <cell r="H231" t="str">
            <v>1600000020</v>
          </cell>
          <cell r="I231">
            <v>28555100</v>
          </cell>
          <cell r="J231">
            <v>26287473.84</v>
          </cell>
        </row>
        <row r="232">
          <cell r="H232" t="str">
            <v>16Ц0000020</v>
          </cell>
          <cell r="I232">
            <v>28555100</v>
          </cell>
          <cell r="J232">
            <v>26287473.84</v>
          </cell>
        </row>
        <row r="233">
          <cell r="H233" t="str">
            <v>16Ц2794020</v>
          </cell>
          <cell r="I233">
            <v>28555100</v>
          </cell>
          <cell r="J233">
            <v>26287473.84</v>
          </cell>
        </row>
        <row r="234">
          <cell r="H234" t="str">
            <v>16Ц2794020</v>
          </cell>
          <cell r="I234">
            <v>28555100</v>
          </cell>
          <cell r="J234">
            <v>26287473.84</v>
          </cell>
        </row>
        <row r="235">
          <cell r="H235" t="str">
            <v>16Ц2794020</v>
          </cell>
          <cell r="I235">
            <v>0</v>
          </cell>
          <cell r="J235">
            <v>26287473.84</v>
          </cell>
        </row>
        <row r="236">
          <cell r="H236" t="str">
            <v>16Ц2794020</v>
          </cell>
          <cell r="I236">
            <v>0</v>
          </cell>
          <cell r="J236">
            <v>26287473.84</v>
          </cell>
        </row>
        <row r="237">
          <cell r="H237" t="str">
            <v>020</v>
          </cell>
          <cell r="I237">
            <v>1545895000</v>
          </cell>
          <cell r="J237">
            <v>1466869100</v>
          </cell>
        </row>
        <row r="238">
          <cell r="H238" t="str">
            <v>2700000020</v>
          </cell>
          <cell r="I238">
            <v>1545895000</v>
          </cell>
          <cell r="J238">
            <v>1466869100</v>
          </cell>
        </row>
        <row r="239">
          <cell r="H239" t="str">
            <v>2730000020</v>
          </cell>
          <cell r="I239">
            <v>1545895000</v>
          </cell>
          <cell r="J239">
            <v>1466869100</v>
          </cell>
        </row>
        <row r="240">
          <cell r="H240" t="str">
            <v>2730019020</v>
          </cell>
          <cell r="I240">
            <v>745895000</v>
          </cell>
          <cell r="J240">
            <v>666869100</v>
          </cell>
        </row>
        <row r="241">
          <cell r="H241" t="str">
            <v>2730019020</v>
          </cell>
          <cell r="I241">
            <v>745895000</v>
          </cell>
          <cell r="J241">
            <v>666869100</v>
          </cell>
        </row>
        <row r="242">
          <cell r="H242" t="str">
            <v>2730019020</v>
          </cell>
          <cell r="I242">
            <v>0</v>
          </cell>
          <cell r="J242">
            <v>666869100</v>
          </cell>
        </row>
        <row r="243">
          <cell r="H243" t="str">
            <v>2730019020</v>
          </cell>
          <cell r="I243">
            <v>0</v>
          </cell>
          <cell r="J243">
            <v>666869100</v>
          </cell>
        </row>
        <row r="244">
          <cell r="H244" t="str">
            <v>2736006020</v>
          </cell>
          <cell r="I244">
            <v>800000000</v>
          </cell>
          <cell r="J244">
            <v>800000000</v>
          </cell>
        </row>
        <row r="245">
          <cell r="H245" t="str">
            <v>2736006020</v>
          </cell>
          <cell r="I245">
            <v>800000000</v>
          </cell>
          <cell r="J245">
            <v>800000000</v>
          </cell>
        </row>
        <row r="246">
          <cell r="H246" t="str">
            <v>2736006020</v>
          </cell>
          <cell r="I246">
            <v>0</v>
          </cell>
          <cell r="J246">
            <v>800000000</v>
          </cell>
        </row>
        <row r="247">
          <cell r="H247" t="str">
            <v>2736006020</v>
          </cell>
          <cell r="I247">
            <v>0</v>
          </cell>
          <cell r="J247">
            <v>800000000</v>
          </cell>
        </row>
        <row r="248">
          <cell r="H248" t="str">
            <v>020</v>
          </cell>
          <cell r="I248">
            <v>26524147000</v>
          </cell>
          <cell r="J248">
            <v>26469763382.150002</v>
          </cell>
        </row>
        <row r="249">
          <cell r="H249" t="str">
            <v>020</v>
          </cell>
          <cell r="I249">
            <v>8227157300</v>
          </cell>
          <cell r="J249">
            <v>8227157300</v>
          </cell>
        </row>
        <row r="250">
          <cell r="H250" t="str">
            <v>1600000020</v>
          </cell>
          <cell r="I250">
            <v>30673100</v>
          </cell>
          <cell r="J250">
            <v>30673100</v>
          </cell>
        </row>
        <row r="251">
          <cell r="H251" t="str">
            <v>16Ц0000020</v>
          </cell>
          <cell r="I251">
            <v>1630600</v>
          </cell>
          <cell r="J251">
            <v>1630600</v>
          </cell>
        </row>
        <row r="252">
          <cell r="H252" t="str">
            <v>16Ц0019020</v>
          </cell>
          <cell r="I252">
            <v>1630600</v>
          </cell>
          <cell r="J252">
            <v>1630600</v>
          </cell>
        </row>
        <row r="253">
          <cell r="H253" t="str">
            <v>16Ц0019020</v>
          </cell>
          <cell r="I253">
            <v>1630600</v>
          </cell>
          <cell r="J253">
            <v>1630600</v>
          </cell>
        </row>
        <row r="254">
          <cell r="H254" t="str">
            <v>16Ц0019020</v>
          </cell>
          <cell r="I254">
            <v>0</v>
          </cell>
          <cell r="J254">
            <v>1630600</v>
          </cell>
        </row>
        <row r="255">
          <cell r="H255" t="str">
            <v>16Ц0019020</v>
          </cell>
          <cell r="I255">
            <v>0</v>
          </cell>
          <cell r="J255">
            <v>1630600</v>
          </cell>
        </row>
        <row r="256">
          <cell r="H256" t="str">
            <v>16Ч0000020</v>
          </cell>
          <cell r="I256">
            <v>29042500</v>
          </cell>
          <cell r="J256">
            <v>29042500</v>
          </cell>
        </row>
        <row r="257">
          <cell r="H257" t="str">
            <v>16Ч9999020</v>
          </cell>
          <cell r="I257">
            <v>29042500</v>
          </cell>
          <cell r="J257">
            <v>29042500</v>
          </cell>
        </row>
        <row r="258">
          <cell r="H258" t="str">
            <v>16Ч9999020</v>
          </cell>
          <cell r="I258">
            <v>29042500</v>
          </cell>
          <cell r="J258">
            <v>29042500</v>
          </cell>
        </row>
        <row r="259">
          <cell r="H259" t="str">
            <v>16Ч9999020</v>
          </cell>
          <cell r="I259">
            <v>0</v>
          </cell>
          <cell r="J259">
            <v>29042500</v>
          </cell>
        </row>
        <row r="260">
          <cell r="H260" t="str">
            <v>16Ч9999020</v>
          </cell>
          <cell r="I260">
            <v>0</v>
          </cell>
          <cell r="J260">
            <v>29042500</v>
          </cell>
        </row>
        <row r="261">
          <cell r="H261" t="str">
            <v>1700000020</v>
          </cell>
          <cell r="I261">
            <v>8196484200</v>
          </cell>
          <cell r="J261">
            <v>8196484200</v>
          </cell>
        </row>
        <row r="262">
          <cell r="H262" t="str">
            <v>1710000020</v>
          </cell>
          <cell r="I262">
            <v>8196484200</v>
          </cell>
          <cell r="J262">
            <v>8196484200</v>
          </cell>
        </row>
        <row r="263">
          <cell r="H263" t="str">
            <v>1712018020</v>
          </cell>
          <cell r="I263">
            <v>8196484200</v>
          </cell>
          <cell r="J263">
            <v>8196484200</v>
          </cell>
        </row>
        <row r="264">
          <cell r="H264" t="str">
            <v>1712018020</v>
          </cell>
          <cell r="I264">
            <v>8196484200</v>
          </cell>
          <cell r="J264">
            <v>8196484200</v>
          </cell>
        </row>
        <row r="265">
          <cell r="H265" t="str">
            <v>1712018020</v>
          </cell>
          <cell r="I265">
            <v>0</v>
          </cell>
          <cell r="J265">
            <v>8196484200</v>
          </cell>
        </row>
        <row r="266">
          <cell r="H266" t="str">
            <v>1712018020</v>
          </cell>
          <cell r="I266">
            <v>0</v>
          </cell>
          <cell r="J266">
            <v>8196484200</v>
          </cell>
        </row>
        <row r="267">
          <cell r="H267" t="str">
            <v>020</v>
          </cell>
          <cell r="I267">
            <v>18296989700</v>
          </cell>
          <cell r="J267">
            <v>18242606082.150002</v>
          </cell>
        </row>
        <row r="268">
          <cell r="H268" t="str">
            <v>1600000020</v>
          </cell>
          <cell r="I268">
            <v>18296989700</v>
          </cell>
          <cell r="J268">
            <v>18242606082.150002</v>
          </cell>
        </row>
        <row r="269">
          <cell r="H269" t="str">
            <v>1650000020</v>
          </cell>
          <cell r="I269">
            <v>3918814800</v>
          </cell>
          <cell r="J269">
            <v>3867521227.52</v>
          </cell>
        </row>
        <row r="270">
          <cell r="H270" t="str">
            <v>1650019020</v>
          </cell>
          <cell r="I270">
            <v>20647600</v>
          </cell>
          <cell r="J270">
            <v>20647600</v>
          </cell>
        </row>
        <row r="271">
          <cell r="H271" t="str">
            <v>1650019020</v>
          </cell>
          <cell r="I271">
            <v>20647600</v>
          </cell>
          <cell r="J271">
            <v>20647600</v>
          </cell>
        </row>
        <row r="272">
          <cell r="H272" t="str">
            <v>1650019020</v>
          </cell>
          <cell r="I272">
            <v>0</v>
          </cell>
          <cell r="J272">
            <v>20647600</v>
          </cell>
        </row>
        <row r="273">
          <cell r="H273" t="str">
            <v>1650019020</v>
          </cell>
          <cell r="I273">
            <v>0</v>
          </cell>
          <cell r="J273">
            <v>20647600</v>
          </cell>
        </row>
        <row r="274">
          <cell r="H274" t="str">
            <v>1653101020</v>
          </cell>
          <cell r="I274">
            <v>180000000</v>
          </cell>
          <cell r="J274">
            <v>178500000</v>
          </cell>
        </row>
        <row r="275">
          <cell r="H275" t="str">
            <v>1653101020</v>
          </cell>
          <cell r="I275">
            <v>180000000</v>
          </cell>
          <cell r="J275">
            <v>178500000</v>
          </cell>
        </row>
        <row r="276">
          <cell r="H276" t="str">
            <v>1653101020</v>
          </cell>
          <cell r="I276">
            <v>0</v>
          </cell>
          <cell r="J276">
            <v>178500000</v>
          </cell>
        </row>
        <row r="277">
          <cell r="H277" t="str">
            <v>1656421020</v>
          </cell>
          <cell r="I277">
            <v>2587360200</v>
          </cell>
          <cell r="J277">
            <v>2587360200</v>
          </cell>
        </row>
        <row r="278">
          <cell r="H278" t="str">
            <v>1656421020</v>
          </cell>
          <cell r="I278">
            <v>2587360200</v>
          </cell>
          <cell r="J278">
            <v>2587360200</v>
          </cell>
        </row>
        <row r="279">
          <cell r="H279" t="str">
            <v>1656421020</v>
          </cell>
          <cell r="I279">
            <v>0</v>
          </cell>
          <cell r="J279">
            <v>2587360200</v>
          </cell>
        </row>
        <row r="280">
          <cell r="H280" t="str">
            <v>1656422020</v>
          </cell>
          <cell r="I280">
            <v>1130807000</v>
          </cell>
          <cell r="J280">
            <v>1081013427.52</v>
          </cell>
        </row>
        <row r="281">
          <cell r="H281" t="str">
            <v>1656422020</v>
          </cell>
          <cell r="I281">
            <v>1130807000</v>
          </cell>
          <cell r="J281">
            <v>1081013427.52</v>
          </cell>
        </row>
        <row r="282">
          <cell r="H282" t="str">
            <v>1656422020</v>
          </cell>
          <cell r="I282">
            <v>0</v>
          </cell>
          <cell r="J282">
            <v>1081013427.52</v>
          </cell>
        </row>
        <row r="283">
          <cell r="H283" t="str">
            <v>16Ч0000020</v>
          </cell>
          <cell r="I283">
            <v>14378174900</v>
          </cell>
          <cell r="J283">
            <v>14375084854.629999</v>
          </cell>
        </row>
        <row r="284">
          <cell r="H284" t="str">
            <v>16Ч9999020</v>
          </cell>
          <cell r="I284">
            <v>14378174900</v>
          </cell>
          <cell r="J284">
            <v>14375084854.629999</v>
          </cell>
        </row>
        <row r="285">
          <cell r="H285" t="str">
            <v>16Ч9999020</v>
          </cell>
          <cell r="I285">
            <v>12225705400</v>
          </cell>
          <cell r="J285">
            <v>12225705400</v>
          </cell>
        </row>
        <row r="286">
          <cell r="H286" t="str">
            <v>16Ч9999020</v>
          </cell>
          <cell r="I286">
            <v>0</v>
          </cell>
          <cell r="J286">
            <v>12097131400</v>
          </cell>
        </row>
        <row r="287">
          <cell r="H287" t="str">
            <v>16Ч9999020</v>
          </cell>
          <cell r="I287">
            <v>0</v>
          </cell>
          <cell r="J287">
            <v>12097131400</v>
          </cell>
        </row>
        <row r="288">
          <cell r="H288" t="str">
            <v>16Ч9999020</v>
          </cell>
          <cell r="I288">
            <v>0</v>
          </cell>
          <cell r="J288">
            <v>128574000</v>
          </cell>
        </row>
        <row r="289">
          <cell r="H289" t="str">
            <v>16Ч9999020</v>
          </cell>
          <cell r="I289">
            <v>0</v>
          </cell>
          <cell r="J289">
            <v>128574000</v>
          </cell>
        </row>
        <row r="290">
          <cell r="H290" t="str">
            <v>16Ч9999020</v>
          </cell>
          <cell r="I290">
            <v>1969548800</v>
          </cell>
          <cell r="J290">
            <v>1969548800</v>
          </cell>
        </row>
        <row r="291">
          <cell r="H291" t="str">
            <v>16Ч9999020</v>
          </cell>
          <cell r="I291">
            <v>0</v>
          </cell>
          <cell r="J291">
            <v>1969548800</v>
          </cell>
        </row>
        <row r="292">
          <cell r="H292" t="str">
            <v>16Ч9999020</v>
          </cell>
          <cell r="I292">
            <v>0</v>
          </cell>
          <cell r="J292">
            <v>1969548800</v>
          </cell>
        </row>
        <row r="293">
          <cell r="H293" t="str">
            <v>16Ч9999020</v>
          </cell>
          <cell r="I293">
            <v>182920700</v>
          </cell>
          <cell r="J293">
            <v>179830654.63</v>
          </cell>
        </row>
        <row r="294">
          <cell r="H294" t="str">
            <v>16Ч9999020</v>
          </cell>
          <cell r="I294">
            <v>0</v>
          </cell>
          <cell r="J294">
            <v>179830654.63</v>
          </cell>
        </row>
        <row r="295">
          <cell r="H295" t="str">
            <v>16Ч9999020</v>
          </cell>
          <cell r="I295">
            <v>0</v>
          </cell>
          <cell r="J295">
            <v>179830654.63</v>
          </cell>
        </row>
        <row r="296">
          <cell r="H296" t="str">
            <v>020</v>
          </cell>
          <cell r="I296">
            <v>247499655700</v>
          </cell>
          <cell r="J296">
            <v>242074025265.16</v>
          </cell>
        </row>
        <row r="297">
          <cell r="H297" t="str">
            <v>020</v>
          </cell>
          <cell r="I297">
            <v>3598506500</v>
          </cell>
          <cell r="J297">
            <v>3492535375.7399998</v>
          </cell>
        </row>
        <row r="298">
          <cell r="H298" t="str">
            <v>9900000020</v>
          </cell>
          <cell r="I298">
            <v>3598506500</v>
          </cell>
          <cell r="J298">
            <v>3492535375.7399998</v>
          </cell>
        </row>
        <row r="299">
          <cell r="H299" t="str">
            <v>9990000020</v>
          </cell>
          <cell r="I299">
            <v>3598506500</v>
          </cell>
          <cell r="J299">
            <v>3492535375.7399998</v>
          </cell>
        </row>
        <row r="300">
          <cell r="H300" t="str">
            <v>9990011020</v>
          </cell>
          <cell r="I300">
            <v>1150378100</v>
          </cell>
          <cell r="J300">
            <v>1150065300.6700001</v>
          </cell>
        </row>
        <row r="301">
          <cell r="H301" t="str">
            <v>9990011020</v>
          </cell>
          <cell r="I301">
            <v>1150378100</v>
          </cell>
          <cell r="J301">
            <v>1150065300.6700001</v>
          </cell>
        </row>
        <row r="302">
          <cell r="H302" t="str">
            <v>9990011020</v>
          </cell>
          <cell r="I302">
            <v>0</v>
          </cell>
          <cell r="J302">
            <v>1150065300.6700001</v>
          </cell>
        </row>
        <row r="303">
          <cell r="H303" t="str">
            <v>9990011020</v>
          </cell>
          <cell r="I303">
            <v>0</v>
          </cell>
          <cell r="J303">
            <v>1146696570.95</v>
          </cell>
        </row>
        <row r="304">
          <cell r="H304" t="str">
            <v>9990011020</v>
          </cell>
          <cell r="I304">
            <v>0</v>
          </cell>
          <cell r="J304">
            <v>3368729.72</v>
          </cell>
        </row>
        <row r="305">
          <cell r="H305" t="str">
            <v>9990012020</v>
          </cell>
          <cell r="I305">
            <v>82485300</v>
          </cell>
          <cell r="J305">
            <v>81569285.079999998</v>
          </cell>
        </row>
        <row r="306">
          <cell r="H306" t="str">
            <v>9990012020</v>
          </cell>
          <cell r="I306">
            <v>82485300</v>
          </cell>
          <cell r="J306">
            <v>81569285.079999998</v>
          </cell>
        </row>
        <row r="307">
          <cell r="H307" t="str">
            <v>9990012020</v>
          </cell>
          <cell r="I307">
            <v>0</v>
          </cell>
          <cell r="J307">
            <v>81569285.079999998</v>
          </cell>
        </row>
        <row r="308">
          <cell r="H308" t="str">
            <v>9990012020</v>
          </cell>
          <cell r="I308">
            <v>0</v>
          </cell>
          <cell r="J308">
            <v>81569285.079999998</v>
          </cell>
        </row>
        <row r="309">
          <cell r="H309" t="str">
            <v>9990019020</v>
          </cell>
          <cell r="I309">
            <v>2364547300</v>
          </cell>
          <cell r="J309">
            <v>2260211505.6599998</v>
          </cell>
        </row>
        <row r="310">
          <cell r="H310" t="str">
            <v>9990019020</v>
          </cell>
          <cell r="I310">
            <v>53941400</v>
          </cell>
          <cell r="J310">
            <v>51526209.740000002</v>
          </cell>
        </row>
        <row r="311">
          <cell r="H311" t="str">
            <v>9990019020</v>
          </cell>
          <cell r="I311">
            <v>0</v>
          </cell>
          <cell r="J311">
            <v>51526209.740000002</v>
          </cell>
        </row>
        <row r="312">
          <cell r="H312" t="str">
            <v>9990019020</v>
          </cell>
          <cell r="I312">
            <v>0</v>
          </cell>
          <cell r="J312">
            <v>51526209.740000002</v>
          </cell>
        </row>
        <row r="313">
          <cell r="H313" t="str">
            <v>9990019020</v>
          </cell>
          <cell r="I313">
            <v>2290353300</v>
          </cell>
          <cell r="J313">
            <v>2196624841.7800002</v>
          </cell>
        </row>
        <row r="314">
          <cell r="H314" t="str">
            <v>9990019020</v>
          </cell>
          <cell r="I314">
            <v>0</v>
          </cell>
          <cell r="J314">
            <v>2196624841.7800002</v>
          </cell>
        </row>
        <row r="315">
          <cell r="H315" t="str">
            <v>9990019020</v>
          </cell>
          <cell r="I315">
            <v>0</v>
          </cell>
          <cell r="J315">
            <v>771335186.92999995</v>
          </cell>
        </row>
        <row r="316">
          <cell r="H316" t="str">
            <v>9990019020</v>
          </cell>
          <cell r="I316">
            <v>0</v>
          </cell>
          <cell r="J316">
            <v>111648111.65000001</v>
          </cell>
        </row>
        <row r="317">
          <cell r="H317" t="str">
            <v>9990019020</v>
          </cell>
          <cell r="I317">
            <v>0</v>
          </cell>
          <cell r="J317">
            <v>1313641543.2</v>
          </cell>
        </row>
        <row r="318">
          <cell r="H318" t="str">
            <v>9990019020</v>
          </cell>
          <cell r="I318">
            <v>20252600</v>
          </cell>
          <cell r="J318">
            <v>12060454.140000001</v>
          </cell>
        </row>
        <row r="319">
          <cell r="H319" t="str">
            <v>9990019020</v>
          </cell>
          <cell r="I319">
            <v>0</v>
          </cell>
          <cell r="J319">
            <v>32574.65</v>
          </cell>
        </row>
        <row r="320">
          <cell r="H320" t="str">
            <v>9990019020</v>
          </cell>
          <cell r="I320">
            <v>0</v>
          </cell>
          <cell r="J320">
            <v>32574.65</v>
          </cell>
        </row>
        <row r="321">
          <cell r="H321" t="str">
            <v>9990019020</v>
          </cell>
          <cell r="I321">
            <v>0</v>
          </cell>
          <cell r="J321">
            <v>12027879.49</v>
          </cell>
        </row>
        <row r="322">
          <cell r="H322" t="str">
            <v>9990019020</v>
          </cell>
          <cell r="I322">
            <v>0</v>
          </cell>
          <cell r="J322">
            <v>7975481</v>
          </cell>
        </row>
        <row r="323">
          <cell r="H323" t="str">
            <v>9990019020</v>
          </cell>
          <cell r="I323">
            <v>0</v>
          </cell>
          <cell r="J323">
            <v>4052398.49</v>
          </cell>
        </row>
        <row r="324">
          <cell r="H324" t="str">
            <v>9993969020</v>
          </cell>
          <cell r="I324">
            <v>38300</v>
          </cell>
          <cell r="J324">
            <v>33062.519999999997</v>
          </cell>
        </row>
        <row r="325">
          <cell r="H325" t="str">
            <v>9993969020</v>
          </cell>
          <cell r="I325">
            <v>38300</v>
          </cell>
          <cell r="J325">
            <v>33062.519999999997</v>
          </cell>
        </row>
        <row r="326">
          <cell r="H326" t="str">
            <v>9993969020</v>
          </cell>
          <cell r="I326">
            <v>0</v>
          </cell>
          <cell r="J326">
            <v>33062.519999999997</v>
          </cell>
        </row>
        <row r="327">
          <cell r="H327" t="str">
            <v>9993969020</v>
          </cell>
          <cell r="I327">
            <v>0</v>
          </cell>
          <cell r="J327">
            <v>33062.519999999997</v>
          </cell>
        </row>
        <row r="328">
          <cell r="H328" t="str">
            <v>9993987020</v>
          </cell>
          <cell r="I328">
            <v>1057500</v>
          </cell>
          <cell r="J328">
            <v>656221.81000000006</v>
          </cell>
        </row>
        <row r="329">
          <cell r="H329" t="str">
            <v>9993987020</v>
          </cell>
          <cell r="I329">
            <v>1057500</v>
          </cell>
          <cell r="J329">
            <v>656221.81000000006</v>
          </cell>
        </row>
        <row r="330">
          <cell r="H330" t="str">
            <v>9993987020</v>
          </cell>
          <cell r="I330">
            <v>0</v>
          </cell>
          <cell r="J330">
            <v>656221.81000000006</v>
          </cell>
        </row>
        <row r="331">
          <cell r="H331" t="str">
            <v>9993987020</v>
          </cell>
          <cell r="I331">
            <v>0</v>
          </cell>
          <cell r="J331">
            <v>656221.81000000006</v>
          </cell>
        </row>
        <row r="332">
          <cell r="H332" t="str">
            <v>020</v>
          </cell>
          <cell r="I332">
            <v>28950000</v>
          </cell>
          <cell r="J332">
            <v>28950000</v>
          </cell>
        </row>
        <row r="333">
          <cell r="H333" t="str">
            <v>1600000020</v>
          </cell>
          <cell r="I333">
            <v>28950000</v>
          </cell>
          <cell r="J333">
            <v>28950000</v>
          </cell>
        </row>
        <row r="334">
          <cell r="H334" t="str">
            <v>16Л0000020</v>
          </cell>
          <cell r="I334">
            <v>15300000</v>
          </cell>
          <cell r="J334">
            <v>15300000</v>
          </cell>
        </row>
        <row r="335">
          <cell r="H335" t="str">
            <v>16Л0019020</v>
          </cell>
          <cell r="I335">
            <v>15300000</v>
          </cell>
          <cell r="J335">
            <v>15300000</v>
          </cell>
        </row>
        <row r="336">
          <cell r="H336" t="str">
            <v>16Л0019020</v>
          </cell>
          <cell r="I336">
            <v>15300000</v>
          </cell>
          <cell r="J336">
            <v>15300000</v>
          </cell>
        </row>
        <row r="337">
          <cell r="H337" t="str">
            <v>16Л0019020</v>
          </cell>
          <cell r="I337">
            <v>0</v>
          </cell>
          <cell r="J337">
            <v>15300000</v>
          </cell>
        </row>
        <row r="338">
          <cell r="H338" t="str">
            <v>16Л0019020</v>
          </cell>
          <cell r="I338">
            <v>0</v>
          </cell>
          <cell r="J338">
            <v>15300000</v>
          </cell>
        </row>
        <row r="339">
          <cell r="H339" t="str">
            <v>16Т0000020</v>
          </cell>
          <cell r="I339">
            <v>13650000</v>
          </cell>
          <cell r="J339">
            <v>13650000</v>
          </cell>
        </row>
        <row r="340">
          <cell r="H340" t="str">
            <v>16Т0019020</v>
          </cell>
          <cell r="I340">
            <v>13650000</v>
          </cell>
          <cell r="J340">
            <v>13650000</v>
          </cell>
        </row>
        <row r="341">
          <cell r="H341" t="str">
            <v>16Т0019020</v>
          </cell>
          <cell r="I341">
            <v>13650000</v>
          </cell>
          <cell r="J341">
            <v>13650000</v>
          </cell>
        </row>
        <row r="342">
          <cell r="H342" t="str">
            <v>16Т0019020</v>
          </cell>
          <cell r="I342">
            <v>0</v>
          </cell>
          <cell r="J342">
            <v>13650000</v>
          </cell>
        </row>
        <row r="343">
          <cell r="H343" t="str">
            <v>16Т0019020</v>
          </cell>
          <cell r="I343">
            <v>0</v>
          </cell>
          <cell r="J343">
            <v>13650000</v>
          </cell>
        </row>
        <row r="344">
          <cell r="H344" t="str">
            <v>020</v>
          </cell>
          <cell r="I344">
            <v>70133246800</v>
          </cell>
          <cell r="J344">
            <v>67941807564.669998</v>
          </cell>
        </row>
        <row r="345">
          <cell r="H345" t="str">
            <v>0800000020</v>
          </cell>
          <cell r="I345">
            <v>14400000</v>
          </cell>
          <cell r="J345">
            <v>14400000</v>
          </cell>
        </row>
        <row r="346">
          <cell r="H346" t="str">
            <v>0850000020</v>
          </cell>
          <cell r="I346">
            <v>14400000</v>
          </cell>
          <cell r="J346">
            <v>14400000</v>
          </cell>
        </row>
        <row r="347">
          <cell r="H347" t="str">
            <v>0859999020</v>
          </cell>
          <cell r="I347">
            <v>14400000</v>
          </cell>
          <cell r="J347">
            <v>14400000</v>
          </cell>
        </row>
        <row r="348">
          <cell r="H348" t="str">
            <v>0859999020</v>
          </cell>
          <cell r="I348">
            <v>14400000</v>
          </cell>
          <cell r="J348">
            <v>14400000</v>
          </cell>
        </row>
        <row r="349">
          <cell r="H349" t="str">
            <v>0859999020</v>
          </cell>
          <cell r="I349">
            <v>0</v>
          </cell>
          <cell r="J349">
            <v>14400000</v>
          </cell>
        </row>
        <row r="350">
          <cell r="H350" t="str">
            <v>0859999020</v>
          </cell>
          <cell r="I350">
            <v>0</v>
          </cell>
          <cell r="J350">
            <v>14400000</v>
          </cell>
        </row>
        <row r="351">
          <cell r="H351" t="str">
            <v>1000000020</v>
          </cell>
          <cell r="I351">
            <v>100000000</v>
          </cell>
          <cell r="J351">
            <v>100000000</v>
          </cell>
        </row>
        <row r="352">
          <cell r="H352" t="str">
            <v>10Б0000020</v>
          </cell>
          <cell r="I352">
            <v>100000000</v>
          </cell>
          <cell r="J352">
            <v>100000000</v>
          </cell>
        </row>
        <row r="353">
          <cell r="H353" t="str">
            <v>10Б9999020</v>
          </cell>
          <cell r="I353">
            <v>100000000</v>
          </cell>
          <cell r="J353">
            <v>100000000</v>
          </cell>
        </row>
        <row r="354">
          <cell r="H354" t="str">
            <v>10Б9999020</v>
          </cell>
          <cell r="I354">
            <v>100000000</v>
          </cell>
          <cell r="J354">
            <v>100000000</v>
          </cell>
        </row>
        <row r="355">
          <cell r="H355" t="str">
            <v>10Б9999020</v>
          </cell>
          <cell r="I355">
            <v>0</v>
          </cell>
          <cell r="J355">
            <v>100000000</v>
          </cell>
        </row>
        <row r="356">
          <cell r="H356" t="str">
            <v>10Б9999020</v>
          </cell>
          <cell r="I356">
            <v>0</v>
          </cell>
          <cell r="J356">
            <v>100000000</v>
          </cell>
        </row>
        <row r="357">
          <cell r="H357" t="str">
            <v>1600000020</v>
          </cell>
          <cell r="I357">
            <v>7950536000</v>
          </cell>
          <cell r="J357">
            <v>7425689682</v>
          </cell>
        </row>
        <row r="358">
          <cell r="H358" t="str">
            <v>1610000020</v>
          </cell>
          <cell r="I358">
            <v>3610000000</v>
          </cell>
          <cell r="J358">
            <v>3610000000</v>
          </cell>
        </row>
        <row r="359">
          <cell r="H359" t="str">
            <v>1616718020</v>
          </cell>
          <cell r="I359">
            <v>3610000000</v>
          </cell>
          <cell r="J359">
            <v>3610000000</v>
          </cell>
        </row>
        <row r="360">
          <cell r="H360" t="str">
            <v>1616718020</v>
          </cell>
          <cell r="I360">
            <v>3610000000</v>
          </cell>
          <cell r="J360">
            <v>3610000000</v>
          </cell>
        </row>
        <row r="361">
          <cell r="H361" t="str">
            <v>1616718020</v>
          </cell>
          <cell r="I361">
            <v>0</v>
          </cell>
          <cell r="J361">
            <v>3610000000</v>
          </cell>
        </row>
        <row r="362">
          <cell r="H362" t="str">
            <v>1616718020</v>
          </cell>
          <cell r="I362">
            <v>0</v>
          </cell>
          <cell r="J362">
            <v>3610000000</v>
          </cell>
        </row>
        <row r="363">
          <cell r="H363" t="str">
            <v>1660000020</v>
          </cell>
          <cell r="I363">
            <v>2401695000</v>
          </cell>
          <cell r="J363">
            <v>1877035000</v>
          </cell>
        </row>
        <row r="364">
          <cell r="H364" t="str">
            <v>1660019020</v>
          </cell>
          <cell r="I364">
            <v>2401695000</v>
          </cell>
          <cell r="J364">
            <v>1877035000</v>
          </cell>
        </row>
        <row r="365">
          <cell r="H365" t="str">
            <v>1660019020</v>
          </cell>
          <cell r="I365">
            <v>2401695000</v>
          </cell>
          <cell r="J365">
            <v>1877035000</v>
          </cell>
        </row>
        <row r="366">
          <cell r="H366" t="str">
            <v>1660019020</v>
          </cell>
          <cell r="I366">
            <v>0</v>
          </cell>
          <cell r="J366">
            <v>1877035000</v>
          </cell>
        </row>
        <row r="367">
          <cell r="H367" t="str">
            <v>1660019020</v>
          </cell>
          <cell r="I367">
            <v>0</v>
          </cell>
          <cell r="J367">
            <v>1877035000</v>
          </cell>
        </row>
        <row r="368">
          <cell r="H368" t="str">
            <v>16Л0000020</v>
          </cell>
          <cell r="I368">
            <v>241600000</v>
          </cell>
          <cell r="J368">
            <v>241600000</v>
          </cell>
        </row>
        <row r="369">
          <cell r="H369" t="str">
            <v>16Л0019020</v>
          </cell>
          <cell r="I369">
            <v>241600000</v>
          </cell>
          <cell r="J369">
            <v>241600000</v>
          </cell>
        </row>
        <row r="370">
          <cell r="H370" t="str">
            <v>16Л0019020</v>
          </cell>
          <cell r="I370">
            <v>241600000</v>
          </cell>
          <cell r="J370">
            <v>241600000</v>
          </cell>
        </row>
        <row r="371">
          <cell r="H371" t="str">
            <v>16Л0019020</v>
          </cell>
          <cell r="I371">
            <v>0</v>
          </cell>
          <cell r="J371">
            <v>241600000</v>
          </cell>
        </row>
        <row r="372">
          <cell r="H372" t="str">
            <v>16Л0019020</v>
          </cell>
          <cell r="I372">
            <v>0</v>
          </cell>
          <cell r="J372">
            <v>241600000</v>
          </cell>
        </row>
        <row r="373">
          <cell r="H373" t="str">
            <v>16П0000020</v>
          </cell>
          <cell r="I373">
            <v>1063092500</v>
          </cell>
          <cell r="J373">
            <v>1063092500</v>
          </cell>
        </row>
        <row r="374">
          <cell r="H374" t="str">
            <v>16П0019020</v>
          </cell>
          <cell r="I374">
            <v>1063092500</v>
          </cell>
          <cell r="J374">
            <v>1063092500</v>
          </cell>
        </row>
        <row r="375">
          <cell r="H375" t="str">
            <v>16П0019020</v>
          </cell>
          <cell r="I375">
            <v>1063092500</v>
          </cell>
          <cell r="J375">
            <v>1063092500</v>
          </cell>
        </row>
        <row r="376">
          <cell r="H376" t="str">
            <v>16П0019020</v>
          </cell>
          <cell r="I376">
            <v>0</v>
          </cell>
          <cell r="J376">
            <v>1063092500</v>
          </cell>
        </row>
        <row r="377">
          <cell r="H377" t="str">
            <v>16П0019020</v>
          </cell>
          <cell r="I377">
            <v>0</v>
          </cell>
          <cell r="J377">
            <v>1063092500</v>
          </cell>
        </row>
        <row r="378">
          <cell r="H378" t="str">
            <v>16Т0000020</v>
          </cell>
          <cell r="I378">
            <v>25066200</v>
          </cell>
          <cell r="J378">
            <v>25066182</v>
          </cell>
        </row>
        <row r="379">
          <cell r="H379" t="str">
            <v>16Т0019020</v>
          </cell>
          <cell r="I379">
            <v>25066200</v>
          </cell>
          <cell r="J379">
            <v>25066182</v>
          </cell>
        </row>
        <row r="380">
          <cell r="H380" t="str">
            <v>16Т0019020</v>
          </cell>
          <cell r="I380">
            <v>25066200</v>
          </cell>
          <cell r="J380">
            <v>25066182</v>
          </cell>
        </row>
        <row r="381">
          <cell r="H381" t="str">
            <v>16Т0019020</v>
          </cell>
          <cell r="I381">
            <v>0</v>
          </cell>
          <cell r="J381">
            <v>25066182</v>
          </cell>
        </row>
        <row r="382">
          <cell r="H382" t="str">
            <v>16Т0019020</v>
          </cell>
          <cell r="I382">
            <v>0</v>
          </cell>
          <cell r="J382">
            <v>25066182</v>
          </cell>
        </row>
        <row r="383">
          <cell r="H383" t="str">
            <v>16У0000020</v>
          </cell>
          <cell r="I383">
            <v>17995000</v>
          </cell>
          <cell r="J383">
            <v>17995000</v>
          </cell>
        </row>
        <row r="384">
          <cell r="H384" t="str">
            <v>16У0019020</v>
          </cell>
          <cell r="I384">
            <v>17995000</v>
          </cell>
          <cell r="J384">
            <v>17995000</v>
          </cell>
        </row>
        <row r="385">
          <cell r="H385" t="str">
            <v>16У0019020</v>
          </cell>
          <cell r="I385">
            <v>17995000</v>
          </cell>
          <cell r="J385">
            <v>17995000</v>
          </cell>
        </row>
        <row r="386">
          <cell r="H386" t="str">
            <v>16У0019020</v>
          </cell>
          <cell r="I386">
            <v>0</v>
          </cell>
          <cell r="J386">
            <v>17995000</v>
          </cell>
        </row>
        <row r="387">
          <cell r="H387" t="str">
            <v>16У0019020</v>
          </cell>
          <cell r="I387">
            <v>0</v>
          </cell>
          <cell r="J387">
            <v>17995000</v>
          </cell>
        </row>
        <row r="388">
          <cell r="H388" t="str">
            <v>16Ц0000020</v>
          </cell>
          <cell r="I388">
            <v>591087300</v>
          </cell>
          <cell r="J388">
            <v>590901000</v>
          </cell>
        </row>
        <row r="389">
          <cell r="H389" t="str">
            <v>16Ц0019020</v>
          </cell>
          <cell r="I389">
            <v>550161300</v>
          </cell>
          <cell r="J389">
            <v>549975000</v>
          </cell>
        </row>
        <row r="390">
          <cell r="H390" t="str">
            <v>16Ц0019020</v>
          </cell>
          <cell r="I390">
            <v>550161300</v>
          </cell>
          <cell r="J390">
            <v>549975000</v>
          </cell>
        </row>
        <row r="391">
          <cell r="H391" t="str">
            <v>16Ц0019020</v>
          </cell>
          <cell r="I391">
            <v>0</v>
          </cell>
          <cell r="J391">
            <v>549975000</v>
          </cell>
        </row>
        <row r="392">
          <cell r="H392" t="str">
            <v>16Ц0019020</v>
          </cell>
          <cell r="I392">
            <v>0</v>
          </cell>
          <cell r="J392">
            <v>507000000</v>
          </cell>
        </row>
        <row r="393">
          <cell r="H393" t="str">
            <v>16Ц0019020</v>
          </cell>
          <cell r="I393">
            <v>0</v>
          </cell>
          <cell r="J393">
            <v>42975000</v>
          </cell>
        </row>
        <row r="394">
          <cell r="H394" t="str">
            <v>16Ц0059020</v>
          </cell>
          <cell r="I394">
            <v>40926000</v>
          </cell>
          <cell r="J394">
            <v>40926000</v>
          </cell>
        </row>
        <row r="395">
          <cell r="H395" t="str">
            <v>16Ц0059020</v>
          </cell>
          <cell r="I395">
            <v>40926000</v>
          </cell>
          <cell r="J395">
            <v>40926000</v>
          </cell>
        </row>
        <row r="396">
          <cell r="H396" t="str">
            <v>16Ц0059020</v>
          </cell>
          <cell r="I396">
            <v>0</v>
          </cell>
          <cell r="J396">
            <v>40926000</v>
          </cell>
        </row>
        <row r="397">
          <cell r="H397" t="str">
            <v>16Ц0059020</v>
          </cell>
          <cell r="I397">
            <v>0</v>
          </cell>
          <cell r="J397">
            <v>40338800</v>
          </cell>
        </row>
        <row r="398">
          <cell r="H398" t="str">
            <v>16Ц0059020</v>
          </cell>
          <cell r="I398">
            <v>0</v>
          </cell>
          <cell r="J398">
            <v>587200</v>
          </cell>
        </row>
        <row r="399">
          <cell r="H399" t="str">
            <v>1700000020</v>
          </cell>
          <cell r="I399">
            <v>41436064500</v>
          </cell>
          <cell r="J399">
            <v>41228948464.32</v>
          </cell>
        </row>
        <row r="400">
          <cell r="H400" t="str">
            <v>1770000020</v>
          </cell>
          <cell r="I400">
            <v>54000000</v>
          </cell>
          <cell r="J400">
            <v>53999964.32</v>
          </cell>
        </row>
        <row r="401">
          <cell r="H401" t="str">
            <v>1770059020</v>
          </cell>
          <cell r="I401">
            <v>54000000</v>
          </cell>
          <cell r="J401">
            <v>53999964.32</v>
          </cell>
        </row>
        <row r="402">
          <cell r="H402" t="str">
            <v>1770059020</v>
          </cell>
          <cell r="I402">
            <v>54000000</v>
          </cell>
          <cell r="J402">
            <v>53999964.32</v>
          </cell>
        </row>
        <row r="403">
          <cell r="H403" t="str">
            <v>1770059020</v>
          </cell>
          <cell r="I403">
            <v>0</v>
          </cell>
          <cell r="J403">
            <v>53999964.32</v>
          </cell>
        </row>
        <row r="404">
          <cell r="H404" t="str">
            <v>1770059020</v>
          </cell>
          <cell r="I404">
            <v>0</v>
          </cell>
          <cell r="J404">
            <v>22504364.32</v>
          </cell>
        </row>
        <row r="405">
          <cell r="H405" t="str">
            <v>1770059020</v>
          </cell>
          <cell r="I405">
            <v>0</v>
          </cell>
          <cell r="J405">
            <v>31495600</v>
          </cell>
        </row>
        <row r="406">
          <cell r="H406" t="str">
            <v>1780000020</v>
          </cell>
          <cell r="I406">
            <v>90000000</v>
          </cell>
          <cell r="J406">
            <v>90000000</v>
          </cell>
        </row>
        <row r="407">
          <cell r="H407" t="str">
            <v>1780019020</v>
          </cell>
          <cell r="I407">
            <v>90000000</v>
          </cell>
          <cell r="J407">
            <v>90000000</v>
          </cell>
        </row>
        <row r="408">
          <cell r="H408" t="str">
            <v>1780019020</v>
          </cell>
          <cell r="I408">
            <v>90000000</v>
          </cell>
          <cell r="J408">
            <v>90000000</v>
          </cell>
        </row>
        <row r="409">
          <cell r="H409" t="str">
            <v>1780019020</v>
          </cell>
          <cell r="I409">
            <v>0</v>
          </cell>
          <cell r="J409">
            <v>90000000</v>
          </cell>
        </row>
        <row r="410">
          <cell r="H410" t="str">
            <v>1780019020</v>
          </cell>
          <cell r="I410">
            <v>0</v>
          </cell>
          <cell r="J410">
            <v>90000000</v>
          </cell>
        </row>
        <row r="411">
          <cell r="H411" t="str">
            <v>17Б0000020</v>
          </cell>
          <cell r="I411">
            <v>41292064500</v>
          </cell>
          <cell r="J411">
            <v>41084948500</v>
          </cell>
        </row>
        <row r="412">
          <cell r="H412" t="str">
            <v>17Б9999020</v>
          </cell>
          <cell r="I412">
            <v>41292064500</v>
          </cell>
          <cell r="J412">
            <v>41084948500</v>
          </cell>
        </row>
        <row r="413">
          <cell r="H413" t="str">
            <v>17Б9999020</v>
          </cell>
          <cell r="I413">
            <v>41292064500</v>
          </cell>
          <cell r="J413">
            <v>41084948500</v>
          </cell>
        </row>
        <row r="414">
          <cell r="H414" t="str">
            <v>17Б9999020</v>
          </cell>
          <cell r="I414">
            <v>0</v>
          </cell>
          <cell r="J414">
            <v>41084948500</v>
          </cell>
        </row>
        <row r="415">
          <cell r="H415" t="str">
            <v>17Б9999020</v>
          </cell>
          <cell r="I415">
            <v>0</v>
          </cell>
          <cell r="J415">
            <v>41084948500</v>
          </cell>
        </row>
        <row r="416">
          <cell r="H416" t="str">
            <v>1800000020</v>
          </cell>
          <cell r="I416">
            <v>4468166500</v>
          </cell>
          <cell r="J416">
            <v>4468053000</v>
          </cell>
        </row>
        <row r="417">
          <cell r="H417" t="str">
            <v>1870000020</v>
          </cell>
          <cell r="I417">
            <v>4468166500</v>
          </cell>
          <cell r="J417">
            <v>4468053000</v>
          </cell>
        </row>
        <row r="418">
          <cell r="H418" t="str">
            <v>1879999020</v>
          </cell>
          <cell r="I418">
            <v>4468166500</v>
          </cell>
          <cell r="J418">
            <v>4468053000</v>
          </cell>
        </row>
        <row r="419">
          <cell r="H419" t="str">
            <v>1879999020</v>
          </cell>
          <cell r="I419">
            <v>4468166500</v>
          </cell>
          <cell r="J419">
            <v>4468053000</v>
          </cell>
        </row>
        <row r="420">
          <cell r="H420" t="str">
            <v>1879999020</v>
          </cell>
          <cell r="I420">
            <v>0</v>
          </cell>
          <cell r="J420">
            <v>4468053000</v>
          </cell>
        </row>
        <row r="421">
          <cell r="H421" t="str">
            <v>1879999020</v>
          </cell>
          <cell r="I421">
            <v>0</v>
          </cell>
          <cell r="J421">
            <v>4468053000</v>
          </cell>
        </row>
        <row r="422">
          <cell r="H422" t="str">
            <v>1900000020</v>
          </cell>
          <cell r="I422">
            <v>6300700000</v>
          </cell>
          <cell r="J422">
            <v>6171140000</v>
          </cell>
        </row>
        <row r="423">
          <cell r="H423" t="str">
            <v>1920000020</v>
          </cell>
          <cell r="I423">
            <v>6300700000</v>
          </cell>
          <cell r="J423">
            <v>6171140000</v>
          </cell>
        </row>
        <row r="424">
          <cell r="H424" t="str">
            <v>1929999020</v>
          </cell>
          <cell r="I424">
            <v>6300700000</v>
          </cell>
          <cell r="J424">
            <v>6171140000</v>
          </cell>
        </row>
        <row r="425">
          <cell r="H425" t="str">
            <v>1929999020</v>
          </cell>
          <cell r="I425">
            <v>6300700000</v>
          </cell>
          <cell r="J425">
            <v>6171140000</v>
          </cell>
        </row>
        <row r="426">
          <cell r="H426" t="str">
            <v>1929999020</v>
          </cell>
          <cell r="I426">
            <v>0</v>
          </cell>
          <cell r="J426">
            <v>6171140000</v>
          </cell>
        </row>
        <row r="427">
          <cell r="H427" t="str">
            <v>1929999020</v>
          </cell>
          <cell r="I427">
            <v>0</v>
          </cell>
          <cell r="J427">
            <v>6171140000</v>
          </cell>
        </row>
        <row r="428">
          <cell r="H428" t="str">
            <v>2000000020</v>
          </cell>
          <cell r="I428">
            <v>8967579100</v>
          </cell>
          <cell r="J428">
            <v>7687165518.3500004</v>
          </cell>
        </row>
        <row r="429">
          <cell r="H429" t="str">
            <v>2010000020</v>
          </cell>
          <cell r="I429">
            <v>429111000</v>
          </cell>
          <cell r="J429">
            <v>36749439.159999996</v>
          </cell>
        </row>
        <row r="430">
          <cell r="H430" t="str">
            <v>2016862020</v>
          </cell>
          <cell r="I430">
            <v>429111000</v>
          </cell>
          <cell r="J430">
            <v>36749439.159999996</v>
          </cell>
        </row>
        <row r="431">
          <cell r="H431" t="str">
            <v>2016862020</v>
          </cell>
          <cell r="I431">
            <v>429111000</v>
          </cell>
          <cell r="J431">
            <v>36749439.159999996</v>
          </cell>
        </row>
        <row r="432">
          <cell r="H432" t="str">
            <v>2016862020</v>
          </cell>
          <cell r="I432">
            <v>0</v>
          </cell>
          <cell r="J432">
            <v>36749439.159999996</v>
          </cell>
        </row>
        <row r="433">
          <cell r="H433" t="str">
            <v>2020000020</v>
          </cell>
          <cell r="I433">
            <v>50000000</v>
          </cell>
          <cell r="J433">
            <v>30000</v>
          </cell>
        </row>
        <row r="434">
          <cell r="H434" t="str">
            <v>2026861020</v>
          </cell>
          <cell r="I434">
            <v>50000000</v>
          </cell>
          <cell r="J434">
            <v>30000</v>
          </cell>
        </row>
        <row r="435">
          <cell r="H435" t="str">
            <v>2026861020</v>
          </cell>
          <cell r="I435">
            <v>50000000</v>
          </cell>
          <cell r="J435">
            <v>30000</v>
          </cell>
        </row>
        <row r="436">
          <cell r="H436" t="str">
            <v>2026861020</v>
          </cell>
          <cell r="I436">
            <v>0</v>
          </cell>
          <cell r="J436">
            <v>30000</v>
          </cell>
        </row>
        <row r="437">
          <cell r="H437" t="str">
            <v>2040000020</v>
          </cell>
          <cell r="I437">
            <v>8488468100</v>
          </cell>
          <cell r="J437">
            <v>7650386079.1899996</v>
          </cell>
        </row>
        <row r="438">
          <cell r="H438" t="str">
            <v>2049999020</v>
          </cell>
          <cell r="I438">
            <v>8488468100</v>
          </cell>
          <cell r="J438">
            <v>7650386079.1899996</v>
          </cell>
        </row>
        <row r="439">
          <cell r="H439" t="str">
            <v>2049999020</v>
          </cell>
          <cell r="I439">
            <v>8488468100</v>
          </cell>
          <cell r="J439">
            <v>7650386079.1899996</v>
          </cell>
        </row>
        <row r="440">
          <cell r="H440" t="str">
            <v>2049999020</v>
          </cell>
          <cell r="I440">
            <v>0</v>
          </cell>
          <cell r="J440">
            <v>7650386079.1899996</v>
          </cell>
        </row>
        <row r="441">
          <cell r="H441" t="str">
            <v>2049999020</v>
          </cell>
          <cell r="I441">
            <v>0</v>
          </cell>
          <cell r="J441">
            <v>7650386079.1899996</v>
          </cell>
        </row>
        <row r="442">
          <cell r="H442" t="str">
            <v>2100000020</v>
          </cell>
          <cell r="I442">
            <v>854915000</v>
          </cell>
          <cell r="J442">
            <v>805626400</v>
          </cell>
        </row>
        <row r="443">
          <cell r="H443" t="str">
            <v>2140000020</v>
          </cell>
          <cell r="I443">
            <v>854915000</v>
          </cell>
          <cell r="J443">
            <v>805626400</v>
          </cell>
        </row>
        <row r="444">
          <cell r="H444" t="str">
            <v>2149999020</v>
          </cell>
          <cell r="I444">
            <v>854915000</v>
          </cell>
          <cell r="J444">
            <v>805626400</v>
          </cell>
        </row>
        <row r="445">
          <cell r="H445" t="str">
            <v>2149999020</v>
          </cell>
          <cell r="I445">
            <v>854915000</v>
          </cell>
          <cell r="J445">
            <v>805626400</v>
          </cell>
        </row>
        <row r="446">
          <cell r="H446" t="str">
            <v>2149999020</v>
          </cell>
          <cell r="I446">
            <v>0</v>
          </cell>
          <cell r="J446">
            <v>805626400</v>
          </cell>
        </row>
        <row r="447">
          <cell r="H447" t="str">
            <v>2149999020</v>
          </cell>
          <cell r="I447">
            <v>0</v>
          </cell>
          <cell r="J447">
            <v>805626400</v>
          </cell>
        </row>
        <row r="448">
          <cell r="H448" t="str">
            <v>2200000020</v>
          </cell>
          <cell r="I448">
            <v>17079500</v>
          </cell>
          <cell r="J448">
            <v>17079500</v>
          </cell>
        </row>
        <row r="449">
          <cell r="H449" t="str">
            <v>2260000020</v>
          </cell>
          <cell r="I449">
            <v>17079500</v>
          </cell>
          <cell r="J449">
            <v>17079500</v>
          </cell>
        </row>
        <row r="450">
          <cell r="H450" t="str">
            <v>2269999020</v>
          </cell>
          <cell r="I450">
            <v>17079500</v>
          </cell>
          <cell r="J450">
            <v>17079500</v>
          </cell>
        </row>
        <row r="451">
          <cell r="H451" t="str">
            <v>2269999020</v>
          </cell>
          <cell r="I451">
            <v>17079500</v>
          </cell>
          <cell r="J451">
            <v>17079500</v>
          </cell>
        </row>
        <row r="452">
          <cell r="H452" t="str">
            <v>2269999020</v>
          </cell>
          <cell r="I452">
            <v>0</v>
          </cell>
          <cell r="J452">
            <v>17079500</v>
          </cell>
        </row>
        <row r="453">
          <cell r="H453" t="str">
            <v>2269999020</v>
          </cell>
          <cell r="I453">
            <v>0</v>
          </cell>
          <cell r="J453">
            <v>17079500</v>
          </cell>
        </row>
        <row r="454">
          <cell r="H454" t="str">
            <v>3000000020</v>
          </cell>
          <cell r="I454">
            <v>20306200</v>
          </cell>
          <cell r="J454">
            <v>20205000</v>
          </cell>
        </row>
        <row r="455">
          <cell r="H455" t="str">
            <v>3010000020</v>
          </cell>
          <cell r="I455">
            <v>20306200</v>
          </cell>
          <cell r="J455">
            <v>20205000</v>
          </cell>
        </row>
        <row r="456">
          <cell r="H456" t="str">
            <v>3019999020</v>
          </cell>
          <cell r="I456">
            <v>20306200</v>
          </cell>
          <cell r="J456">
            <v>20205000</v>
          </cell>
        </row>
        <row r="457">
          <cell r="H457" t="str">
            <v>3019999020</v>
          </cell>
          <cell r="I457">
            <v>20306200</v>
          </cell>
          <cell r="J457">
            <v>20205000</v>
          </cell>
        </row>
        <row r="458">
          <cell r="H458" t="str">
            <v>3019999020</v>
          </cell>
          <cell r="I458">
            <v>0</v>
          </cell>
          <cell r="J458">
            <v>20205000</v>
          </cell>
        </row>
        <row r="459">
          <cell r="H459" t="str">
            <v>3019999020</v>
          </cell>
          <cell r="I459">
            <v>0</v>
          </cell>
          <cell r="J459">
            <v>20205000</v>
          </cell>
        </row>
        <row r="460">
          <cell r="H460" t="str">
            <v>9900000020</v>
          </cell>
          <cell r="I460">
            <v>3500000</v>
          </cell>
          <cell r="J460">
            <v>3500000</v>
          </cell>
        </row>
        <row r="461">
          <cell r="H461" t="str">
            <v>9990000020</v>
          </cell>
          <cell r="I461">
            <v>3500000</v>
          </cell>
          <cell r="J461">
            <v>3500000</v>
          </cell>
        </row>
        <row r="462">
          <cell r="H462" t="str">
            <v>9990019020</v>
          </cell>
          <cell r="I462">
            <v>3500000</v>
          </cell>
          <cell r="J462">
            <v>3500000</v>
          </cell>
        </row>
        <row r="463">
          <cell r="H463" t="str">
            <v>9990019020</v>
          </cell>
          <cell r="I463">
            <v>3500000</v>
          </cell>
          <cell r="J463">
            <v>3500000</v>
          </cell>
        </row>
        <row r="464">
          <cell r="H464" t="str">
            <v>9990019020</v>
          </cell>
          <cell r="I464">
            <v>0</v>
          </cell>
          <cell r="J464">
            <v>3500000</v>
          </cell>
        </row>
        <row r="465">
          <cell r="H465" t="str">
            <v>9990019020</v>
          </cell>
          <cell r="I465">
            <v>0</v>
          </cell>
          <cell r="J465">
            <v>3500000</v>
          </cell>
        </row>
        <row r="466">
          <cell r="H466" t="str">
            <v>020</v>
          </cell>
          <cell r="I466">
            <v>173738952400</v>
          </cell>
          <cell r="J466">
            <v>170610732324.75</v>
          </cell>
        </row>
        <row r="467">
          <cell r="H467" t="str">
            <v>0800000020</v>
          </cell>
          <cell r="I467">
            <v>28729800</v>
          </cell>
          <cell r="J467">
            <v>28729800</v>
          </cell>
        </row>
        <row r="468">
          <cell r="H468" t="str">
            <v>0850000020</v>
          </cell>
          <cell r="I468">
            <v>28729800</v>
          </cell>
          <cell r="J468">
            <v>28729800</v>
          </cell>
        </row>
        <row r="469">
          <cell r="H469" t="str">
            <v>0859999020</v>
          </cell>
          <cell r="I469">
            <v>28729800</v>
          </cell>
          <cell r="J469">
            <v>28729800</v>
          </cell>
        </row>
        <row r="470">
          <cell r="H470" t="str">
            <v>0859999020</v>
          </cell>
          <cell r="I470">
            <v>28729800</v>
          </cell>
          <cell r="J470">
            <v>28729800</v>
          </cell>
        </row>
        <row r="471">
          <cell r="H471" t="str">
            <v>0859999020</v>
          </cell>
          <cell r="I471">
            <v>0</v>
          </cell>
          <cell r="J471">
            <v>28729800</v>
          </cell>
        </row>
        <row r="472">
          <cell r="H472" t="str">
            <v>0859999020</v>
          </cell>
          <cell r="I472">
            <v>0</v>
          </cell>
          <cell r="J472">
            <v>28729800</v>
          </cell>
        </row>
        <row r="473">
          <cell r="H473" t="str">
            <v>1000000020</v>
          </cell>
          <cell r="I473">
            <v>917600000</v>
          </cell>
          <cell r="J473">
            <v>917600000</v>
          </cell>
        </row>
        <row r="474">
          <cell r="H474" t="str">
            <v>1070000020</v>
          </cell>
          <cell r="I474">
            <v>117600000</v>
          </cell>
          <cell r="J474">
            <v>117600000</v>
          </cell>
        </row>
        <row r="475">
          <cell r="H475" t="str">
            <v>1079999020</v>
          </cell>
          <cell r="I475">
            <v>117600000</v>
          </cell>
          <cell r="J475">
            <v>117600000</v>
          </cell>
        </row>
        <row r="476">
          <cell r="H476" t="str">
            <v>1079999020</v>
          </cell>
          <cell r="I476">
            <v>117600000</v>
          </cell>
          <cell r="J476">
            <v>117600000</v>
          </cell>
        </row>
        <row r="477">
          <cell r="H477" t="str">
            <v>1079999020</v>
          </cell>
          <cell r="I477">
            <v>0</v>
          </cell>
          <cell r="J477">
            <v>117600000</v>
          </cell>
        </row>
        <row r="478">
          <cell r="H478" t="str">
            <v>1079999020</v>
          </cell>
          <cell r="I478">
            <v>0</v>
          </cell>
          <cell r="J478">
            <v>117600000</v>
          </cell>
        </row>
        <row r="479">
          <cell r="H479" t="str">
            <v>10Б0000020</v>
          </cell>
          <cell r="I479">
            <v>800000000</v>
          </cell>
          <cell r="J479">
            <v>800000000</v>
          </cell>
        </row>
        <row r="480">
          <cell r="H480" t="str">
            <v>10Б9999020</v>
          </cell>
          <cell r="I480">
            <v>800000000</v>
          </cell>
          <cell r="J480">
            <v>800000000</v>
          </cell>
        </row>
        <row r="481">
          <cell r="H481" t="str">
            <v>10Б9999020</v>
          </cell>
          <cell r="I481">
            <v>550000000</v>
          </cell>
          <cell r="J481">
            <v>550000000</v>
          </cell>
        </row>
        <row r="482">
          <cell r="H482" t="str">
            <v>10Б9999020</v>
          </cell>
          <cell r="I482">
            <v>0</v>
          </cell>
          <cell r="J482">
            <v>550000000</v>
          </cell>
        </row>
        <row r="483">
          <cell r="H483" t="str">
            <v>10Б9999020</v>
          </cell>
          <cell r="I483">
            <v>0</v>
          </cell>
          <cell r="J483">
            <v>550000000</v>
          </cell>
        </row>
        <row r="484">
          <cell r="H484" t="str">
            <v>10Б9999020</v>
          </cell>
          <cell r="I484">
            <v>250000000</v>
          </cell>
          <cell r="J484">
            <v>250000000</v>
          </cell>
        </row>
        <row r="485">
          <cell r="H485" t="str">
            <v>10Б9999020</v>
          </cell>
          <cell r="I485">
            <v>0</v>
          </cell>
          <cell r="J485">
            <v>250000000</v>
          </cell>
        </row>
        <row r="486">
          <cell r="H486" t="str">
            <v>10Б9999020</v>
          </cell>
          <cell r="I486">
            <v>0</v>
          </cell>
          <cell r="J486">
            <v>250000000</v>
          </cell>
        </row>
        <row r="487">
          <cell r="H487" t="str">
            <v>1600000020</v>
          </cell>
          <cell r="I487">
            <v>118120891900</v>
          </cell>
          <cell r="J487">
            <v>117115911945.53999</v>
          </cell>
        </row>
        <row r="488">
          <cell r="H488" t="str">
            <v>1610000020</v>
          </cell>
          <cell r="I488">
            <v>77748164100</v>
          </cell>
          <cell r="J488">
            <v>77523578304.789993</v>
          </cell>
        </row>
        <row r="489">
          <cell r="H489" t="str">
            <v>1615173020</v>
          </cell>
          <cell r="I489">
            <v>3000000000</v>
          </cell>
          <cell r="J489">
            <v>3000000000</v>
          </cell>
        </row>
        <row r="490">
          <cell r="H490" t="str">
            <v>1615173020</v>
          </cell>
          <cell r="I490">
            <v>3000000000</v>
          </cell>
          <cell r="J490">
            <v>3000000000</v>
          </cell>
        </row>
        <row r="491">
          <cell r="H491" t="str">
            <v>1615173020</v>
          </cell>
          <cell r="I491">
            <v>0</v>
          </cell>
          <cell r="J491">
            <v>3000000000</v>
          </cell>
        </row>
        <row r="492">
          <cell r="H492" t="str">
            <v>1615173020</v>
          </cell>
          <cell r="I492">
            <v>0</v>
          </cell>
          <cell r="J492">
            <v>3000000000</v>
          </cell>
        </row>
        <row r="493">
          <cell r="H493" t="str">
            <v>1616466020</v>
          </cell>
          <cell r="I493">
            <v>3201438400</v>
          </cell>
          <cell r="J493">
            <v>3201438400</v>
          </cell>
        </row>
        <row r="494">
          <cell r="H494" t="str">
            <v>1616466020</v>
          </cell>
          <cell r="I494">
            <v>3201438400</v>
          </cell>
          <cell r="J494">
            <v>3201438400</v>
          </cell>
        </row>
        <row r="495">
          <cell r="H495" t="str">
            <v>1616466020</v>
          </cell>
          <cell r="I495">
            <v>0</v>
          </cell>
          <cell r="J495">
            <v>3201438400</v>
          </cell>
        </row>
        <row r="496">
          <cell r="H496" t="str">
            <v>1616470020</v>
          </cell>
          <cell r="I496">
            <v>6874431300</v>
          </cell>
          <cell r="J496">
            <v>6874431300</v>
          </cell>
        </row>
        <row r="497">
          <cell r="H497" t="str">
            <v>1616470020</v>
          </cell>
          <cell r="I497">
            <v>6874431300</v>
          </cell>
          <cell r="J497">
            <v>6874431300</v>
          </cell>
        </row>
        <row r="498">
          <cell r="H498" t="str">
            <v>1616470020</v>
          </cell>
          <cell r="I498">
            <v>0</v>
          </cell>
          <cell r="J498">
            <v>6874431300</v>
          </cell>
        </row>
        <row r="499">
          <cell r="H499" t="str">
            <v>1616478020</v>
          </cell>
          <cell r="I499">
            <v>17490200</v>
          </cell>
          <cell r="J499">
            <v>17489869.32</v>
          </cell>
        </row>
        <row r="500">
          <cell r="H500" t="str">
            <v>1616478020</v>
          </cell>
          <cell r="I500">
            <v>17490200</v>
          </cell>
          <cell r="J500">
            <v>17489869.32</v>
          </cell>
        </row>
        <row r="501">
          <cell r="H501" t="str">
            <v>1616478020</v>
          </cell>
          <cell r="I501">
            <v>0</v>
          </cell>
          <cell r="J501">
            <v>17489869.32</v>
          </cell>
        </row>
        <row r="502">
          <cell r="H502" t="str">
            <v>1616520020</v>
          </cell>
          <cell r="I502">
            <v>2000000000</v>
          </cell>
          <cell r="J502">
            <v>2000000000</v>
          </cell>
        </row>
        <row r="503">
          <cell r="H503" t="str">
            <v>1616520020</v>
          </cell>
          <cell r="I503">
            <v>2000000000</v>
          </cell>
          <cell r="J503">
            <v>2000000000</v>
          </cell>
        </row>
        <row r="504">
          <cell r="H504" t="str">
            <v>1616520020</v>
          </cell>
          <cell r="I504">
            <v>0</v>
          </cell>
          <cell r="J504">
            <v>2000000000</v>
          </cell>
        </row>
        <row r="505">
          <cell r="H505" t="str">
            <v>1616673020</v>
          </cell>
          <cell r="I505">
            <v>30209210000</v>
          </cell>
          <cell r="J505">
            <v>30209210000</v>
          </cell>
        </row>
        <row r="506">
          <cell r="H506" t="str">
            <v>1616673020</v>
          </cell>
          <cell r="I506">
            <v>30209210000</v>
          </cell>
          <cell r="J506">
            <v>30209210000</v>
          </cell>
        </row>
        <row r="507">
          <cell r="H507" t="str">
            <v>1616673020</v>
          </cell>
          <cell r="I507">
            <v>0</v>
          </cell>
          <cell r="J507">
            <v>30209210000</v>
          </cell>
        </row>
        <row r="508">
          <cell r="H508" t="str">
            <v>1616676020</v>
          </cell>
          <cell r="I508">
            <v>2445594200</v>
          </cell>
          <cell r="J508">
            <v>2221008735.4699998</v>
          </cell>
        </row>
        <row r="509">
          <cell r="H509" t="str">
            <v>1616676020</v>
          </cell>
          <cell r="I509">
            <v>2445594200</v>
          </cell>
          <cell r="J509">
            <v>2221008735.4699998</v>
          </cell>
        </row>
        <row r="510">
          <cell r="H510" t="str">
            <v>1616676020</v>
          </cell>
          <cell r="I510">
            <v>0</v>
          </cell>
          <cell r="J510">
            <v>2221008735.4699998</v>
          </cell>
        </row>
        <row r="511">
          <cell r="H511" t="str">
            <v>1616713020</v>
          </cell>
          <cell r="I511">
            <v>22500000000</v>
          </cell>
          <cell r="J511">
            <v>22500000000</v>
          </cell>
        </row>
        <row r="512">
          <cell r="H512" t="str">
            <v>1616713020</v>
          </cell>
          <cell r="I512">
            <v>22500000000</v>
          </cell>
          <cell r="J512">
            <v>22500000000</v>
          </cell>
        </row>
        <row r="513">
          <cell r="H513" t="str">
            <v>1616713020</v>
          </cell>
          <cell r="I513">
            <v>0</v>
          </cell>
          <cell r="J513">
            <v>22500000000</v>
          </cell>
        </row>
        <row r="514">
          <cell r="H514" t="str">
            <v>1616764020</v>
          </cell>
          <cell r="I514">
            <v>1500000000</v>
          </cell>
          <cell r="J514">
            <v>1500000000</v>
          </cell>
        </row>
        <row r="515">
          <cell r="H515" t="str">
            <v>1616764020</v>
          </cell>
          <cell r="I515">
            <v>1500000000</v>
          </cell>
          <cell r="J515">
            <v>1500000000</v>
          </cell>
        </row>
        <row r="516">
          <cell r="H516" t="str">
            <v>1616764020</v>
          </cell>
          <cell r="I516">
            <v>0</v>
          </cell>
          <cell r="J516">
            <v>1500000000</v>
          </cell>
        </row>
        <row r="517">
          <cell r="H517" t="str">
            <v>1616765020</v>
          </cell>
          <cell r="I517">
            <v>5000000000</v>
          </cell>
          <cell r="J517">
            <v>5000000000</v>
          </cell>
        </row>
        <row r="518">
          <cell r="H518" t="str">
            <v>1616765020</v>
          </cell>
          <cell r="I518">
            <v>5000000000</v>
          </cell>
          <cell r="J518">
            <v>5000000000</v>
          </cell>
        </row>
        <row r="519">
          <cell r="H519" t="str">
            <v>1616765020</v>
          </cell>
          <cell r="I519">
            <v>0</v>
          </cell>
          <cell r="J519">
            <v>5000000000</v>
          </cell>
        </row>
        <row r="520">
          <cell r="H520" t="str">
            <v>1616879020</v>
          </cell>
          <cell r="I520">
            <v>1000000000</v>
          </cell>
          <cell r="J520">
            <v>1000000000</v>
          </cell>
        </row>
        <row r="521">
          <cell r="H521" t="str">
            <v>1616879020</v>
          </cell>
          <cell r="I521">
            <v>1000000000</v>
          </cell>
          <cell r="J521">
            <v>1000000000</v>
          </cell>
        </row>
        <row r="522">
          <cell r="H522" t="str">
            <v>1616879020</v>
          </cell>
          <cell r="I522">
            <v>0</v>
          </cell>
          <cell r="J522">
            <v>1000000000</v>
          </cell>
        </row>
        <row r="523">
          <cell r="H523" t="str">
            <v>1640000020</v>
          </cell>
          <cell r="I523">
            <v>1328800900</v>
          </cell>
          <cell r="J523">
            <v>1227856296</v>
          </cell>
        </row>
        <row r="524">
          <cell r="H524" t="str">
            <v>1640019020</v>
          </cell>
          <cell r="I524">
            <v>272200000</v>
          </cell>
          <cell r="J524">
            <v>271103175</v>
          </cell>
        </row>
        <row r="525">
          <cell r="H525" t="str">
            <v>1640019020</v>
          </cell>
          <cell r="I525">
            <v>272200000</v>
          </cell>
          <cell r="J525">
            <v>271103175</v>
          </cell>
        </row>
        <row r="526">
          <cell r="H526" t="str">
            <v>1640019020</v>
          </cell>
          <cell r="I526">
            <v>0</v>
          </cell>
          <cell r="J526">
            <v>271103175</v>
          </cell>
        </row>
        <row r="527">
          <cell r="H527" t="str">
            <v>1640019020</v>
          </cell>
          <cell r="I527">
            <v>0</v>
          </cell>
          <cell r="J527">
            <v>271103175</v>
          </cell>
        </row>
        <row r="528">
          <cell r="H528" t="str">
            <v>1646462020</v>
          </cell>
          <cell r="I528">
            <v>365000000</v>
          </cell>
          <cell r="J528">
            <v>365000000</v>
          </cell>
        </row>
        <row r="529">
          <cell r="H529" t="str">
            <v>1646462020</v>
          </cell>
          <cell r="I529">
            <v>365000000</v>
          </cell>
          <cell r="J529">
            <v>365000000</v>
          </cell>
        </row>
        <row r="530">
          <cell r="H530" t="str">
            <v>1646462020</v>
          </cell>
          <cell r="I530">
            <v>0</v>
          </cell>
          <cell r="J530">
            <v>365000000</v>
          </cell>
        </row>
        <row r="531">
          <cell r="H531" t="str">
            <v>1646464020</v>
          </cell>
          <cell r="I531">
            <v>242201700</v>
          </cell>
          <cell r="J531">
            <v>242201609</v>
          </cell>
        </row>
        <row r="532">
          <cell r="H532" t="str">
            <v>1646464020</v>
          </cell>
          <cell r="I532">
            <v>242201700</v>
          </cell>
          <cell r="J532">
            <v>242201609</v>
          </cell>
        </row>
        <row r="533">
          <cell r="H533" t="str">
            <v>1646464020</v>
          </cell>
          <cell r="I533">
            <v>0</v>
          </cell>
          <cell r="J533">
            <v>242201609</v>
          </cell>
        </row>
        <row r="534">
          <cell r="H534" t="str">
            <v>1646465020</v>
          </cell>
          <cell r="I534">
            <v>68036000</v>
          </cell>
          <cell r="J534">
            <v>68036000</v>
          </cell>
        </row>
        <row r="535">
          <cell r="H535" t="str">
            <v>1646465020</v>
          </cell>
          <cell r="I535">
            <v>68036000</v>
          </cell>
          <cell r="J535">
            <v>68036000</v>
          </cell>
        </row>
        <row r="536">
          <cell r="H536" t="str">
            <v>1646465020</v>
          </cell>
          <cell r="I536">
            <v>0</v>
          </cell>
          <cell r="J536">
            <v>68036000</v>
          </cell>
        </row>
        <row r="537">
          <cell r="H537" t="str">
            <v>1646719020</v>
          </cell>
          <cell r="I537">
            <v>55000000</v>
          </cell>
          <cell r="J537">
            <v>33297902</v>
          </cell>
        </row>
        <row r="538">
          <cell r="H538" t="str">
            <v>1646719020</v>
          </cell>
          <cell r="I538">
            <v>55000000</v>
          </cell>
          <cell r="J538">
            <v>33297902</v>
          </cell>
        </row>
        <row r="539">
          <cell r="H539" t="str">
            <v>1646719020</v>
          </cell>
          <cell r="I539">
            <v>0</v>
          </cell>
          <cell r="J539">
            <v>33297902</v>
          </cell>
        </row>
        <row r="540">
          <cell r="H540" t="str">
            <v>1646838020</v>
          </cell>
          <cell r="I540">
            <v>34456900</v>
          </cell>
          <cell r="J540">
            <v>29510628</v>
          </cell>
        </row>
        <row r="541">
          <cell r="H541" t="str">
            <v>1646838020</v>
          </cell>
          <cell r="I541">
            <v>34456900</v>
          </cell>
          <cell r="J541">
            <v>29510628</v>
          </cell>
        </row>
        <row r="542">
          <cell r="H542" t="str">
            <v>1646838020</v>
          </cell>
          <cell r="I542">
            <v>0</v>
          </cell>
          <cell r="J542">
            <v>29510628</v>
          </cell>
        </row>
        <row r="543">
          <cell r="H543" t="str">
            <v>1646867020</v>
          </cell>
          <cell r="I543">
            <v>291906300</v>
          </cell>
          <cell r="J543">
            <v>218706982</v>
          </cell>
        </row>
        <row r="544">
          <cell r="H544" t="str">
            <v>1646867020</v>
          </cell>
          <cell r="I544">
            <v>291906300</v>
          </cell>
          <cell r="J544">
            <v>218706982</v>
          </cell>
        </row>
        <row r="545">
          <cell r="H545" t="str">
            <v>1646867020</v>
          </cell>
          <cell r="I545">
            <v>0</v>
          </cell>
          <cell r="J545">
            <v>218706982</v>
          </cell>
        </row>
        <row r="546">
          <cell r="H546" t="str">
            <v>1650000020</v>
          </cell>
          <cell r="I546">
            <v>8704750000</v>
          </cell>
          <cell r="J546">
            <v>8702300000</v>
          </cell>
        </row>
        <row r="547">
          <cell r="H547" t="str">
            <v>1653102020</v>
          </cell>
          <cell r="I547">
            <v>239750000</v>
          </cell>
          <cell r="J547">
            <v>237300000</v>
          </cell>
        </row>
        <row r="548">
          <cell r="H548" t="str">
            <v>1653102020</v>
          </cell>
          <cell r="I548">
            <v>239750000</v>
          </cell>
          <cell r="J548">
            <v>237300000</v>
          </cell>
        </row>
        <row r="549">
          <cell r="H549" t="str">
            <v>1653102020</v>
          </cell>
          <cell r="I549">
            <v>0</v>
          </cell>
          <cell r="J549">
            <v>237300000</v>
          </cell>
        </row>
        <row r="550">
          <cell r="H550" t="str">
            <v>1656467020</v>
          </cell>
          <cell r="I550">
            <v>1855000000</v>
          </cell>
          <cell r="J550">
            <v>1855000000</v>
          </cell>
        </row>
        <row r="551">
          <cell r="H551" t="str">
            <v>1656467020</v>
          </cell>
          <cell r="I551">
            <v>1855000000</v>
          </cell>
          <cell r="J551">
            <v>1855000000</v>
          </cell>
        </row>
        <row r="552">
          <cell r="H552" t="str">
            <v>1656467020</v>
          </cell>
          <cell r="I552">
            <v>0</v>
          </cell>
          <cell r="J552">
            <v>1855000000</v>
          </cell>
        </row>
        <row r="553">
          <cell r="H553" t="str">
            <v>1656483020</v>
          </cell>
          <cell r="I553">
            <v>2510000000</v>
          </cell>
          <cell r="J553">
            <v>2510000000</v>
          </cell>
        </row>
        <row r="554">
          <cell r="H554" t="str">
            <v>1656483020</v>
          </cell>
          <cell r="I554">
            <v>2510000000</v>
          </cell>
          <cell r="J554">
            <v>2510000000</v>
          </cell>
        </row>
        <row r="555">
          <cell r="H555" t="str">
            <v>1656483020</v>
          </cell>
          <cell r="I555">
            <v>0</v>
          </cell>
          <cell r="J555">
            <v>2510000000</v>
          </cell>
        </row>
        <row r="556">
          <cell r="H556" t="str">
            <v>1656747020</v>
          </cell>
          <cell r="I556">
            <v>4100000000</v>
          </cell>
          <cell r="J556">
            <v>4100000000</v>
          </cell>
        </row>
        <row r="557">
          <cell r="H557" t="str">
            <v>1656747020</v>
          </cell>
          <cell r="I557">
            <v>4100000000</v>
          </cell>
          <cell r="J557">
            <v>4100000000</v>
          </cell>
        </row>
        <row r="558">
          <cell r="H558" t="str">
            <v>1656747020</v>
          </cell>
          <cell r="I558">
            <v>0</v>
          </cell>
          <cell r="J558">
            <v>4100000000</v>
          </cell>
        </row>
        <row r="559">
          <cell r="H559" t="str">
            <v>1660000020</v>
          </cell>
          <cell r="I559">
            <v>3370000000</v>
          </cell>
          <cell r="J559">
            <v>3370000000</v>
          </cell>
        </row>
        <row r="560">
          <cell r="H560" t="str">
            <v>1666396020</v>
          </cell>
          <cell r="I560">
            <v>2350240000</v>
          </cell>
          <cell r="J560">
            <v>2350240000</v>
          </cell>
        </row>
        <row r="561">
          <cell r="H561" t="str">
            <v>1666396020</v>
          </cell>
          <cell r="I561">
            <v>2350240000</v>
          </cell>
          <cell r="J561">
            <v>2350240000</v>
          </cell>
        </row>
        <row r="562">
          <cell r="H562" t="str">
            <v>1666396020</v>
          </cell>
          <cell r="I562">
            <v>0</v>
          </cell>
          <cell r="J562">
            <v>2350240000</v>
          </cell>
        </row>
        <row r="563">
          <cell r="H563" t="str">
            <v>1666471020</v>
          </cell>
          <cell r="I563">
            <v>1019760000</v>
          </cell>
          <cell r="J563">
            <v>1019760000</v>
          </cell>
        </row>
        <row r="564">
          <cell r="H564" t="str">
            <v>1666471020</v>
          </cell>
          <cell r="I564">
            <v>1019760000</v>
          </cell>
          <cell r="J564">
            <v>1019760000</v>
          </cell>
        </row>
        <row r="565">
          <cell r="H565" t="str">
            <v>1666471020</v>
          </cell>
          <cell r="I565">
            <v>0</v>
          </cell>
          <cell r="J565">
            <v>1019760000</v>
          </cell>
        </row>
        <row r="566">
          <cell r="H566" t="str">
            <v>1670000020</v>
          </cell>
          <cell r="I566">
            <v>200000000</v>
          </cell>
          <cell r="J566">
            <v>200000000</v>
          </cell>
        </row>
        <row r="567">
          <cell r="H567" t="str">
            <v>1676848020</v>
          </cell>
          <cell r="I567">
            <v>200000000</v>
          </cell>
          <cell r="J567">
            <v>200000000</v>
          </cell>
        </row>
        <row r="568">
          <cell r="H568" t="str">
            <v>1676848020</v>
          </cell>
          <cell r="I568">
            <v>200000000</v>
          </cell>
          <cell r="J568">
            <v>200000000</v>
          </cell>
        </row>
        <row r="569">
          <cell r="H569" t="str">
            <v>1676848020</v>
          </cell>
          <cell r="I569">
            <v>0</v>
          </cell>
          <cell r="J569">
            <v>200000000</v>
          </cell>
        </row>
        <row r="570">
          <cell r="H570" t="str">
            <v>1690000020</v>
          </cell>
          <cell r="I570">
            <v>1000000000</v>
          </cell>
          <cell r="J570">
            <v>1000000000</v>
          </cell>
        </row>
        <row r="571">
          <cell r="H571" t="str">
            <v>1696827020</v>
          </cell>
          <cell r="I571">
            <v>1000000000</v>
          </cell>
          <cell r="J571">
            <v>1000000000</v>
          </cell>
        </row>
        <row r="572">
          <cell r="H572" t="str">
            <v>1696827020</v>
          </cell>
          <cell r="I572">
            <v>1000000000</v>
          </cell>
          <cell r="J572">
            <v>1000000000</v>
          </cell>
        </row>
        <row r="573">
          <cell r="H573" t="str">
            <v>1696827020</v>
          </cell>
          <cell r="I573">
            <v>0</v>
          </cell>
          <cell r="J573">
            <v>1000000000</v>
          </cell>
        </row>
        <row r="574">
          <cell r="H574" t="str">
            <v>1696827020</v>
          </cell>
          <cell r="I574">
            <v>0</v>
          </cell>
          <cell r="J574">
            <v>1000000000</v>
          </cell>
        </row>
        <row r="575">
          <cell r="H575" t="str">
            <v>16Г0000020</v>
          </cell>
          <cell r="I575">
            <v>2953616800</v>
          </cell>
          <cell r="J575">
            <v>2787143556.1300001</v>
          </cell>
        </row>
        <row r="576">
          <cell r="H576" t="str">
            <v>16Г6469020</v>
          </cell>
          <cell r="I576">
            <v>138630800</v>
          </cell>
          <cell r="J576">
            <v>138630800</v>
          </cell>
        </row>
        <row r="577">
          <cell r="H577" t="str">
            <v>16Г6469020</v>
          </cell>
          <cell r="I577">
            <v>138630800</v>
          </cell>
          <cell r="J577">
            <v>138630800</v>
          </cell>
        </row>
        <row r="578">
          <cell r="H578" t="str">
            <v>16Г6469020</v>
          </cell>
          <cell r="I578">
            <v>0</v>
          </cell>
          <cell r="J578">
            <v>138630800</v>
          </cell>
        </row>
        <row r="579">
          <cell r="H579" t="str">
            <v>16Г6477020</v>
          </cell>
          <cell r="I579">
            <v>73561500</v>
          </cell>
          <cell r="J579">
            <v>73561431.109999999</v>
          </cell>
        </row>
        <row r="580">
          <cell r="H580" t="str">
            <v>16Г6477020</v>
          </cell>
          <cell r="I580">
            <v>73561500</v>
          </cell>
          <cell r="J580">
            <v>73561431.109999999</v>
          </cell>
        </row>
        <row r="581">
          <cell r="H581" t="str">
            <v>16Г6477020</v>
          </cell>
          <cell r="I581">
            <v>0</v>
          </cell>
          <cell r="J581">
            <v>73561431.109999999</v>
          </cell>
        </row>
        <row r="582">
          <cell r="H582" t="str">
            <v>16Г6821020</v>
          </cell>
          <cell r="I582">
            <v>350369200</v>
          </cell>
          <cell r="J582">
            <v>249635657.18000001</v>
          </cell>
        </row>
        <row r="583">
          <cell r="H583" t="str">
            <v>16Г6821020</v>
          </cell>
          <cell r="I583">
            <v>350369200</v>
          </cell>
          <cell r="J583">
            <v>249635657.18000001</v>
          </cell>
        </row>
        <row r="584">
          <cell r="H584" t="str">
            <v>16Г6821020</v>
          </cell>
          <cell r="I584">
            <v>0</v>
          </cell>
          <cell r="J584">
            <v>249635657.18000001</v>
          </cell>
        </row>
        <row r="585">
          <cell r="H585" t="str">
            <v>16Г6822020</v>
          </cell>
          <cell r="I585">
            <v>191055300</v>
          </cell>
          <cell r="J585">
            <v>191055300</v>
          </cell>
        </row>
        <row r="586">
          <cell r="H586" t="str">
            <v>16Г6822020</v>
          </cell>
          <cell r="I586">
            <v>191055300</v>
          </cell>
          <cell r="J586">
            <v>191055300</v>
          </cell>
        </row>
        <row r="587">
          <cell r="H587" t="str">
            <v>16Г6822020</v>
          </cell>
          <cell r="I587">
            <v>0</v>
          </cell>
          <cell r="J587">
            <v>191055300</v>
          </cell>
        </row>
        <row r="588">
          <cell r="H588" t="str">
            <v>16Г6869020</v>
          </cell>
          <cell r="I588">
            <v>2200000000</v>
          </cell>
          <cell r="J588">
            <v>2134260367.8399999</v>
          </cell>
        </row>
        <row r="589">
          <cell r="H589" t="str">
            <v>16Г6869020</v>
          </cell>
          <cell r="I589">
            <v>2200000000</v>
          </cell>
          <cell r="J589">
            <v>2134260367.8399999</v>
          </cell>
        </row>
        <row r="590">
          <cell r="H590" t="str">
            <v>16Г6869020</v>
          </cell>
          <cell r="I590">
            <v>0</v>
          </cell>
          <cell r="J590">
            <v>2134260367.8399999</v>
          </cell>
        </row>
        <row r="591">
          <cell r="H591" t="str">
            <v>16И0000020</v>
          </cell>
          <cell r="I591">
            <v>198996400</v>
          </cell>
          <cell r="J591">
            <v>151137162.19</v>
          </cell>
        </row>
        <row r="592">
          <cell r="H592" t="str">
            <v>16И6840020</v>
          </cell>
          <cell r="I592">
            <v>198996400</v>
          </cell>
          <cell r="J592">
            <v>151137162.19</v>
          </cell>
        </row>
        <row r="593">
          <cell r="H593" t="str">
            <v>16И6840020</v>
          </cell>
          <cell r="I593">
            <v>198996400</v>
          </cell>
          <cell r="J593">
            <v>151137162.19</v>
          </cell>
        </row>
        <row r="594">
          <cell r="H594" t="str">
            <v>16И6840020</v>
          </cell>
          <cell r="I594">
            <v>0</v>
          </cell>
          <cell r="J594">
            <v>151137162.19</v>
          </cell>
        </row>
        <row r="595">
          <cell r="H595" t="str">
            <v>16Л0000020</v>
          </cell>
          <cell r="I595">
            <v>1158020900</v>
          </cell>
          <cell r="J595">
            <v>1158020787.8599999</v>
          </cell>
        </row>
        <row r="596">
          <cell r="H596" t="str">
            <v>16Л0019020</v>
          </cell>
          <cell r="I596">
            <v>8100000</v>
          </cell>
          <cell r="J596">
            <v>8100000</v>
          </cell>
        </row>
        <row r="597">
          <cell r="H597" t="str">
            <v>16Л0019020</v>
          </cell>
          <cell r="I597">
            <v>8100000</v>
          </cell>
          <cell r="J597">
            <v>8100000</v>
          </cell>
        </row>
        <row r="598">
          <cell r="H598" t="str">
            <v>16Л0019020</v>
          </cell>
          <cell r="I598">
            <v>0</v>
          </cell>
          <cell r="J598">
            <v>8100000</v>
          </cell>
        </row>
        <row r="599">
          <cell r="H599" t="str">
            <v>16Л0019020</v>
          </cell>
          <cell r="I599">
            <v>0</v>
          </cell>
          <cell r="J599">
            <v>8100000</v>
          </cell>
        </row>
        <row r="600">
          <cell r="H600" t="str">
            <v>16Л6843020</v>
          </cell>
          <cell r="I600">
            <v>1149920900</v>
          </cell>
          <cell r="J600">
            <v>1149920787.8599999</v>
          </cell>
        </row>
        <row r="601">
          <cell r="H601" t="str">
            <v>16Л6843020</v>
          </cell>
          <cell r="I601">
            <v>1149920900</v>
          </cell>
          <cell r="J601">
            <v>1149920787.8599999</v>
          </cell>
        </row>
        <row r="602">
          <cell r="H602" t="str">
            <v>16Л6843020</v>
          </cell>
          <cell r="I602">
            <v>0</v>
          </cell>
          <cell r="J602">
            <v>1149920787.8599999</v>
          </cell>
        </row>
        <row r="603">
          <cell r="H603" t="str">
            <v>16Т0000020</v>
          </cell>
          <cell r="I603">
            <v>383000000</v>
          </cell>
          <cell r="J603">
            <v>326987624.79000002</v>
          </cell>
        </row>
        <row r="604">
          <cell r="H604" t="str">
            <v>16Т0019020</v>
          </cell>
          <cell r="I604">
            <v>18000000</v>
          </cell>
          <cell r="J604">
            <v>18000000</v>
          </cell>
        </row>
        <row r="605">
          <cell r="H605" t="str">
            <v>16Т0019020</v>
          </cell>
          <cell r="I605">
            <v>18000000</v>
          </cell>
          <cell r="J605">
            <v>18000000</v>
          </cell>
        </row>
        <row r="606">
          <cell r="H606" t="str">
            <v>16Т0019020</v>
          </cell>
          <cell r="I606">
            <v>0</v>
          </cell>
          <cell r="J606">
            <v>18000000</v>
          </cell>
        </row>
        <row r="607">
          <cell r="H607" t="str">
            <v>16Т0019020</v>
          </cell>
          <cell r="I607">
            <v>0</v>
          </cell>
          <cell r="J607">
            <v>18000000</v>
          </cell>
        </row>
        <row r="608">
          <cell r="H608" t="str">
            <v>16Т6411020</v>
          </cell>
          <cell r="I608">
            <v>300000000</v>
          </cell>
          <cell r="J608">
            <v>298560461.97000003</v>
          </cell>
        </row>
        <row r="609">
          <cell r="H609" t="str">
            <v>16Т6411020</v>
          </cell>
          <cell r="I609">
            <v>300000000</v>
          </cell>
          <cell r="J609">
            <v>298560461.97000003</v>
          </cell>
        </row>
        <row r="610">
          <cell r="H610" t="str">
            <v>16Т6411020</v>
          </cell>
          <cell r="I610">
            <v>0</v>
          </cell>
          <cell r="J610">
            <v>298560461.97000003</v>
          </cell>
        </row>
        <row r="611">
          <cell r="H611" t="str">
            <v>16Т6800020</v>
          </cell>
          <cell r="I611">
            <v>65000000</v>
          </cell>
          <cell r="J611">
            <v>10427162.82</v>
          </cell>
        </row>
        <row r="612">
          <cell r="H612" t="str">
            <v>16Т6800020</v>
          </cell>
          <cell r="I612">
            <v>65000000</v>
          </cell>
          <cell r="J612">
            <v>10427162.82</v>
          </cell>
        </row>
        <row r="613">
          <cell r="H613" t="str">
            <v>16Т6800020</v>
          </cell>
          <cell r="I613">
            <v>0</v>
          </cell>
          <cell r="J613">
            <v>10427162.82</v>
          </cell>
        </row>
        <row r="614">
          <cell r="H614" t="str">
            <v>16У0000020</v>
          </cell>
          <cell r="I614">
            <v>252000000</v>
          </cell>
          <cell r="J614">
            <v>252000000</v>
          </cell>
        </row>
        <row r="615">
          <cell r="H615" t="str">
            <v>16У6067020</v>
          </cell>
          <cell r="I615">
            <v>252000000</v>
          </cell>
          <cell r="J615">
            <v>252000000</v>
          </cell>
        </row>
        <row r="616">
          <cell r="H616" t="str">
            <v>16У6067020</v>
          </cell>
          <cell r="I616">
            <v>252000000</v>
          </cell>
          <cell r="J616">
            <v>252000000</v>
          </cell>
        </row>
        <row r="617">
          <cell r="H617" t="str">
            <v>16У6067020</v>
          </cell>
          <cell r="I617">
            <v>0</v>
          </cell>
          <cell r="J617">
            <v>252000000</v>
          </cell>
        </row>
        <row r="618">
          <cell r="H618" t="str">
            <v>16Ц0000020</v>
          </cell>
          <cell r="I618">
            <v>19934488200</v>
          </cell>
          <cell r="J618">
            <v>19527833715.779999</v>
          </cell>
        </row>
        <row r="619">
          <cell r="H619" t="str">
            <v>16Ц0059020</v>
          </cell>
          <cell r="I619">
            <v>1609493500</v>
          </cell>
          <cell r="J619">
            <v>1609493500</v>
          </cell>
        </row>
        <row r="620">
          <cell r="H620" t="str">
            <v>16Ц0059020</v>
          </cell>
          <cell r="I620">
            <v>1609493500</v>
          </cell>
          <cell r="J620">
            <v>1609493500</v>
          </cell>
        </row>
        <row r="621">
          <cell r="H621" t="str">
            <v>16Ц0059020</v>
          </cell>
          <cell r="I621">
            <v>0</v>
          </cell>
          <cell r="J621">
            <v>16418500</v>
          </cell>
        </row>
        <row r="622">
          <cell r="H622" t="str">
            <v>16Ц0059020</v>
          </cell>
          <cell r="I622">
            <v>0</v>
          </cell>
          <cell r="J622">
            <v>16240400</v>
          </cell>
        </row>
        <row r="623">
          <cell r="H623" t="str">
            <v>16Ц0059020</v>
          </cell>
          <cell r="I623">
            <v>0</v>
          </cell>
          <cell r="J623">
            <v>178100</v>
          </cell>
        </row>
        <row r="624">
          <cell r="H624" t="str">
            <v>16Ц0059020</v>
          </cell>
          <cell r="I624">
            <v>0</v>
          </cell>
          <cell r="J624">
            <v>1593075000</v>
          </cell>
        </row>
        <row r="625">
          <cell r="H625" t="str">
            <v>16Ц0059020</v>
          </cell>
          <cell r="I625">
            <v>0</v>
          </cell>
          <cell r="J625">
            <v>18000000</v>
          </cell>
        </row>
        <row r="626">
          <cell r="H626" t="str">
            <v>16Ц0059020</v>
          </cell>
          <cell r="I626">
            <v>0</v>
          </cell>
          <cell r="J626">
            <v>1575075000</v>
          </cell>
        </row>
        <row r="627">
          <cell r="H627" t="str">
            <v>16Ц5480020</v>
          </cell>
          <cell r="I627">
            <v>384000000</v>
          </cell>
          <cell r="J627">
            <v>290000000</v>
          </cell>
        </row>
        <row r="628">
          <cell r="H628" t="str">
            <v>16Ц5480020</v>
          </cell>
          <cell r="I628">
            <v>384000000</v>
          </cell>
          <cell r="J628">
            <v>290000000</v>
          </cell>
        </row>
        <row r="629">
          <cell r="H629" t="str">
            <v>16Ц5480020</v>
          </cell>
          <cell r="I629">
            <v>0</v>
          </cell>
          <cell r="J629">
            <v>290000000</v>
          </cell>
        </row>
        <row r="630">
          <cell r="H630" t="str">
            <v>16Ц5480020</v>
          </cell>
          <cell r="I630">
            <v>0</v>
          </cell>
          <cell r="J630">
            <v>290000000</v>
          </cell>
        </row>
        <row r="631">
          <cell r="H631" t="str">
            <v>16Ц6066020</v>
          </cell>
          <cell r="I631">
            <v>180000000</v>
          </cell>
          <cell r="J631">
            <v>180000000</v>
          </cell>
        </row>
        <row r="632">
          <cell r="H632" t="str">
            <v>16Ц6066020</v>
          </cell>
          <cell r="I632">
            <v>180000000</v>
          </cell>
          <cell r="J632">
            <v>180000000</v>
          </cell>
        </row>
        <row r="633">
          <cell r="H633" t="str">
            <v>16Ц6066020</v>
          </cell>
          <cell r="I633">
            <v>0</v>
          </cell>
          <cell r="J633">
            <v>180000000</v>
          </cell>
        </row>
        <row r="634">
          <cell r="H634" t="str">
            <v>16Ц6476020</v>
          </cell>
          <cell r="I634">
            <v>92447700</v>
          </cell>
          <cell r="J634">
            <v>92447700</v>
          </cell>
        </row>
        <row r="635">
          <cell r="H635" t="str">
            <v>16Ц6476020</v>
          </cell>
          <cell r="I635">
            <v>92447700</v>
          </cell>
          <cell r="J635">
            <v>92447700</v>
          </cell>
        </row>
        <row r="636">
          <cell r="H636" t="str">
            <v>16Ц6476020</v>
          </cell>
          <cell r="I636">
            <v>0</v>
          </cell>
          <cell r="J636">
            <v>92447700</v>
          </cell>
        </row>
        <row r="637">
          <cell r="H637" t="str">
            <v>16Ц6511020</v>
          </cell>
          <cell r="I637">
            <v>4465547000</v>
          </cell>
          <cell r="J637">
            <v>4465547000</v>
          </cell>
        </row>
        <row r="638">
          <cell r="H638" t="str">
            <v>16Ц6511020</v>
          </cell>
          <cell r="I638">
            <v>4465547000</v>
          </cell>
          <cell r="J638">
            <v>4465547000</v>
          </cell>
        </row>
        <row r="639">
          <cell r="H639" t="str">
            <v>16Ц6511020</v>
          </cell>
          <cell r="I639">
            <v>0</v>
          </cell>
          <cell r="J639">
            <v>4465547000</v>
          </cell>
        </row>
        <row r="640">
          <cell r="H640" t="str">
            <v>16Ц6511020</v>
          </cell>
          <cell r="I640">
            <v>0</v>
          </cell>
          <cell r="J640">
            <v>4465547000</v>
          </cell>
        </row>
        <row r="641">
          <cell r="H641" t="str">
            <v>16Ц6835020</v>
          </cell>
          <cell r="I641">
            <v>1100000000</v>
          </cell>
          <cell r="J641">
            <v>828398777.29999995</v>
          </cell>
        </row>
        <row r="642">
          <cell r="H642" t="str">
            <v>16Ц6835020</v>
          </cell>
          <cell r="I642">
            <v>1100000000</v>
          </cell>
          <cell r="J642">
            <v>828398777.29999995</v>
          </cell>
        </row>
        <row r="643">
          <cell r="H643" t="str">
            <v>16Ц6835020</v>
          </cell>
          <cell r="I643">
            <v>0</v>
          </cell>
          <cell r="J643">
            <v>828398777.29999995</v>
          </cell>
        </row>
        <row r="644">
          <cell r="H644" t="str">
            <v>16Ц6846020</v>
          </cell>
          <cell r="I644">
            <v>3003000000</v>
          </cell>
          <cell r="J644">
            <v>2966119800.1300001</v>
          </cell>
        </row>
        <row r="645">
          <cell r="H645" t="str">
            <v>16Ц6846020</v>
          </cell>
          <cell r="I645">
            <v>3003000000</v>
          </cell>
          <cell r="J645">
            <v>2966119800.1300001</v>
          </cell>
        </row>
        <row r="646">
          <cell r="H646" t="str">
            <v>16Ц6846020</v>
          </cell>
          <cell r="I646">
            <v>0</v>
          </cell>
          <cell r="J646">
            <v>2966119800.1300001</v>
          </cell>
        </row>
        <row r="647">
          <cell r="H647" t="str">
            <v>16Ц6868020</v>
          </cell>
          <cell r="I647">
            <v>6000000000</v>
          </cell>
          <cell r="J647">
            <v>5996126938.3500004</v>
          </cell>
        </row>
        <row r="648">
          <cell r="H648" t="str">
            <v>16Ц6868020</v>
          </cell>
          <cell r="I648">
            <v>6000000000</v>
          </cell>
          <cell r="J648">
            <v>5996126938.3500004</v>
          </cell>
        </row>
        <row r="649">
          <cell r="H649" t="str">
            <v>16Ц6868020</v>
          </cell>
          <cell r="I649">
            <v>0</v>
          </cell>
          <cell r="J649">
            <v>5996126938.3500004</v>
          </cell>
        </row>
        <row r="650">
          <cell r="H650" t="str">
            <v>16Ц6870020</v>
          </cell>
          <cell r="I650">
            <v>3000000000</v>
          </cell>
          <cell r="J650">
            <v>3000000000</v>
          </cell>
        </row>
        <row r="651">
          <cell r="H651" t="str">
            <v>16Ц6870020</v>
          </cell>
          <cell r="I651">
            <v>3000000000</v>
          </cell>
          <cell r="J651">
            <v>3000000000</v>
          </cell>
        </row>
        <row r="652">
          <cell r="H652" t="str">
            <v>16Ц6870020</v>
          </cell>
          <cell r="I652">
            <v>0</v>
          </cell>
          <cell r="J652">
            <v>3000000000</v>
          </cell>
        </row>
        <row r="653">
          <cell r="H653" t="str">
            <v>16Ц9999020</v>
          </cell>
          <cell r="I653">
            <v>100000000</v>
          </cell>
          <cell r="J653">
            <v>99700000</v>
          </cell>
        </row>
        <row r="654">
          <cell r="H654" t="str">
            <v>16Ц9999020</v>
          </cell>
          <cell r="I654">
            <v>100000000</v>
          </cell>
          <cell r="J654">
            <v>99700000</v>
          </cell>
        </row>
        <row r="655">
          <cell r="H655" t="str">
            <v>16Ц9999020</v>
          </cell>
          <cell r="I655">
            <v>0</v>
          </cell>
          <cell r="J655">
            <v>99700000</v>
          </cell>
        </row>
        <row r="656">
          <cell r="H656" t="str">
            <v>16Ц9999020</v>
          </cell>
          <cell r="I656">
            <v>0</v>
          </cell>
          <cell r="J656">
            <v>99700000</v>
          </cell>
        </row>
        <row r="657">
          <cell r="H657" t="str">
            <v>16Ч0000020</v>
          </cell>
          <cell r="I657">
            <v>463998100</v>
          </cell>
          <cell r="J657">
            <v>463998100</v>
          </cell>
        </row>
        <row r="658">
          <cell r="H658" t="str">
            <v>16Ч9999020</v>
          </cell>
          <cell r="I658">
            <v>463998100</v>
          </cell>
          <cell r="J658">
            <v>463998100</v>
          </cell>
        </row>
        <row r="659">
          <cell r="H659" t="str">
            <v>16Ч9999020</v>
          </cell>
          <cell r="I659">
            <v>463998100</v>
          </cell>
          <cell r="J659">
            <v>463998100</v>
          </cell>
        </row>
        <row r="660">
          <cell r="H660" t="str">
            <v>16Ч9999020</v>
          </cell>
          <cell r="I660">
            <v>0</v>
          </cell>
          <cell r="J660">
            <v>463998100</v>
          </cell>
        </row>
        <row r="661">
          <cell r="H661" t="str">
            <v>16Ч9999020</v>
          </cell>
          <cell r="I661">
            <v>0</v>
          </cell>
          <cell r="J661">
            <v>463998100</v>
          </cell>
        </row>
        <row r="662">
          <cell r="H662" t="str">
            <v>16Ю0000020</v>
          </cell>
          <cell r="I662">
            <v>425056500</v>
          </cell>
          <cell r="J662">
            <v>425056398</v>
          </cell>
        </row>
        <row r="663">
          <cell r="H663" t="str">
            <v>16Ю0019020</v>
          </cell>
          <cell r="I663">
            <v>129950100</v>
          </cell>
          <cell r="J663">
            <v>129950000</v>
          </cell>
        </row>
        <row r="664">
          <cell r="H664" t="str">
            <v>16Ю0019020</v>
          </cell>
          <cell r="I664">
            <v>129950100</v>
          </cell>
          <cell r="J664">
            <v>129950000</v>
          </cell>
        </row>
        <row r="665">
          <cell r="H665" t="str">
            <v>16Ю0019020</v>
          </cell>
          <cell r="I665">
            <v>0</v>
          </cell>
          <cell r="J665">
            <v>129950000</v>
          </cell>
        </row>
        <row r="666">
          <cell r="H666" t="str">
            <v>16Ю0019020</v>
          </cell>
          <cell r="I666">
            <v>0</v>
          </cell>
          <cell r="J666">
            <v>129950000</v>
          </cell>
        </row>
        <row r="667">
          <cell r="H667" t="str">
            <v>16Ю6248020</v>
          </cell>
          <cell r="I667">
            <v>19287700</v>
          </cell>
          <cell r="J667">
            <v>19287699</v>
          </cell>
        </row>
        <row r="668">
          <cell r="H668" t="str">
            <v>16Ю6248020</v>
          </cell>
          <cell r="I668">
            <v>19287700</v>
          </cell>
          <cell r="J668">
            <v>19287699</v>
          </cell>
        </row>
        <row r="669">
          <cell r="H669" t="str">
            <v>16Ю6248020</v>
          </cell>
          <cell r="I669">
            <v>0</v>
          </cell>
          <cell r="J669">
            <v>19287699</v>
          </cell>
        </row>
        <row r="670">
          <cell r="H670" t="str">
            <v>16Ю6250020</v>
          </cell>
          <cell r="I670">
            <v>263278400</v>
          </cell>
          <cell r="J670">
            <v>263278400</v>
          </cell>
        </row>
        <row r="671">
          <cell r="H671" t="str">
            <v>16Ю6250020</v>
          </cell>
          <cell r="I671">
            <v>263278400</v>
          </cell>
          <cell r="J671">
            <v>263278400</v>
          </cell>
        </row>
        <row r="672">
          <cell r="H672" t="str">
            <v>16Ю6250020</v>
          </cell>
          <cell r="I672">
            <v>0</v>
          </cell>
          <cell r="J672">
            <v>263278400</v>
          </cell>
        </row>
        <row r="673">
          <cell r="H673" t="str">
            <v>16Ю6484020</v>
          </cell>
          <cell r="I673">
            <v>12540300</v>
          </cell>
          <cell r="J673">
            <v>12540299</v>
          </cell>
        </row>
        <row r="674">
          <cell r="H674" t="str">
            <v>16Ю6484020</v>
          </cell>
          <cell r="I674">
            <v>12540300</v>
          </cell>
          <cell r="J674">
            <v>12540299</v>
          </cell>
        </row>
        <row r="675">
          <cell r="H675" t="str">
            <v>16Ю6484020</v>
          </cell>
          <cell r="I675">
            <v>0</v>
          </cell>
          <cell r="J675">
            <v>12540299</v>
          </cell>
        </row>
        <row r="676">
          <cell r="H676" t="str">
            <v>1700000020</v>
          </cell>
          <cell r="I676">
            <v>35664829100</v>
          </cell>
          <cell r="J676">
            <v>34625038503.730003</v>
          </cell>
        </row>
        <row r="677">
          <cell r="H677" t="str">
            <v>1710000020</v>
          </cell>
          <cell r="I677">
            <v>3692218400</v>
          </cell>
          <cell r="J677">
            <v>3692218400</v>
          </cell>
        </row>
        <row r="678">
          <cell r="H678" t="str">
            <v>1716468020</v>
          </cell>
          <cell r="I678">
            <v>3692218400</v>
          </cell>
          <cell r="J678">
            <v>3692218400</v>
          </cell>
        </row>
        <row r="679">
          <cell r="H679" t="str">
            <v>1716468020</v>
          </cell>
          <cell r="I679">
            <v>3692218400</v>
          </cell>
          <cell r="J679">
            <v>3692218400</v>
          </cell>
        </row>
        <row r="680">
          <cell r="H680" t="str">
            <v>1716468020</v>
          </cell>
          <cell r="I680">
            <v>0</v>
          </cell>
          <cell r="J680">
            <v>3692218400</v>
          </cell>
        </row>
        <row r="681">
          <cell r="H681" t="str">
            <v>1730000020</v>
          </cell>
          <cell r="I681">
            <v>22278878800</v>
          </cell>
          <cell r="J681">
            <v>22278878792</v>
          </cell>
        </row>
        <row r="682">
          <cell r="H682" t="str">
            <v>1736399020</v>
          </cell>
          <cell r="I682">
            <v>328878800</v>
          </cell>
          <cell r="J682">
            <v>328878792</v>
          </cell>
        </row>
        <row r="683">
          <cell r="H683" t="str">
            <v>1736399020</v>
          </cell>
          <cell r="I683">
            <v>328878800</v>
          </cell>
          <cell r="J683">
            <v>328878792</v>
          </cell>
        </row>
        <row r="684">
          <cell r="H684" t="str">
            <v>1736399020</v>
          </cell>
          <cell r="I684">
            <v>0</v>
          </cell>
          <cell r="J684">
            <v>328878792</v>
          </cell>
        </row>
        <row r="685">
          <cell r="H685" t="str">
            <v>1736399020</v>
          </cell>
          <cell r="I685">
            <v>0</v>
          </cell>
          <cell r="J685">
            <v>328878792</v>
          </cell>
        </row>
        <row r="686">
          <cell r="H686" t="str">
            <v>1736760020</v>
          </cell>
          <cell r="I686">
            <v>21000000000</v>
          </cell>
          <cell r="J686">
            <v>21000000000</v>
          </cell>
        </row>
        <row r="687">
          <cell r="H687" t="str">
            <v>1736760020</v>
          </cell>
          <cell r="I687">
            <v>21000000000</v>
          </cell>
          <cell r="J687">
            <v>21000000000</v>
          </cell>
        </row>
        <row r="688">
          <cell r="H688" t="str">
            <v>1736760020</v>
          </cell>
          <cell r="I688">
            <v>0</v>
          </cell>
          <cell r="J688">
            <v>21000000000</v>
          </cell>
        </row>
        <row r="689">
          <cell r="H689" t="str">
            <v>1736760020</v>
          </cell>
          <cell r="I689">
            <v>0</v>
          </cell>
          <cell r="J689">
            <v>21000000000</v>
          </cell>
        </row>
        <row r="690">
          <cell r="H690" t="str">
            <v>1736766020</v>
          </cell>
          <cell r="I690">
            <v>950000000</v>
          </cell>
          <cell r="J690">
            <v>950000000</v>
          </cell>
        </row>
        <row r="691">
          <cell r="H691" t="str">
            <v>1736766020</v>
          </cell>
          <cell r="I691">
            <v>950000000</v>
          </cell>
          <cell r="J691">
            <v>950000000</v>
          </cell>
        </row>
        <row r="692">
          <cell r="H692" t="str">
            <v>1736766020</v>
          </cell>
          <cell r="I692">
            <v>0</v>
          </cell>
          <cell r="J692">
            <v>950000000</v>
          </cell>
        </row>
        <row r="693">
          <cell r="H693" t="str">
            <v>1780000020</v>
          </cell>
          <cell r="I693">
            <v>5935331900</v>
          </cell>
          <cell r="J693">
            <v>5746434843.04</v>
          </cell>
        </row>
        <row r="694">
          <cell r="H694" t="str">
            <v>1786395020</v>
          </cell>
          <cell r="I694">
            <v>915895000</v>
          </cell>
          <cell r="J694">
            <v>915894540</v>
          </cell>
        </row>
        <row r="695">
          <cell r="H695" t="str">
            <v>1786395020</v>
          </cell>
          <cell r="I695">
            <v>915895000</v>
          </cell>
          <cell r="J695">
            <v>915894540</v>
          </cell>
        </row>
        <row r="696">
          <cell r="H696" t="str">
            <v>1786395020</v>
          </cell>
          <cell r="I696">
            <v>0</v>
          </cell>
          <cell r="J696">
            <v>915894540</v>
          </cell>
        </row>
        <row r="697">
          <cell r="H697" t="str">
            <v>1786395020</v>
          </cell>
          <cell r="I697">
            <v>0</v>
          </cell>
          <cell r="J697">
            <v>915894540</v>
          </cell>
        </row>
        <row r="698">
          <cell r="H698" t="str">
            <v>1786474020</v>
          </cell>
          <cell r="I698">
            <v>2568344900</v>
          </cell>
          <cell r="J698">
            <v>2473429022.2199998</v>
          </cell>
        </row>
        <row r="699">
          <cell r="H699" t="str">
            <v>1786474020</v>
          </cell>
          <cell r="I699">
            <v>2568344900</v>
          </cell>
          <cell r="J699">
            <v>2473429022.2199998</v>
          </cell>
        </row>
        <row r="700">
          <cell r="H700" t="str">
            <v>1786474020</v>
          </cell>
          <cell r="I700">
            <v>0</v>
          </cell>
          <cell r="J700">
            <v>2473429022.2199998</v>
          </cell>
        </row>
        <row r="701">
          <cell r="H701" t="str">
            <v>1786475020</v>
          </cell>
          <cell r="I701">
            <v>623439800</v>
          </cell>
          <cell r="J701">
            <v>529459080.92000002</v>
          </cell>
        </row>
        <row r="702">
          <cell r="H702" t="str">
            <v>1786475020</v>
          </cell>
          <cell r="I702">
            <v>623439800</v>
          </cell>
          <cell r="J702">
            <v>529459080.92000002</v>
          </cell>
        </row>
        <row r="703">
          <cell r="H703" t="str">
            <v>1786475020</v>
          </cell>
          <cell r="I703">
            <v>0</v>
          </cell>
          <cell r="J703">
            <v>529459080.92000002</v>
          </cell>
        </row>
        <row r="704">
          <cell r="H704" t="str">
            <v>1786663020</v>
          </cell>
          <cell r="I704">
            <v>1240000000</v>
          </cell>
          <cell r="J704">
            <v>1239999999.9000001</v>
          </cell>
        </row>
        <row r="705">
          <cell r="H705" t="str">
            <v>1786663020</v>
          </cell>
          <cell r="I705">
            <v>1240000000</v>
          </cell>
          <cell r="J705">
            <v>1239999999.9000001</v>
          </cell>
        </row>
        <row r="706">
          <cell r="H706" t="str">
            <v>1786663020</v>
          </cell>
          <cell r="I706">
            <v>0</v>
          </cell>
          <cell r="J706">
            <v>1239999999.9000001</v>
          </cell>
        </row>
        <row r="707">
          <cell r="H707" t="str">
            <v>1786663020</v>
          </cell>
          <cell r="I707">
            <v>0</v>
          </cell>
          <cell r="J707">
            <v>1239999999.9000001</v>
          </cell>
        </row>
        <row r="708">
          <cell r="H708" t="str">
            <v>1786742020</v>
          </cell>
          <cell r="I708">
            <v>587652200</v>
          </cell>
          <cell r="J708">
            <v>587652200</v>
          </cell>
        </row>
        <row r="709">
          <cell r="H709" t="str">
            <v>1786742020</v>
          </cell>
          <cell r="I709">
            <v>587652200</v>
          </cell>
          <cell r="J709">
            <v>587652200</v>
          </cell>
        </row>
        <row r="710">
          <cell r="H710" t="str">
            <v>1786742020</v>
          </cell>
          <cell r="I710">
            <v>0</v>
          </cell>
          <cell r="J710">
            <v>587652200</v>
          </cell>
        </row>
        <row r="711">
          <cell r="H711" t="str">
            <v>17Б0000020</v>
          </cell>
          <cell r="I711">
            <v>3758400000</v>
          </cell>
          <cell r="J711">
            <v>2907506468.6900001</v>
          </cell>
        </row>
        <row r="712">
          <cell r="H712" t="str">
            <v>17Б6329020</v>
          </cell>
          <cell r="I712">
            <v>257000000</v>
          </cell>
          <cell r="J712">
            <v>256999978</v>
          </cell>
        </row>
        <row r="713">
          <cell r="H713" t="str">
            <v>17Б6329020</v>
          </cell>
          <cell r="I713">
            <v>257000000</v>
          </cell>
          <cell r="J713">
            <v>256999978</v>
          </cell>
        </row>
        <row r="714">
          <cell r="H714" t="str">
            <v>17Б6329020</v>
          </cell>
          <cell r="I714">
            <v>0</v>
          </cell>
          <cell r="J714">
            <v>256999978</v>
          </cell>
        </row>
        <row r="715">
          <cell r="H715" t="str">
            <v>17Б6329020</v>
          </cell>
          <cell r="I715">
            <v>0</v>
          </cell>
          <cell r="J715">
            <v>256999978</v>
          </cell>
        </row>
        <row r="716">
          <cell r="H716" t="str">
            <v>17Б6330020</v>
          </cell>
          <cell r="I716">
            <v>668100000</v>
          </cell>
          <cell r="J716">
            <v>668100000</v>
          </cell>
        </row>
        <row r="717">
          <cell r="H717" t="str">
            <v>17Б6330020</v>
          </cell>
          <cell r="I717">
            <v>668100000</v>
          </cell>
          <cell r="J717">
            <v>668100000</v>
          </cell>
        </row>
        <row r="718">
          <cell r="H718" t="str">
            <v>17Б6330020</v>
          </cell>
          <cell r="I718">
            <v>0</v>
          </cell>
          <cell r="J718">
            <v>668100000</v>
          </cell>
        </row>
        <row r="719">
          <cell r="H719" t="str">
            <v>17Б6330020</v>
          </cell>
          <cell r="I719">
            <v>0</v>
          </cell>
          <cell r="J719">
            <v>668100000</v>
          </cell>
        </row>
        <row r="720">
          <cell r="H720" t="str">
            <v>17Б9999020</v>
          </cell>
          <cell r="I720">
            <v>2833300000</v>
          </cell>
          <cell r="J720">
            <v>1982406490.6900001</v>
          </cell>
        </row>
        <row r="721">
          <cell r="H721" t="str">
            <v>17Б9999020</v>
          </cell>
          <cell r="I721">
            <v>100000000</v>
          </cell>
          <cell r="J721">
            <v>96300000</v>
          </cell>
        </row>
        <row r="722">
          <cell r="H722" t="str">
            <v>17Б9999020</v>
          </cell>
          <cell r="I722">
            <v>0</v>
          </cell>
          <cell r="J722">
            <v>96300000</v>
          </cell>
        </row>
        <row r="723">
          <cell r="H723" t="str">
            <v>17Б9999020</v>
          </cell>
          <cell r="I723">
            <v>0</v>
          </cell>
          <cell r="J723">
            <v>96300000</v>
          </cell>
        </row>
        <row r="724">
          <cell r="H724" t="str">
            <v>17Б9999020</v>
          </cell>
          <cell r="I724">
            <v>2733300000</v>
          </cell>
          <cell r="J724">
            <v>1886106490.6900001</v>
          </cell>
        </row>
        <row r="725">
          <cell r="H725" t="str">
            <v>17Б9999020</v>
          </cell>
          <cell r="I725">
            <v>0</v>
          </cell>
          <cell r="J725">
            <v>1886106490.6900001</v>
          </cell>
        </row>
        <row r="726">
          <cell r="H726" t="str">
            <v>17Б9999020</v>
          </cell>
          <cell r="I726">
            <v>0</v>
          </cell>
          <cell r="J726">
            <v>1886106490.6900001</v>
          </cell>
        </row>
        <row r="727">
          <cell r="H727" t="str">
            <v>1800000020</v>
          </cell>
          <cell r="I727">
            <v>4957384000</v>
          </cell>
          <cell r="J727">
            <v>4876661027.6700001</v>
          </cell>
        </row>
        <row r="728">
          <cell r="H728" t="str">
            <v>1840000020</v>
          </cell>
          <cell r="I728">
            <v>3660883700</v>
          </cell>
          <cell r="J728">
            <v>3580161174.6700001</v>
          </cell>
        </row>
        <row r="729">
          <cell r="H729" t="str">
            <v>1846472020</v>
          </cell>
          <cell r="I729">
            <v>856000000</v>
          </cell>
          <cell r="J729">
            <v>841079051.90999997</v>
          </cell>
        </row>
        <row r="730">
          <cell r="H730" t="str">
            <v>1846472020</v>
          </cell>
          <cell r="I730">
            <v>856000000</v>
          </cell>
          <cell r="J730">
            <v>841079051.90999997</v>
          </cell>
        </row>
        <row r="731">
          <cell r="H731" t="str">
            <v>1846472020</v>
          </cell>
          <cell r="I731">
            <v>0</v>
          </cell>
          <cell r="J731">
            <v>841079051.90999997</v>
          </cell>
        </row>
        <row r="732">
          <cell r="H732" t="str">
            <v>1846473020</v>
          </cell>
          <cell r="I732">
            <v>1010000000</v>
          </cell>
          <cell r="J732">
            <v>944198422.75999999</v>
          </cell>
        </row>
        <row r="733">
          <cell r="H733" t="str">
            <v>1846473020</v>
          </cell>
          <cell r="I733">
            <v>1010000000</v>
          </cell>
          <cell r="J733">
            <v>944198422.75999999</v>
          </cell>
        </row>
        <row r="734">
          <cell r="H734" t="str">
            <v>1846473020</v>
          </cell>
          <cell r="I734">
            <v>0</v>
          </cell>
          <cell r="J734">
            <v>944198422.75999999</v>
          </cell>
        </row>
        <row r="735">
          <cell r="H735" t="str">
            <v>1846796020</v>
          </cell>
          <cell r="I735">
            <v>1794883700</v>
          </cell>
          <cell r="J735">
            <v>1794883700</v>
          </cell>
        </row>
        <row r="736">
          <cell r="H736" t="str">
            <v>1846796020</v>
          </cell>
          <cell r="I736">
            <v>1794883700</v>
          </cell>
          <cell r="J736">
            <v>1794883700</v>
          </cell>
        </row>
        <row r="737">
          <cell r="H737" t="str">
            <v>1846796020</v>
          </cell>
          <cell r="I737">
            <v>0</v>
          </cell>
          <cell r="J737">
            <v>1794883700</v>
          </cell>
        </row>
        <row r="738">
          <cell r="H738" t="str">
            <v>1846796020</v>
          </cell>
          <cell r="I738">
            <v>0</v>
          </cell>
          <cell r="J738">
            <v>1794883700</v>
          </cell>
        </row>
        <row r="739">
          <cell r="H739" t="str">
            <v>1870000020</v>
          </cell>
          <cell r="I739">
            <v>1296500300</v>
          </cell>
          <cell r="J739">
            <v>1296499853</v>
          </cell>
        </row>
        <row r="740">
          <cell r="H740" t="str">
            <v>1876279020</v>
          </cell>
          <cell r="I740">
            <v>124000000</v>
          </cell>
          <cell r="J740">
            <v>124000000</v>
          </cell>
        </row>
        <row r="741">
          <cell r="H741" t="str">
            <v>1876279020</v>
          </cell>
          <cell r="I741">
            <v>124000000</v>
          </cell>
          <cell r="J741">
            <v>124000000</v>
          </cell>
        </row>
        <row r="742">
          <cell r="H742" t="str">
            <v>1876279020</v>
          </cell>
          <cell r="I742">
            <v>0</v>
          </cell>
          <cell r="J742">
            <v>124000000</v>
          </cell>
        </row>
        <row r="743">
          <cell r="H743" t="str">
            <v>1876279020</v>
          </cell>
          <cell r="I743">
            <v>0</v>
          </cell>
          <cell r="J743">
            <v>124000000</v>
          </cell>
        </row>
        <row r="744">
          <cell r="H744" t="str">
            <v>1876281020</v>
          </cell>
          <cell r="I744">
            <v>16000000</v>
          </cell>
          <cell r="J744">
            <v>15999963</v>
          </cell>
        </row>
        <row r="745">
          <cell r="H745" t="str">
            <v>1876281020</v>
          </cell>
          <cell r="I745">
            <v>16000000</v>
          </cell>
          <cell r="J745">
            <v>15999963</v>
          </cell>
        </row>
        <row r="746">
          <cell r="H746" t="str">
            <v>1876281020</v>
          </cell>
          <cell r="I746">
            <v>0</v>
          </cell>
          <cell r="J746">
            <v>15999963</v>
          </cell>
        </row>
        <row r="747">
          <cell r="H747" t="str">
            <v>1876281020</v>
          </cell>
          <cell r="I747">
            <v>0</v>
          </cell>
          <cell r="J747">
            <v>15999963</v>
          </cell>
        </row>
        <row r="748">
          <cell r="H748" t="str">
            <v>1876371020</v>
          </cell>
          <cell r="I748">
            <v>123000000</v>
          </cell>
          <cell r="J748">
            <v>122999890</v>
          </cell>
        </row>
        <row r="749">
          <cell r="H749" t="str">
            <v>1876371020</v>
          </cell>
          <cell r="I749">
            <v>123000000</v>
          </cell>
          <cell r="J749">
            <v>122999890</v>
          </cell>
        </row>
        <row r="750">
          <cell r="H750" t="str">
            <v>1876371020</v>
          </cell>
          <cell r="I750">
            <v>0</v>
          </cell>
          <cell r="J750">
            <v>122999890</v>
          </cell>
        </row>
        <row r="751">
          <cell r="H751" t="str">
            <v>1876371020</v>
          </cell>
          <cell r="I751">
            <v>0</v>
          </cell>
          <cell r="J751">
            <v>122999890</v>
          </cell>
        </row>
        <row r="752">
          <cell r="H752" t="str">
            <v>1876377020</v>
          </cell>
          <cell r="I752">
            <v>90000000</v>
          </cell>
          <cell r="J752">
            <v>89999700</v>
          </cell>
        </row>
        <row r="753">
          <cell r="H753" t="str">
            <v>1876377020</v>
          </cell>
          <cell r="I753">
            <v>90000000</v>
          </cell>
          <cell r="J753">
            <v>89999700</v>
          </cell>
        </row>
        <row r="754">
          <cell r="H754" t="str">
            <v>1876377020</v>
          </cell>
          <cell r="I754">
            <v>0</v>
          </cell>
          <cell r="J754">
            <v>89999700</v>
          </cell>
        </row>
        <row r="755">
          <cell r="H755" t="str">
            <v>1876377020</v>
          </cell>
          <cell r="I755">
            <v>0</v>
          </cell>
          <cell r="J755">
            <v>89999700</v>
          </cell>
        </row>
        <row r="756">
          <cell r="H756" t="str">
            <v>1879999020</v>
          </cell>
          <cell r="I756">
            <v>943500300</v>
          </cell>
          <cell r="J756">
            <v>943500300</v>
          </cell>
        </row>
        <row r="757">
          <cell r="H757" t="str">
            <v>1879999020</v>
          </cell>
          <cell r="I757">
            <v>344000000</v>
          </cell>
          <cell r="J757">
            <v>344000000</v>
          </cell>
        </row>
        <row r="758">
          <cell r="H758" t="str">
            <v>1879999020</v>
          </cell>
          <cell r="I758">
            <v>0</v>
          </cell>
          <cell r="J758">
            <v>344000000</v>
          </cell>
        </row>
        <row r="759">
          <cell r="H759" t="str">
            <v>1879999020</v>
          </cell>
          <cell r="I759">
            <v>0</v>
          </cell>
          <cell r="J759">
            <v>344000000</v>
          </cell>
        </row>
        <row r="760">
          <cell r="H760" t="str">
            <v>1879999020</v>
          </cell>
          <cell r="I760">
            <v>599500300</v>
          </cell>
          <cell r="J760">
            <v>599500300</v>
          </cell>
        </row>
        <row r="761">
          <cell r="H761" t="str">
            <v>1879999020</v>
          </cell>
          <cell r="I761">
            <v>0</v>
          </cell>
          <cell r="J761">
            <v>599500300</v>
          </cell>
        </row>
        <row r="762">
          <cell r="H762" t="str">
            <v>1879999020</v>
          </cell>
          <cell r="I762">
            <v>0</v>
          </cell>
          <cell r="J762">
            <v>599500300</v>
          </cell>
        </row>
        <row r="763">
          <cell r="H763" t="str">
            <v>1900000020</v>
          </cell>
          <cell r="I763">
            <v>3743398000</v>
          </cell>
          <cell r="J763">
            <v>3537431269.4200001</v>
          </cell>
        </row>
        <row r="764">
          <cell r="H764" t="str">
            <v>1920000020</v>
          </cell>
          <cell r="I764">
            <v>3743398000</v>
          </cell>
          <cell r="J764">
            <v>3537431269.4200001</v>
          </cell>
        </row>
        <row r="765">
          <cell r="H765" t="str">
            <v>1926268020</v>
          </cell>
          <cell r="I765">
            <v>27851000</v>
          </cell>
          <cell r="J765">
            <v>27851000</v>
          </cell>
        </row>
        <row r="766">
          <cell r="H766" t="str">
            <v>1926268020</v>
          </cell>
          <cell r="I766">
            <v>27851000</v>
          </cell>
          <cell r="J766">
            <v>27851000</v>
          </cell>
        </row>
        <row r="767">
          <cell r="H767" t="str">
            <v>1926268020</v>
          </cell>
          <cell r="I767">
            <v>0</v>
          </cell>
          <cell r="J767">
            <v>27851000</v>
          </cell>
        </row>
        <row r="768">
          <cell r="H768" t="str">
            <v>1926268020</v>
          </cell>
          <cell r="I768">
            <v>0</v>
          </cell>
          <cell r="J768">
            <v>27851000</v>
          </cell>
        </row>
        <row r="769">
          <cell r="H769" t="str">
            <v>1926271020</v>
          </cell>
          <cell r="I769">
            <v>208998600</v>
          </cell>
          <cell r="J769">
            <v>208998500</v>
          </cell>
        </row>
        <row r="770">
          <cell r="H770" t="str">
            <v>1926271020</v>
          </cell>
          <cell r="I770">
            <v>208998600</v>
          </cell>
          <cell r="J770">
            <v>208998500</v>
          </cell>
        </row>
        <row r="771">
          <cell r="H771" t="str">
            <v>1926271020</v>
          </cell>
          <cell r="I771">
            <v>0</v>
          </cell>
          <cell r="J771">
            <v>208998500</v>
          </cell>
        </row>
        <row r="772">
          <cell r="H772" t="str">
            <v>1926271020</v>
          </cell>
          <cell r="I772">
            <v>0</v>
          </cell>
          <cell r="J772">
            <v>208998500</v>
          </cell>
        </row>
        <row r="773">
          <cell r="H773" t="str">
            <v>1926273020</v>
          </cell>
          <cell r="I773">
            <v>43961200</v>
          </cell>
          <cell r="J773">
            <v>43961115</v>
          </cell>
        </row>
        <row r="774">
          <cell r="H774" t="str">
            <v>1926273020</v>
          </cell>
          <cell r="I774">
            <v>43961200</v>
          </cell>
          <cell r="J774">
            <v>43961115</v>
          </cell>
        </row>
        <row r="775">
          <cell r="H775" t="str">
            <v>1926273020</v>
          </cell>
          <cell r="I775">
            <v>0</v>
          </cell>
          <cell r="J775">
            <v>43961115</v>
          </cell>
        </row>
        <row r="776">
          <cell r="H776" t="str">
            <v>1926273020</v>
          </cell>
          <cell r="I776">
            <v>0</v>
          </cell>
          <cell r="J776">
            <v>43961115</v>
          </cell>
        </row>
        <row r="777">
          <cell r="H777" t="str">
            <v>1926274020</v>
          </cell>
          <cell r="I777">
            <v>144650000</v>
          </cell>
          <cell r="J777">
            <v>126300195</v>
          </cell>
        </row>
        <row r="778">
          <cell r="H778" t="str">
            <v>1926274020</v>
          </cell>
          <cell r="I778">
            <v>144650000</v>
          </cell>
          <cell r="J778">
            <v>126300195</v>
          </cell>
        </row>
        <row r="779">
          <cell r="H779" t="str">
            <v>1926274020</v>
          </cell>
          <cell r="I779">
            <v>0</v>
          </cell>
          <cell r="J779">
            <v>126300195</v>
          </cell>
        </row>
        <row r="780">
          <cell r="H780" t="str">
            <v>1926274020</v>
          </cell>
          <cell r="I780">
            <v>0</v>
          </cell>
          <cell r="J780">
            <v>126300195</v>
          </cell>
        </row>
        <row r="781">
          <cell r="H781" t="str">
            <v>1926275020</v>
          </cell>
          <cell r="I781">
            <v>118280500</v>
          </cell>
          <cell r="J781">
            <v>118280424</v>
          </cell>
        </row>
        <row r="782">
          <cell r="H782" t="str">
            <v>1926275020</v>
          </cell>
          <cell r="I782">
            <v>118280500</v>
          </cell>
          <cell r="J782">
            <v>118280424</v>
          </cell>
        </row>
        <row r="783">
          <cell r="H783" t="str">
            <v>1926275020</v>
          </cell>
          <cell r="I783">
            <v>0</v>
          </cell>
          <cell r="J783">
            <v>118280424</v>
          </cell>
        </row>
        <row r="784">
          <cell r="H784" t="str">
            <v>1926275020</v>
          </cell>
          <cell r="I784">
            <v>0</v>
          </cell>
          <cell r="J784">
            <v>118280424</v>
          </cell>
        </row>
        <row r="785">
          <cell r="H785" t="str">
            <v>1926276020</v>
          </cell>
          <cell r="I785">
            <v>120000000</v>
          </cell>
          <cell r="J785">
            <v>55414359</v>
          </cell>
        </row>
        <row r="786">
          <cell r="H786" t="str">
            <v>1926276020</v>
          </cell>
          <cell r="I786">
            <v>120000000</v>
          </cell>
          <cell r="J786">
            <v>55414359</v>
          </cell>
        </row>
        <row r="787">
          <cell r="H787" t="str">
            <v>1926276020</v>
          </cell>
          <cell r="I787">
            <v>0</v>
          </cell>
          <cell r="J787">
            <v>55414359</v>
          </cell>
        </row>
        <row r="788">
          <cell r="H788" t="str">
            <v>1926276020</v>
          </cell>
          <cell r="I788">
            <v>0</v>
          </cell>
          <cell r="J788">
            <v>55414359</v>
          </cell>
        </row>
        <row r="789">
          <cell r="H789" t="str">
            <v>1926277020</v>
          </cell>
          <cell r="I789">
            <v>159186100</v>
          </cell>
          <cell r="J789">
            <v>159186046.46000001</v>
          </cell>
        </row>
        <row r="790">
          <cell r="H790" t="str">
            <v>1926277020</v>
          </cell>
          <cell r="I790">
            <v>159186100</v>
          </cell>
          <cell r="J790">
            <v>159186046.46000001</v>
          </cell>
        </row>
        <row r="791">
          <cell r="H791" t="str">
            <v>1926277020</v>
          </cell>
          <cell r="I791">
            <v>0</v>
          </cell>
          <cell r="J791">
            <v>159186046.46000001</v>
          </cell>
        </row>
        <row r="792">
          <cell r="H792" t="str">
            <v>1926277020</v>
          </cell>
          <cell r="I792">
            <v>0</v>
          </cell>
          <cell r="J792">
            <v>159186046.46000001</v>
          </cell>
        </row>
        <row r="793">
          <cell r="H793" t="str">
            <v>1926278020</v>
          </cell>
          <cell r="I793">
            <v>55828000</v>
          </cell>
          <cell r="J793">
            <v>55828000</v>
          </cell>
        </row>
        <row r="794">
          <cell r="H794" t="str">
            <v>1926278020</v>
          </cell>
          <cell r="I794">
            <v>55828000</v>
          </cell>
          <cell r="J794">
            <v>55828000</v>
          </cell>
        </row>
        <row r="795">
          <cell r="H795" t="str">
            <v>1926278020</v>
          </cell>
          <cell r="I795">
            <v>0</v>
          </cell>
          <cell r="J795">
            <v>55828000</v>
          </cell>
        </row>
        <row r="796">
          <cell r="H796" t="str">
            <v>1926278020</v>
          </cell>
          <cell r="I796">
            <v>0</v>
          </cell>
          <cell r="J796">
            <v>55828000</v>
          </cell>
        </row>
        <row r="797">
          <cell r="H797" t="str">
            <v>1926279020</v>
          </cell>
          <cell r="I797">
            <v>67500000</v>
          </cell>
          <cell r="J797">
            <v>67500000</v>
          </cell>
        </row>
        <row r="798">
          <cell r="H798" t="str">
            <v>1926279020</v>
          </cell>
          <cell r="I798">
            <v>67500000</v>
          </cell>
          <cell r="J798">
            <v>67500000</v>
          </cell>
        </row>
        <row r="799">
          <cell r="H799" t="str">
            <v>1926279020</v>
          </cell>
          <cell r="I799">
            <v>0</v>
          </cell>
          <cell r="J799">
            <v>67500000</v>
          </cell>
        </row>
        <row r="800">
          <cell r="H800" t="str">
            <v>1926279020</v>
          </cell>
          <cell r="I800">
            <v>0</v>
          </cell>
          <cell r="J800">
            <v>67500000</v>
          </cell>
        </row>
        <row r="801">
          <cell r="H801" t="str">
            <v>1926281020</v>
          </cell>
          <cell r="I801">
            <v>98000000</v>
          </cell>
          <cell r="J801">
            <v>97999881</v>
          </cell>
        </row>
        <row r="802">
          <cell r="H802" t="str">
            <v>1926281020</v>
          </cell>
          <cell r="I802">
            <v>98000000</v>
          </cell>
          <cell r="J802">
            <v>97999881</v>
          </cell>
        </row>
        <row r="803">
          <cell r="H803" t="str">
            <v>1926281020</v>
          </cell>
          <cell r="I803">
            <v>0</v>
          </cell>
          <cell r="J803">
            <v>97999881</v>
          </cell>
        </row>
        <row r="804">
          <cell r="H804" t="str">
            <v>1926281020</v>
          </cell>
          <cell r="I804">
            <v>0</v>
          </cell>
          <cell r="J804">
            <v>97999881</v>
          </cell>
        </row>
        <row r="805">
          <cell r="H805" t="str">
            <v>1926283020</v>
          </cell>
          <cell r="I805">
            <v>24438100</v>
          </cell>
          <cell r="J805">
            <v>24438036</v>
          </cell>
        </row>
        <row r="806">
          <cell r="H806" t="str">
            <v>1926283020</v>
          </cell>
          <cell r="I806">
            <v>24438100</v>
          </cell>
          <cell r="J806">
            <v>24438036</v>
          </cell>
        </row>
        <row r="807">
          <cell r="H807" t="str">
            <v>1926283020</v>
          </cell>
          <cell r="I807">
            <v>0</v>
          </cell>
          <cell r="J807">
            <v>24438036</v>
          </cell>
        </row>
        <row r="808">
          <cell r="H808" t="str">
            <v>1926283020</v>
          </cell>
          <cell r="I808">
            <v>0</v>
          </cell>
          <cell r="J808">
            <v>24438036</v>
          </cell>
        </row>
        <row r="809">
          <cell r="H809" t="str">
            <v>1926284020</v>
          </cell>
          <cell r="I809">
            <v>53095000</v>
          </cell>
          <cell r="J809">
            <v>53094940</v>
          </cell>
        </row>
        <row r="810">
          <cell r="H810" t="str">
            <v>1926284020</v>
          </cell>
          <cell r="I810">
            <v>53095000</v>
          </cell>
          <cell r="J810">
            <v>53094940</v>
          </cell>
        </row>
        <row r="811">
          <cell r="H811" t="str">
            <v>1926284020</v>
          </cell>
          <cell r="I811">
            <v>0</v>
          </cell>
          <cell r="J811">
            <v>53094940</v>
          </cell>
        </row>
        <row r="812">
          <cell r="H812" t="str">
            <v>1926284020</v>
          </cell>
          <cell r="I812">
            <v>0</v>
          </cell>
          <cell r="J812">
            <v>53094940</v>
          </cell>
        </row>
        <row r="813">
          <cell r="H813" t="str">
            <v>1926288020</v>
          </cell>
          <cell r="I813">
            <v>59982600</v>
          </cell>
          <cell r="J813">
            <v>59982533</v>
          </cell>
        </row>
        <row r="814">
          <cell r="H814" t="str">
            <v>1926288020</v>
          </cell>
          <cell r="I814">
            <v>59982600</v>
          </cell>
          <cell r="J814">
            <v>59982533</v>
          </cell>
        </row>
        <row r="815">
          <cell r="H815" t="str">
            <v>1926288020</v>
          </cell>
          <cell r="I815">
            <v>0</v>
          </cell>
          <cell r="J815">
            <v>59982533</v>
          </cell>
        </row>
        <row r="816">
          <cell r="H816" t="str">
            <v>1926288020</v>
          </cell>
          <cell r="I816">
            <v>0</v>
          </cell>
          <cell r="J816">
            <v>59982533</v>
          </cell>
        </row>
        <row r="817">
          <cell r="H817" t="str">
            <v>1926290020</v>
          </cell>
          <cell r="I817">
            <v>184101400</v>
          </cell>
          <cell r="J817">
            <v>184101370</v>
          </cell>
        </row>
        <row r="818">
          <cell r="H818" t="str">
            <v>1926290020</v>
          </cell>
          <cell r="I818">
            <v>184101400</v>
          </cell>
          <cell r="J818">
            <v>184101370</v>
          </cell>
        </row>
        <row r="819">
          <cell r="H819" t="str">
            <v>1926290020</v>
          </cell>
          <cell r="I819">
            <v>0</v>
          </cell>
          <cell r="J819">
            <v>184101370</v>
          </cell>
        </row>
        <row r="820">
          <cell r="H820" t="str">
            <v>1926290020</v>
          </cell>
          <cell r="I820">
            <v>0</v>
          </cell>
          <cell r="J820">
            <v>184101370</v>
          </cell>
        </row>
        <row r="821">
          <cell r="H821" t="str">
            <v>1926295020</v>
          </cell>
          <cell r="I821">
            <v>80047100</v>
          </cell>
          <cell r="J821">
            <v>80047028</v>
          </cell>
        </row>
        <row r="822">
          <cell r="H822" t="str">
            <v>1926295020</v>
          </cell>
          <cell r="I822">
            <v>80047100</v>
          </cell>
          <cell r="J822">
            <v>80047028</v>
          </cell>
        </row>
        <row r="823">
          <cell r="H823" t="str">
            <v>1926295020</v>
          </cell>
          <cell r="I823">
            <v>0</v>
          </cell>
          <cell r="J823">
            <v>80047028</v>
          </cell>
        </row>
        <row r="824">
          <cell r="H824" t="str">
            <v>1926295020</v>
          </cell>
          <cell r="I824">
            <v>0</v>
          </cell>
          <cell r="J824">
            <v>80047028</v>
          </cell>
        </row>
        <row r="825">
          <cell r="H825" t="str">
            <v>1926296020</v>
          </cell>
          <cell r="I825">
            <v>100135000</v>
          </cell>
          <cell r="J825">
            <v>100134672</v>
          </cell>
        </row>
        <row r="826">
          <cell r="H826" t="str">
            <v>1926296020</v>
          </cell>
          <cell r="I826">
            <v>100135000</v>
          </cell>
          <cell r="J826">
            <v>100134672</v>
          </cell>
        </row>
        <row r="827">
          <cell r="H827" t="str">
            <v>1926296020</v>
          </cell>
          <cell r="I827">
            <v>0</v>
          </cell>
          <cell r="J827">
            <v>100134672</v>
          </cell>
        </row>
        <row r="828">
          <cell r="H828" t="str">
            <v>1926296020</v>
          </cell>
          <cell r="I828">
            <v>0</v>
          </cell>
          <cell r="J828">
            <v>100134672</v>
          </cell>
        </row>
        <row r="829">
          <cell r="H829" t="str">
            <v>1926302020</v>
          </cell>
          <cell r="I829">
            <v>55148000</v>
          </cell>
          <cell r="J829">
            <v>55148000</v>
          </cell>
        </row>
        <row r="830">
          <cell r="H830" t="str">
            <v>1926302020</v>
          </cell>
          <cell r="I830">
            <v>55148000</v>
          </cell>
          <cell r="J830">
            <v>55148000</v>
          </cell>
        </row>
        <row r="831">
          <cell r="H831" t="str">
            <v>1926302020</v>
          </cell>
          <cell r="I831">
            <v>0</v>
          </cell>
          <cell r="J831">
            <v>55148000</v>
          </cell>
        </row>
        <row r="832">
          <cell r="H832" t="str">
            <v>1926302020</v>
          </cell>
          <cell r="I832">
            <v>0</v>
          </cell>
          <cell r="J832">
            <v>55148000</v>
          </cell>
        </row>
        <row r="833">
          <cell r="H833" t="str">
            <v>1926305020</v>
          </cell>
          <cell r="I833">
            <v>24694700</v>
          </cell>
          <cell r="J833">
            <v>24694700</v>
          </cell>
        </row>
        <row r="834">
          <cell r="H834" t="str">
            <v>1926305020</v>
          </cell>
          <cell r="I834">
            <v>24694700</v>
          </cell>
          <cell r="J834">
            <v>24694700</v>
          </cell>
        </row>
        <row r="835">
          <cell r="H835" t="str">
            <v>1926305020</v>
          </cell>
          <cell r="I835">
            <v>0</v>
          </cell>
          <cell r="J835">
            <v>24694700</v>
          </cell>
        </row>
        <row r="836">
          <cell r="H836" t="str">
            <v>1926305020</v>
          </cell>
          <cell r="I836">
            <v>0</v>
          </cell>
          <cell r="J836">
            <v>24694700</v>
          </cell>
        </row>
        <row r="837">
          <cell r="H837" t="str">
            <v>1926306020</v>
          </cell>
          <cell r="I837">
            <v>25855000</v>
          </cell>
          <cell r="J837">
            <v>25854804</v>
          </cell>
        </row>
        <row r="838">
          <cell r="H838" t="str">
            <v>1926306020</v>
          </cell>
          <cell r="I838">
            <v>25855000</v>
          </cell>
          <cell r="J838">
            <v>25854804</v>
          </cell>
        </row>
        <row r="839">
          <cell r="H839" t="str">
            <v>1926306020</v>
          </cell>
          <cell r="I839">
            <v>0</v>
          </cell>
          <cell r="J839">
            <v>25854804</v>
          </cell>
        </row>
        <row r="840">
          <cell r="H840" t="str">
            <v>1926306020</v>
          </cell>
          <cell r="I840">
            <v>0</v>
          </cell>
          <cell r="J840">
            <v>25854804</v>
          </cell>
        </row>
        <row r="841">
          <cell r="H841" t="str">
            <v>1926307020</v>
          </cell>
          <cell r="I841">
            <v>44116000</v>
          </cell>
          <cell r="J841">
            <v>44114720</v>
          </cell>
        </row>
        <row r="842">
          <cell r="H842" t="str">
            <v>1926307020</v>
          </cell>
          <cell r="I842">
            <v>44116000</v>
          </cell>
          <cell r="J842">
            <v>44114720</v>
          </cell>
        </row>
        <row r="843">
          <cell r="H843" t="str">
            <v>1926307020</v>
          </cell>
          <cell r="I843">
            <v>0</v>
          </cell>
          <cell r="J843">
            <v>44114720</v>
          </cell>
        </row>
        <row r="844">
          <cell r="H844" t="str">
            <v>1926307020</v>
          </cell>
          <cell r="I844">
            <v>0</v>
          </cell>
          <cell r="J844">
            <v>44114720</v>
          </cell>
        </row>
        <row r="845">
          <cell r="H845" t="str">
            <v>1926308020</v>
          </cell>
          <cell r="I845">
            <v>28743300</v>
          </cell>
          <cell r="J845">
            <v>28743300</v>
          </cell>
        </row>
        <row r="846">
          <cell r="H846" t="str">
            <v>1926308020</v>
          </cell>
          <cell r="I846">
            <v>28743300</v>
          </cell>
          <cell r="J846">
            <v>28743300</v>
          </cell>
        </row>
        <row r="847">
          <cell r="H847" t="str">
            <v>1926308020</v>
          </cell>
          <cell r="I847">
            <v>0</v>
          </cell>
          <cell r="J847">
            <v>28743300</v>
          </cell>
        </row>
        <row r="848">
          <cell r="H848" t="str">
            <v>1926308020</v>
          </cell>
          <cell r="I848">
            <v>0</v>
          </cell>
          <cell r="J848">
            <v>28743300</v>
          </cell>
        </row>
        <row r="849">
          <cell r="H849" t="str">
            <v>1926310020</v>
          </cell>
          <cell r="I849">
            <v>32986000</v>
          </cell>
          <cell r="J849">
            <v>32985504</v>
          </cell>
        </row>
        <row r="850">
          <cell r="H850" t="str">
            <v>1926310020</v>
          </cell>
          <cell r="I850">
            <v>32986000</v>
          </cell>
          <cell r="J850">
            <v>32985504</v>
          </cell>
        </row>
        <row r="851">
          <cell r="H851" t="str">
            <v>1926310020</v>
          </cell>
          <cell r="I851">
            <v>0</v>
          </cell>
          <cell r="J851">
            <v>32985504</v>
          </cell>
        </row>
        <row r="852">
          <cell r="H852" t="str">
            <v>1926310020</v>
          </cell>
          <cell r="I852">
            <v>0</v>
          </cell>
          <cell r="J852">
            <v>32985504</v>
          </cell>
        </row>
        <row r="853">
          <cell r="H853" t="str">
            <v>1926311020</v>
          </cell>
          <cell r="I853">
            <v>72500000</v>
          </cell>
          <cell r="J853">
            <v>70995897</v>
          </cell>
        </row>
        <row r="854">
          <cell r="H854" t="str">
            <v>1926311020</v>
          </cell>
          <cell r="I854">
            <v>72500000</v>
          </cell>
          <cell r="J854">
            <v>70995897</v>
          </cell>
        </row>
        <row r="855">
          <cell r="H855" t="str">
            <v>1926311020</v>
          </cell>
          <cell r="I855">
            <v>0</v>
          </cell>
          <cell r="J855">
            <v>70995897</v>
          </cell>
        </row>
        <row r="856">
          <cell r="H856" t="str">
            <v>1926311020</v>
          </cell>
          <cell r="I856">
            <v>0</v>
          </cell>
          <cell r="J856">
            <v>70995897</v>
          </cell>
        </row>
        <row r="857">
          <cell r="H857" t="str">
            <v>1926312020</v>
          </cell>
          <cell r="I857">
            <v>26222000</v>
          </cell>
          <cell r="J857">
            <v>26222000</v>
          </cell>
        </row>
        <row r="858">
          <cell r="H858" t="str">
            <v>1926312020</v>
          </cell>
          <cell r="I858">
            <v>26222000</v>
          </cell>
          <cell r="J858">
            <v>26222000</v>
          </cell>
        </row>
        <row r="859">
          <cell r="H859" t="str">
            <v>1926312020</v>
          </cell>
          <cell r="I859">
            <v>0</v>
          </cell>
          <cell r="J859">
            <v>26222000</v>
          </cell>
        </row>
        <row r="860">
          <cell r="H860" t="str">
            <v>1926312020</v>
          </cell>
          <cell r="I860">
            <v>0</v>
          </cell>
          <cell r="J860">
            <v>26222000</v>
          </cell>
        </row>
        <row r="861">
          <cell r="H861" t="str">
            <v>1926313020</v>
          </cell>
          <cell r="I861">
            <v>65645000</v>
          </cell>
          <cell r="J861">
            <v>65644905</v>
          </cell>
        </row>
        <row r="862">
          <cell r="H862" t="str">
            <v>1926313020</v>
          </cell>
          <cell r="I862">
            <v>65645000</v>
          </cell>
          <cell r="J862">
            <v>65644905</v>
          </cell>
        </row>
        <row r="863">
          <cell r="H863" t="str">
            <v>1926313020</v>
          </cell>
          <cell r="I863">
            <v>0</v>
          </cell>
          <cell r="J863">
            <v>65644905</v>
          </cell>
        </row>
        <row r="864">
          <cell r="H864" t="str">
            <v>1926313020</v>
          </cell>
          <cell r="I864">
            <v>0</v>
          </cell>
          <cell r="J864">
            <v>65644905</v>
          </cell>
        </row>
        <row r="865">
          <cell r="H865" t="str">
            <v>1926314020</v>
          </cell>
          <cell r="I865">
            <v>25000000</v>
          </cell>
          <cell r="J865">
            <v>19458000</v>
          </cell>
        </row>
        <row r="866">
          <cell r="H866" t="str">
            <v>1926314020</v>
          </cell>
          <cell r="I866">
            <v>25000000</v>
          </cell>
          <cell r="J866">
            <v>19458000</v>
          </cell>
        </row>
        <row r="867">
          <cell r="H867" t="str">
            <v>1926314020</v>
          </cell>
          <cell r="I867">
            <v>0</v>
          </cell>
          <cell r="J867">
            <v>19458000</v>
          </cell>
        </row>
        <row r="868">
          <cell r="H868" t="str">
            <v>1926314020</v>
          </cell>
          <cell r="I868">
            <v>0</v>
          </cell>
          <cell r="J868">
            <v>19458000</v>
          </cell>
        </row>
        <row r="869">
          <cell r="H869" t="str">
            <v>1926316020</v>
          </cell>
          <cell r="I869">
            <v>28328800</v>
          </cell>
          <cell r="J869">
            <v>28328704</v>
          </cell>
        </row>
        <row r="870">
          <cell r="H870" t="str">
            <v>1926316020</v>
          </cell>
          <cell r="I870">
            <v>28328800</v>
          </cell>
          <cell r="J870">
            <v>28328704</v>
          </cell>
        </row>
        <row r="871">
          <cell r="H871" t="str">
            <v>1926316020</v>
          </cell>
          <cell r="I871">
            <v>0</v>
          </cell>
          <cell r="J871">
            <v>28328704</v>
          </cell>
        </row>
        <row r="872">
          <cell r="H872" t="str">
            <v>1926316020</v>
          </cell>
          <cell r="I872">
            <v>0</v>
          </cell>
          <cell r="J872">
            <v>28328704</v>
          </cell>
        </row>
        <row r="873">
          <cell r="H873" t="str">
            <v>1926318020</v>
          </cell>
          <cell r="I873">
            <v>53694600</v>
          </cell>
          <cell r="J873">
            <v>53694500</v>
          </cell>
        </row>
        <row r="874">
          <cell r="H874" t="str">
            <v>1926318020</v>
          </cell>
          <cell r="I874">
            <v>53694600</v>
          </cell>
          <cell r="J874">
            <v>53694500</v>
          </cell>
        </row>
        <row r="875">
          <cell r="H875" t="str">
            <v>1926318020</v>
          </cell>
          <cell r="I875">
            <v>0</v>
          </cell>
          <cell r="J875">
            <v>53694500</v>
          </cell>
        </row>
        <row r="876">
          <cell r="H876" t="str">
            <v>1926318020</v>
          </cell>
          <cell r="I876">
            <v>0</v>
          </cell>
          <cell r="J876">
            <v>53694500</v>
          </cell>
        </row>
        <row r="877">
          <cell r="H877" t="str">
            <v>1926319020</v>
          </cell>
          <cell r="I877">
            <v>66923000</v>
          </cell>
          <cell r="J877">
            <v>66923000</v>
          </cell>
        </row>
        <row r="878">
          <cell r="H878" t="str">
            <v>1926319020</v>
          </cell>
          <cell r="I878">
            <v>66923000</v>
          </cell>
          <cell r="J878">
            <v>66923000</v>
          </cell>
        </row>
        <row r="879">
          <cell r="H879" t="str">
            <v>1926319020</v>
          </cell>
          <cell r="I879">
            <v>0</v>
          </cell>
          <cell r="J879">
            <v>66923000</v>
          </cell>
        </row>
        <row r="880">
          <cell r="H880" t="str">
            <v>1926319020</v>
          </cell>
          <cell r="I880">
            <v>0</v>
          </cell>
          <cell r="J880">
            <v>66923000</v>
          </cell>
        </row>
        <row r="881">
          <cell r="H881" t="str">
            <v>1926331020</v>
          </cell>
          <cell r="I881">
            <v>38426000</v>
          </cell>
          <cell r="J881">
            <v>38426000</v>
          </cell>
        </row>
        <row r="882">
          <cell r="H882" t="str">
            <v>1926331020</v>
          </cell>
          <cell r="I882">
            <v>38426000</v>
          </cell>
          <cell r="J882">
            <v>38426000</v>
          </cell>
        </row>
        <row r="883">
          <cell r="H883" t="str">
            <v>1926331020</v>
          </cell>
          <cell r="I883">
            <v>0</v>
          </cell>
          <cell r="J883">
            <v>38426000</v>
          </cell>
        </row>
        <row r="884">
          <cell r="H884" t="str">
            <v>1926331020</v>
          </cell>
          <cell r="I884">
            <v>0</v>
          </cell>
          <cell r="J884">
            <v>38426000</v>
          </cell>
        </row>
        <row r="885">
          <cell r="H885" t="str">
            <v>1926332020</v>
          </cell>
          <cell r="I885">
            <v>151391000</v>
          </cell>
          <cell r="J885">
            <v>151391000</v>
          </cell>
        </row>
        <row r="886">
          <cell r="H886" t="str">
            <v>1926332020</v>
          </cell>
          <cell r="I886">
            <v>151391000</v>
          </cell>
          <cell r="J886">
            <v>151391000</v>
          </cell>
        </row>
        <row r="887">
          <cell r="H887" t="str">
            <v>1926332020</v>
          </cell>
          <cell r="I887">
            <v>0</v>
          </cell>
          <cell r="J887">
            <v>151391000</v>
          </cell>
        </row>
        <row r="888">
          <cell r="H888" t="str">
            <v>1926332020</v>
          </cell>
          <cell r="I888">
            <v>0</v>
          </cell>
          <cell r="J888">
            <v>151391000</v>
          </cell>
        </row>
        <row r="889">
          <cell r="H889" t="str">
            <v>1926333020</v>
          </cell>
          <cell r="I889">
            <v>33022200</v>
          </cell>
          <cell r="J889">
            <v>33022125</v>
          </cell>
        </row>
        <row r="890">
          <cell r="H890" t="str">
            <v>1926333020</v>
          </cell>
          <cell r="I890">
            <v>33022200</v>
          </cell>
          <cell r="J890">
            <v>33022125</v>
          </cell>
        </row>
        <row r="891">
          <cell r="H891" t="str">
            <v>1926333020</v>
          </cell>
          <cell r="I891">
            <v>0</v>
          </cell>
          <cell r="J891">
            <v>33022125</v>
          </cell>
        </row>
        <row r="892">
          <cell r="H892" t="str">
            <v>1926333020</v>
          </cell>
          <cell r="I892">
            <v>0</v>
          </cell>
          <cell r="J892">
            <v>33022125</v>
          </cell>
        </row>
        <row r="893">
          <cell r="H893" t="str">
            <v>1926335020</v>
          </cell>
          <cell r="I893">
            <v>114389100</v>
          </cell>
          <cell r="J893">
            <v>114389000</v>
          </cell>
        </row>
        <row r="894">
          <cell r="H894" t="str">
            <v>1926335020</v>
          </cell>
          <cell r="I894">
            <v>114389100</v>
          </cell>
          <cell r="J894">
            <v>114389000</v>
          </cell>
        </row>
        <row r="895">
          <cell r="H895" t="str">
            <v>1926335020</v>
          </cell>
          <cell r="I895">
            <v>0</v>
          </cell>
          <cell r="J895">
            <v>114389000</v>
          </cell>
        </row>
        <row r="896">
          <cell r="H896" t="str">
            <v>1926335020</v>
          </cell>
          <cell r="I896">
            <v>0</v>
          </cell>
          <cell r="J896">
            <v>114389000</v>
          </cell>
        </row>
        <row r="897">
          <cell r="H897" t="str">
            <v>1926336020</v>
          </cell>
          <cell r="I897">
            <v>80995500</v>
          </cell>
          <cell r="J897">
            <v>80995480</v>
          </cell>
        </row>
        <row r="898">
          <cell r="H898" t="str">
            <v>1926336020</v>
          </cell>
          <cell r="I898">
            <v>80995500</v>
          </cell>
          <cell r="J898">
            <v>80995480</v>
          </cell>
        </row>
        <row r="899">
          <cell r="H899" t="str">
            <v>1926336020</v>
          </cell>
          <cell r="I899">
            <v>0</v>
          </cell>
          <cell r="J899">
            <v>80995480</v>
          </cell>
        </row>
        <row r="900">
          <cell r="H900" t="str">
            <v>1926336020</v>
          </cell>
          <cell r="I900">
            <v>0</v>
          </cell>
          <cell r="J900">
            <v>80995480</v>
          </cell>
        </row>
        <row r="901">
          <cell r="H901" t="str">
            <v>1926337020</v>
          </cell>
          <cell r="I901">
            <v>30766500</v>
          </cell>
          <cell r="J901">
            <v>30766440</v>
          </cell>
        </row>
        <row r="902">
          <cell r="H902" t="str">
            <v>1926337020</v>
          </cell>
          <cell r="I902">
            <v>30766500</v>
          </cell>
          <cell r="J902">
            <v>30766440</v>
          </cell>
        </row>
        <row r="903">
          <cell r="H903" t="str">
            <v>1926337020</v>
          </cell>
          <cell r="I903">
            <v>0</v>
          </cell>
          <cell r="J903">
            <v>30766440</v>
          </cell>
        </row>
        <row r="904">
          <cell r="H904" t="str">
            <v>1926337020</v>
          </cell>
          <cell r="I904">
            <v>0</v>
          </cell>
          <cell r="J904">
            <v>30766440</v>
          </cell>
        </row>
        <row r="905">
          <cell r="H905" t="str">
            <v>1926341020</v>
          </cell>
          <cell r="I905">
            <v>89583800</v>
          </cell>
          <cell r="J905">
            <v>89583711</v>
          </cell>
        </row>
        <row r="906">
          <cell r="H906" t="str">
            <v>1926341020</v>
          </cell>
          <cell r="I906">
            <v>89583800</v>
          </cell>
          <cell r="J906">
            <v>89583711</v>
          </cell>
        </row>
        <row r="907">
          <cell r="H907" t="str">
            <v>1926341020</v>
          </cell>
          <cell r="I907">
            <v>0</v>
          </cell>
          <cell r="J907">
            <v>89583711</v>
          </cell>
        </row>
        <row r="908">
          <cell r="H908" t="str">
            <v>1926341020</v>
          </cell>
          <cell r="I908">
            <v>0</v>
          </cell>
          <cell r="J908">
            <v>89583711</v>
          </cell>
        </row>
        <row r="909">
          <cell r="H909" t="str">
            <v>1926420020</v>
          </cell>
          <cell r="I909">
            <v>40500000</v>
          </cell>
          <cell r="J909">
            <v>40500000</v>
          </cell>
        </row>
        <row r="910">
          <cell r="H910" t="str">
            <v>1926420020</v>
          </cell>
          <cell r="I910">
            <v>40500000</v>
          </cell>
          <cell r="J910">
            <v>40500000</v>
          </cell>
        </row>
        <row r="911">
          <cell r="H911" t="str">
            <v>1926420020</v>
          </cell>
          <cell r="I911">
            <v>0</v>
          </cell>
          <cell r="J911">
            <v>40500000</v>
          </cell>
        </row>
        <row r="912">
          <cell r="H912" t="str">
            <v>1926420020</v>
          </cell>
          <cell r="I912">
            <v>0</v>
          </cell>
          <cell r="J912">
            <v>40500000</v>
          </cell>
        </row>
        <row r="913">
          <cell r="H913" t="str">
            <v>1926438020</v>
          </cell>
          <cell r="I913">
            <v>21500000</v>
          </cell>
          <cell r="J913">
            <v>17259000</v>
          </cell>
        </row>
        <row r="914">
          <cell r="H914" t="str">
            <v>1926438020</v>
          </cell>
          <cell r="I914">
            <v>21500000</v>
          </cell>
          <cell r="J914">
            <v>17259000</v>
          </cell>
        </row>
        <row r="915">
          <cell r="H915" t="str">
            <v>1926438020</v>
          </cell>
          <cell r="I915">
            <v>0</v>
          </cell>
          <cell r="J915">
            <v>17259000</v>
          </cell>
        </row>
        <row r="916">
          <cell r="H916" t="str">
            <v>1926438020</v>
          </cell>
          <cell r="I916">
            <v>0</v>
          </cell>
          <cell r="J916">
            <v>17259000</v>
          </cell>
        </row>
        <row r="917">
          <cell r="H917" t="str">
            <v>1926446020</v>
          </cell>
          <cell r="I917">
            <v>517934000</v>
          </cell>
          <cell r="J917">
            <v>517933900</v>
          </cell>
        </row>
        <row r="918">
          <cell r="H918" t="str">
            <v>1926446020</v>
          </cell>
          <cell r="I918">
            <v>517934000</v>
          </cell>
          <cell r="J918">
            <v>517933900</v>
          </cell>
        </row>
        <row r="919">
          <cell r="H919" t="str">
            <v>1926446020</v>
          </cell>
          <cell r="I919">
            <v>0</v>
          </cell>
          <cell r="J919">
            <v>517933900</v>
          </cell>
        </row>
        <row r="920">
          <cell r="H920" t="str">
            <v>1926446020</v>
          </cell>
          <cell r="I920">
            <v>0</v>
          </cell>
          <cell r="J920">
            <v>517933900</v>
          </cell>
        </row>
        <row r="921">
          <cell r="H921" t="str">
            <v>1926633020</v>
          </cell>
          <cell r="I921">
            <v>86168800</v>
          </cell>
          <cell r="J921">
            <v>86168770</v>
          </cell>
        </row>
        <row r="922">
          <cell r="H922" t="str">
            <v>1926633020</v>
          </cell>
          <cell r="I922">
            <v>86168800</v>
          </cell>
          <cell r="J922">
            <v>86168770</v>
          </cell>
        </row>
        <row r="923">
          <cell r="H923" t="str">
            <v>1926633020</v>
          </cell>
          <cell r="I923">
            <v>0</v>
          </cell>
          <cell r="J923">
            <v>86168770</v>
          </cell>
        </row>
        <row r="924">
          <cell r="H924" t="str">
            <v>1926633020</v>
          </cell>
          <cell r="I924">
            <v>0</v>
          </cell>
          <cell r="J924">
            <v>86168770</v>
          </cell>
        </row>
        <row r="925">
          <cell r="H925" t="str">
            <v>1929999020</v>
          </cell>
          <cell r="I925">
            <v>442810100</v>
          </cell>
          <cell r="J925">
            <v>331069709.95999998</v>
          </cell>
        </row>
        <row r="926">
          <cell r="H926" t="str">
            <v>1929999020</v>
          </cell>
          <cell r="I926">
            <v>442810100</v>
          </cell>
          <cell r="J926">
            <v>331069709.95999998</v>
          </cell>
        </row>
        <row r="927">
          <cell r="H927" t="str">
            <v>1929999020</v>
          </cell>
          <cell r="I927">
            <v>0</v>
          </cell>
          <cell r="J927">
            <v>331069709.95999998</v>
          </cell>
        </row>
        <row r="928">
          <cell r="H928" t="str">
            <v>1929999020</v>
          </cell>
          <cell r="I928">
            <v>0</v>
          </cell>
          <cell r="J928">
            <v>331069709.95999998</v>
          </cell>
        </row>
        <row r="929">
          <cell r="H929" t="str">
            <v>2000000020</v>
          </cell>
          <cell r="I929">
            <v>1771834800</v>
          </cell>
          <cell r="J929">
            <v>1024862881.21</v>
          </cell>
        </row>
        <row r="930">
          <cell r="H930" t="str">
            <v>2010000020</v>
          </cell>
          <cell r="I930">
            <v>491719100</v>
          </cell>
          <cell r="J930">
            <v>1936068</v>
          </cell>
        </row>
        <row r="931">
          <cell r="H931" t="str">
            <v>2016863020</v>
          </cell>
          <cell r="I931">
            <v>491719100</v>
          </cell>
          <cell r="J931">
            <v>1936068</v>
          </cell>
        </row>
        <row r="932">
          <cell r="H932" t="str">
            <v>2016863020</v>
          </cell>
          <cell r="I932">
            <v>491719100</v>
          </cell>
          <cell r="J932">
            <v>1936068</v>
          </cell>
        </row>
        <row r="933">
          <cell r="H933" t="str">
            <v>2016863020</v>
          </cell>
          <cell r="I933">
            <v>0</v>
          </cell>
          <cell r="J933">
            <v>1936068</v>
          </cell>
        </row>
        <row r="934">
          <cell r="H934" t="str">
            <v>2020000020</v>
          </cell>
          <cell r="I934">
            <v>394479400</v>
          </cell>
          <cell r="J934">
            <v>137340521.71000001</v>
          </cell>
        </row>
        <row r="935">
          <cell r="H935" t="str">
            <v>2026860020</v>
          </cell>
          <cell r="I935">
            <v>394479400</v>
          </cell>
          <cell r="J935">
            <v>137340521.71000001</v>
          </cell>
        </row>
        <row r="936">
          <cell r="H936" t="str">
            <v>2026860020</v>
          </cell>
          <cell r="I936">
            <v>394479400</v>
          </cell>
          <cell r="J936">
            <v>137340521.71000001</v>
          </cell>
        </row>
        <row r="937">
          <cell r="H937" t="str">
            <v>2026860020</v>
          </cell>
          <cell r="I937">
            <v>0</v>
          </cell>
          <cell r="J937">
            <v>137340521.71000001</v>
          </cell>
        </row>
        <row r="938">
          <cell r="H938" t="str">
            <v>2040000020</v>
          </cell>
          <cell r="I938">
            <v>885636300</v>
          </cell>
          <cell r="J938">
            <v>885586291.5</v>
          </cell>
        </row>
        <row r="939">
          <cell r="H939" t="str">
            <v>2046356020</v>
          </cell>
          <cell r="I939">
            <v>185856000</v>
          </cell>
          <cell r="J939">
            <v>185856000</v>
          </cell>
        </row>
        <row r="940">
          <cell r="H940" t="str">
            <v>2046356020</v>
          </cell>
          <cell r="I940">
            <v>185856000</v>
          </cell>
          <cell r="J940">
            <v>185856000</v>
          </cell>
        </row>
        <row r="941">
          <cell r="H941" t="str">
            <v>2046356020</v>
          </cell>
          <cell r="I941">
            <v>0</v>
          </cell>
          <cell r="J941">
            <v>185856000</v>
          </cell>
        </row>
        <row r="942">
          <cell r="H942" t="str">
            <v>2046356020</v>
          </cell>
          <cell r="I942">
            <v>0</v>
          </cell>
          <cell r="J942">
            <v>185856000</v>
          </cell>
        </row>
        <row r="943">
          <cell r="H943" t="str">
            <v>2049999020</v>
          </cell>
          <cell r="I943">
            <v>699780300</v>
          </cell>
          <cell r="J943">
            <v>699730291.5</v>
          </cell>
        </row>
        <row r="944">
          <cell r="H944" t="str">
            <v>2049999020</v>
          </cell>
          <cell r="I944">
            <v>247000000</v>
          </cell>
          <cell r="J944">
            <v>246949991.5</v>
          </cell>
        </row>
        <row r="945">
          <cell r="H945" t="str">
            <v>2049999020</v>
          </cell>
          <cell r="I945">
            <v>0</v>
          </cell>
          <cell r="J945">
            <v>246949991.5</v>
          </cell>
        </row>
        <row r="946">
          <cell r="H946" t="str">
            <v>2049999020</v>
          </cell>
          <cell r="I946">
            <v>0</v>
          </cell>
          <cell r="J946">
            <v>246949991.5</v>
          </cell>
        </row>
        <row r="947">
          <cell r="H947" t="str">
            <v>2049999020</v>
          </cell>
          <cell r="I947">
            <v>452780300</v>
          </cell>
          <cell r="J947">
            <v>452780300</v>
          </cell>
        </row>
        <row r="948">
          <cell r="H948" t="str">
            <v>2049999020</v>
          </cell>
          <cell r="I948">
            <v>0</v>
          </cell>
          <cell r="J948">
            <v>452780300</v>
          </cell>
        </row>
        <row r="949">
          <cell r="H949" t="str">
            <v>2049999020</v>
          </cell>
          <cell r="I949">
            <v>0</v>
          </cell>
          <cell r="J949">
            <v>452780300</v>
          </cell>
        </row>
        <row r="950">
          <cell r="H950" t="str">
            <v>2100000020</v>
          </cell>
          <cell r="I950">
            <v>21500000</v>
          </cell>
          <cell r="J950">
            <v>21500000</v>
          </cell>
        </row>
        <row r="951">
          <cell r="H951" t="str">
            <v>2140000020</v>
          </cell>
          <cell r="I951">
            <v>21500000</v>
          </cell>
          <cell r="J951">
            <v>21500000</v>
          </cell>
        </row>
        <row r="952">
          <cell r="H952" t="str">
            <v>2146438020</v>
          </cell>
          <cell r="I952">
            <v>21500000</v>
          </cell>
          <cell r="J952">
            <v>21500000</v>
          </cell>
        </row>
        <row r="953">
          <cell r="H953" t="str">
            <v>2146438020</v>
          </cell>
          <cell r="I953">
            <v>21500000</v>
          </cell>
          <cell r="J953">
            <v>21500000</v>
          </cell>
        </row>
        <row r="954">
          <cell r="H954" t="str">
            <v>2146438020</v>
          </cell>
          <cell r="I954">
            <v>0</v>
          </cell>
          <cell r="J954">
            <v>21500000</v>
          </cell>
        </row>
        <row r="955">
          <cell r="H955" t="str">
            <v>2146438020</v>
          </cell>
          <cell r="I955">
            <v>0</v>
          </cell>
          <cell r="J955">
            <v>21500000</v>
          </cell>
        </row>
        <row r="956">
          <cell r="H956" t="str">
            <v>2200000020</v>
          </cell>
          <cell r="I956">
            <v>469483500</v>
          </cell>
          <cell r="J956">
            <v>419695598</v>
          </cell>
        </row>
        <row r="957">
          <cell r="H957" t="str">
            <v>2260000020</v>
          </cell>
          <cell r="I957">
            <v>469483500</v>
          </cell>
          <cell r="J957">
            <v>419695598</v>
          </cell>
        </row>
        <row r="958">
          <cell r="H958" t="str">
            <v>2266367020</v>
          </cell>
          <cell r="I958">
            <v>194600000</v>
          </cell>
          <cell r="J958">
            <v>194598000</v>
          </cell>
        </row>
        <row r="959">
          <cell r="H959" t="str">
            <v>2266367020</v>
          </cell>
          <cell r="I959">
            <v>194600000</v>
          </cell>
          <cell r="J959">
            <v>194598000</v>
          </cell>
        </row>
        <row r="960">
          <cell r="H960" t="str">
            <v>2266367020</v>
          </cell>
          <cell r="I960">
            <v>0</v>
          </cell>
          <cell r="J960">
            <v>194598000</v>
          </cell>
        </row>
        <row r="961">
          <cell r="H961" t="str">
            <v>2266367020</v>
          </cell>
          <cell r="I961">
            <v>0</v>
          </cell>
          <cell r="J961">
            <v>194598000</v>
          </cell>
        </row>
        <row r="962">
          <cell r="H962" t="str">
            <v>2266369020</v>
          </cell>
          <cell r="I962">
            <v>223900000</v>
          </cell>
          <cell r="J962">
            <v>204197598</v>
          </cell>
        </row>
        <row r="963">
          <cell r="H963" t="str">
            <v>2266369020</v>
          </cell>
          <cell r="I963">
            <v>223900000</v>
          </cell>
          <cell r="J963">
            <v>204197598</v>
          </cell>
        </row>
        <row r="964">
          <cell r="H964" t="str">
            <v>2266369020</v>
          </cell>
          <cell r="I964">
            <v>0</v>
          </cell>
          <cell r="J964">
            <v>204197598</v>
          </cell>
        </row>
        <row r="965">
          <cell r="H965" t="str">
            <v>2266369020</v>
          </cell>
          <cell r="I965">
            <v>0</v>
          </cell>
          <cell r="J965">
            <v>204197598</v>
          </cell>
        </row>
        <row r="966">
          <cell r="H966" t="str">
            <v>2266387020</v>
          </cell>
          <cell r="I966">
            <v>29983500</v>
          </cell>
          <cell r="J966">
            <v>0</v>
          </cell>
        </row>
        <row r="967">
          <cell r="H967" t="str">
            <v>2266387020</v>
          </cell>
          <cell r="I967">
            <v>29983500</v>
          </cell>
          <cell r="J967">
            <v>0</v>
          </cell>
        </row>
        <row r="968">
          <cell r="H968" t="str">
            <v>2269999020</v>
          </cell>
          <cell r="I968">
            <v>21000000</v>
          </cell>
          <cell r="J968">
            <v>20900000</v>
          </cell>
        </row>
        <row r="969">
          <cell r="H969" t="str">
            <v>2269999020</v>
          </cell>
          <cell r="I969">
            <v>21000000</v>
          </cell>
          <cell r="J969">
            <v>20900000</v>
          </cell>
        </row>
        <row r="970">
          <cell r="H970" t="str">
            <v>2269999020</v>
          </cell>
          <cell r="I970">
            <v>0</v>
          </cell>
          <cell r="J970">
            <v>20900000</v>
          </cell>
        </row>
        <row r="971">
          <cell r="H971" t="str">
            <v>2269999020</v>
          </cell>
          <cell r="I971">
            <v>0</v>
          </cell>
          <cell r="J971">
            <v>20900000</v>
          </cell>
        </row>
        <row r="972">
          <cell r="H972" t="str">
            <v>3500000020</v>
          </cell>
          <cell r="I972">
            <v>1128120000</v>
          </cell>
          <cell r="J972">
            <v>1128120000</v>
          </cell>
        </row>
        <row r="973">
          <cell r="H973" t="str">
            <v>35Д0000020</v>
          </cell>
          <cell r="I973">
            <v>1128120000</v>
          </cell>
          <cell r="J973">
            <v>1128120000</v>
          </cell>
        </row>
        <row r="974">
          <cell r="H974" t="str">
            <v>35Д5019020</v>
          </cell>
          <cell r="I974">
            <v>1128120000</v>
          </cell>
          <cell r="J974">
            <v>1128120000</v>
          </cell>
        </row>
        <row r="975">
          <cell r="H975" t="str">
            <v>35Д5019020</v>
          </cell>
          <cell r="I975">
            <v>1128120000</v>
          </cell>
          <cell r="J975">
            <v>1128120000</v>
          </cell>
        </row>
        <row r="976">
          <cell r="H976" t="str">
            <v>35Д5019020</v>
          </cell>
          <cell r="I976">
            <v>0</v>
          </cell>
          <cell r="J976">
            <v>1128120000</v>
          </cell>
        </row>
        <row r="977">
          <cell r="H977" t="str">
            <v>35Д5019020</v>
          </cell>
          <cell r="I977">
            <v>0</v>
          </cell>
          <cell r="J977">
            <v>1128120000</v>
          </cell>
        </row>
        <row r="978">
          <cell r="H978" t="str">
            <v>9900000020</v>
          </cell>
          <cell r="I978">
            <v>6915181300</v>
          </cell>
          <cell r="J978">
            <v>6915181299.1800003</v>
          </cell>
        </row>
        <row r="979">
          <cell r="H979" t="str">
            <v>9990000020</v>
          </cell>
          <cell r="I979">
            <v>6915181300</v>
          </cell>
          <cell r="J979">
            <v>6915181299.1800003</v>
          </cell>
        </row>
        <row r="980">
          <cell r="H980" t="str">
            <v>9996014020</v>
          </cell>
          <cell r="I980">
            <v>2600000000</v>
          </cell>
          <cell r="J980">
            <v>2599999999.1799998</v>
          </cell>
        </row>
        <row r="981">
          <cell r="H981" t="str">
            <v>9996014020</v>
          </cell>
          <cell r="I981">
            <v>2600000000</v>
          </cell>
          <cell r="J981">
            <v>2599999999.1799998</v>
          </cell>
        </row>
        <row r="982">
          <cell r="H982" t="str">
            <v>9996014020</v>
          </cell>
          <cell r="I982">
            <v>0</v>
          </cell>
          <cell r="J982">
            <v>2599999999.1799998</v>
          </cell>
        </row>
        <row r="983">
          <cell r="H983" t="str">
            <v>9996014020</v>
          </cell>
          <cell r="I983">
            <v>0</v>
          </cell>
          <cell r="J983">
            <v>2599999999.1799998</v>
          </cell>
        </row>
        <row r="984">
          <cell r="H984" t="str">
            <v>9996094020</v>
          </cell>
          <cell r="I984">
            <v>95328800</v>
          </cell>
          <cell r="J984">
            <v>95328800</v>
          </cell>
        </row>
        <row r="985">
          <cell r="H985" t="str">
            <v>9996094020</v>
          </cell>
          <cell r="I985">
            <v>95328800</v>
          </cell>
          <cell r="J985">
            <v>95328800</v>
          </cell>
        </row>
        <row r="986">
          <cell r="H986" t="str">
            <v>9996094020</v>
          </cell>
          <cell r="I986">
            <v>0</v>
          </cell>
          <cell r="J986">
            <v>95328800</v>
          </cell>
        </row>
        <row r="987">
          <cell r="H987" t="str">
            <v>9996518020</v>
          </cell>
          <cell r="I987">
            <v>4219852500</v>
          </cell>
          <cell r="J987">
            <v>4219852500</v>
          </cell>
        </row>
        <row r="988">
          <cell r="H988" t="str">
            <v>9996518020</v>
          </cell>
          <cell r="I988">
            <v>4219852500</v>
          </cell>
          <cell r="J988">
            <v>4219852500</v>
          </cell>
        </row>
        <row r="989">
          <cell r="H989" t="str">
            <v>9996518020</v>
          </cell>
          <cell r="I989">
            <v>0</v>
          </cell>
          <cell r="J989">
            <v>4219852500</v>
          </cell>
        </row>
        <row r="990">
          <cell r="H990" t="str">
            <v>9996518020</v>
          </cell>
          <cell r="I990">
            <v>0</v>
          </cell>
          <cell r="J990">
            <v>4219852500</v>
          </cell>
        </row>
        <row r="991">
          <cell r="H991" t="str">
            <v>020</v>
          </cell>
          <cell r="I991">
            <v>59711200</v>
          </cell>
          <cell r="J991">
            <v>59711169.880000003</v>
          </cell>
        </row>
        <row r="992">
          <cell r="H992" t="str">
            <v>020</v>
          </cell>
          <cell r="I992">
            <v>59711200</v>
          </cell>
          <cell r="J992">
            <v>59711169.880000003</v>
          </cell>
        </row>
        <row r="993">
          <cell r="H993" t="str">
            <v>1600000020</v>
          </cell>
          <cell r="I993">
            <v>59711200</v>
          </cell>
          <cell r="J993">
            <v>59711169.880000003</v>
          </cell>
        </row>
        <row r="994">
          <cell r="H994" t="str">
            <v>16Ч0000020</v>
          </cell>
          <cell r="I994">
            <v>59711200</v>
          </cell>
          <cell r="J994">
            <v>59711169.880000003</v>
          </cell>
        </row>
        <row r="995">
          <cell r="H995" t="str">
            <v>16Ч9999020</v>
          </cell>
          <cell r="I995">
            <v>59711200</v>
          </cell>
          <cell r="J995">
            <v>59711169.880000003</v>
          </cell>
        </row>
        <row r="996">
          <cell r="H996" t="str">
            <v>16Ч9999020</v>
          </cell>
          <cell r="I996">
            <v>59711200</v>
          </cell>
          <cell r="J996">
            <v>59711169.880000003</v>
          </cell>
        </row>
        <row r="997">
          <cell r="H997" t="str">
            <v>16Ч9999020</v>
          </cell>
          <cell r="I997">
            <v>0</v>
          </cell>
          <cell r="J997">
            <v>59711169.880000003</v>
          </cell>
        </row>
        <row r="998">
          <cell r="H998" t="str">
            <v>16Ч9999020</v>
          </cell>
          <cell r="I998">
            <v>0</v>
          </cell>
          <cell r="J998">
            <v>59711169.880000003</v>
          </cell>
        </row>
        <row r="999">
          <cell r="H999" t="str">
            <v>020</v>
          </cell>
          <cell r="I999">
            <v>20443118200</v>
          </cell>
          <cell r="J999">
            <v>20443075309.689999</v>
          </cell>
        </row>
        <row r="1000">
          <cell r="H1000" t="str">
            <v>020</v>
          </cell>
          <cell r="I1000">
            <v>20443118200</v>
          </cell>
          <cell r="J1000">
            <v>20443075309.689999</v>
          </cell>
        </row>
        <row r="1001">
          <cell r="H1001" t="str">
            <v>1600000020</v>
          </cell>
          <cell r="I1001">
            <v>20443118200</v>
          </cell>
          <cell r="J1001">
            <v>20443075309.689999</v>
          </cell>
        </row>
        <row r="1002">
          <cell r="H1002" t="str">
            <v>1610000020</v>
          </cell>
          <cell r="I1002">
            <v>20443118200</v>
          </cell>
          <cell r="J1002">
            <v>20443075309.689999</v>
          </cell>
        </row>
        <row r="1003">
          <cell r="H1003" t="str">
            <v>1616675020</v>
          </cell>
          <cell r="I1003">
            <v>20443118200</v>
          </cell>
          <cell r="J1003">
            <v>20443075309.689999</v>
          </cell>
        </row>
        <row r="1004">
          <cell r="H1004" t="str">
            <v>1616675020</v>
          </cell>
          <cell r="I1004">
            <v>20443118200</v>
          </cell>
          <cell r="J1004">
            <v>20443075309.689999</v>
          </cell>
        </row>
        <row r="1005">
          <cell r="H1005" t="str">
            <v>1616675020</v>
          </cell>
          <cell r="I1005">
            <v>0</v>
          </cell>
          <cell r="J1005">
            <v>20443075309.689999</v>
          </cell>
        </row>
        <row r="1006">
          <cell r="H1006" t="str">
            <v>020</v>
          </cell>
          <cell r="I1006">
            <v>716500</v>
          </cell>
          <cell r="J1006">
            <v>706128.8</v>
          </cell>
        </row>
        <row r="1007">
          <cell r="H1007" t="str">
            <v>020</v>
          </cell>
          <cell r="I1007">
            <v>716500</v>
          </cell>
          <cell r="J1007">
            <v>706128.8</v>
          </cell>
        </row>
        <row r="1008">
          <cell r="H1008" t="str">
            <v>9900000020</v>
          </cell>
          <cell r="I1008">
            <v>716500</v>
          </cell>
          <cell r="J1008">
            <v>706128.8</v>
          </cell>
        </row>
        <row r="1009">
          <cell r="H1009" t="str">
            <v>9990000020</v>
          </cell>
          <cell r="I1009">
            <v>716500</v>
          </cell>
          <cell r="J1009">
            <v>706128.8</v>
          </cell>
        </row>
        <row r="1010">
          <cell r="H1010" t="str">
            <v>9992040020</v>
          </cell>
          <cell r="I1010">
            <v>716500</v>
          </cell>
          <cell r="J1010">
            <v>706128.8</v>
          </cell>
        </row>
        <row r="1011">
          <cell r="H1011" t="str">
            <v>9992040020</v>
          </cell>
          <cell r="I1011">
            <v>716500</v>
          </cell>
          <cell r="J1011">
            <v>706128.8</v>
          </cell>
        </row>
        <row r="1012">
          <cell r="H1012" t="str">
            <v>9992040020</v>
          </cell>
          <cell r="I1012">
            <v>0</v>
          </cell>
          <cell r="J1012">
            <v>706128.8</v>
          </cell>
        </row>
        <row r="1013">
          <cell r="H1013" t="str">
            <v>9992040020</v>
          </cell>
          <cell r="I1013">
            <v>0</v>
          </cell>
          <cell r="J1013">
            <v>706128.8</v>
          </cell>
        </row>
        <row r="1014">
          <cell r="H1014" t="str">
            <v>020</v>
          </cell>
          <cell r="I1014">
            <v>35500800</v>
          </cell>
          <cell r="J1014">
            <v>35500800</v>
          </cell>
        </row>
        <row r="1015">
          <cell r="H1015" t="str">
            <v>020</v>
          </cell>
          <cell r="I1015">
            <v>35500800</v>
          </cell>
          <cell r="J1015">
            <v>35500800</v>
          </cell>
        </row>
        <row r="1016">
          <cell r="H1016" t="str">
            <v>1100000020</v>
          </cell>
          <cell r="I1016">
            <v>35500800</v>
          </cell>
          <cell r="J1016">
            <v>35500800</v>
          </cell>
        </row>
        <row r="1017">
          <cell r="H1017" t="str">
            <v>1110000020</v>
          </cell>
          <cell r="I1017">
            <v>35500800</v>
          </cell>
          <cell r="J1017">
            <v>35500800</v>
          </cell>
        </row>
        <row r="1018">
          <cell r="H1018" t="str">
            <v>1110059020</v>
          </cell>
          <cell r="I1018">
            <v>35500800</v>
          </cell>
          <cell r="J1018">
            <v>35500800</v>
          </cell>
        </row>
        <row r="1019">
          <cell r="H1019" t="str">
            <v>1110059020</v>
          </cell>
          <cell r="I1019">
            <v>35500800</v>
          </cell>
          <cell r="J1019">
            <v>35500800</v>
          </cell>
        </row>
        <row r="1020">
          <cell r="H1020" t="str">
            <v>1110059020</v>
          </cell>
          <cell r="I1020">
            <v>0</v>
          </cell>
          <cell r="J1020">
            <v>35500800</v>
          </cell>
        </row>
        <row r="1021">
          <cell r="H1021" t="str">
            <v>1110059020</v>
          </cell>
          <cell r="I1021">
            <v>0</v>
          </cell>
          <cell r="J1021">
            <v>35265000</v>
          </cell>
        </row>
        <row r="1022">
          <cell r="H1022" t="str">
            <v>1110059020</v>
          </cell>
          <cell r="I1022">
            <v>0</v>
          </cell>
          <cell r="J1022">
            <v>235800</v>
          </cell>
        </row>
        <row r="1023">
          <cell r="H1023" t="str">
            <v>020</v>
          </cell>
          <cell r="I1023">
            <v>36500000</v>
          </cell>
          <cell r="J1023">
            <v>36500000</v>
          </cell>
        </row>
        <row r="1024">
          <cell r="H1024" t="str">
            <v>020</v>
          </cell>
          <cell r="I1024">
            <v>36500000</v>
          </cell>
          <cell r="J1024">
            <v>36500000</v>
          </cell>
        </row>
        <row r="1025">
          <cell r="H1025" t="str">
            <v>0500000020</v>
          </cell>
          <cell r="I1025">
            <v>36500000</v>
          </cell>
          <cell r="J1025">
            <v>36500000</v>
          </cell>
        </row>
        <row r="1026">
          <cell r="H1026" t="str">
            <v>0540000020</v>
          </cell>
          <cell r="I1026">
            <v>36500000</v>
          </cell>
          <cell r="J1026">
            <v>36500000</v>
          </cell>
        </row>
        <row r="1027">
          <cell r="H1027" t="str">
            <v>0543589020</v>
          </cell>
          <cell r="I1027">
            <v>36500000</v>
          </cell>
          <cell r="J1027">
            <v>36500000</v>
          </cell>
        </row>
        <row r="1028">
          <cell r="H1028" t="str">
            <v>0543589020</v>
          </cell>
          <cell r="I1028">
            <v>36500000</v>
          </cell>
          <cell r="J1028">
            <v>36500000</v>
          </cell>
        </row>
        <row r="1029">
          <cell r="H1029" t="str">
            <v>0543589020</v>
          </cell>
          <cell r="I1029">
            <v>0</v>
          </cell>
          <cell r="J1029">
            <v>36500000</v>
          </cell>
        </row>
        <row r="1030">
          <cell r="H1030" t="str">
            <v>0543589020</v>
          </cell>
          <cell r="I1030">
            <v>0</v>
          </cell>
          <cell r="J1030">
            <v>36500000</v>
          </cell>
        </row>
        <row r="1031">
          <cell r="H1031" t="str">
            <v>022</v>
          </cell>
          <cell r="I1031">
            <v>58136886700</v>
          </cell>
          <cell r="J1031">
            <v>57200655125.910004</v>
          </cell>
        </row>
        <row r="1032">
          <cell r="H1032" t="str">
            <v>022</v>
          </cell>
          <cell r="I1032">
            <v>88869100</v>
          </cell>
          <cell r="J1032">
            <v>69989863.769999996</v>
          </cell>
        </row>
        <row r="1033">
          <cell r="H1033" t="str">
            <v>022</v>
          </cell>
          <cell r="I1033">
            <v>88869100</v>
          </cell>
          <cell r="J1033">
            <v>69989863.769999996</v>
          </cell>
        </row>
        <row r="1034">
          <cell r="H1034" t="str">
            <v>3000000022</v>
          </cell>
          <cell r="I1034">
            <v>88869100</v>
          </cell>
          <cell r="J1034">
            <v>69989863.769999996</v>
          </cell>
        </row>
        <row r="1035">
          <cell r="H1035" t="str">
            <v>3070000022</v>
          </cell>
          <cell r="I1035">
            <v>88869100</v>
          </cell>
          <cell r="J1035">
            <v>69989863.769999996</v>
          </cell>
        </row>
        <row r="1036">
          <cell r="H1036" t="str">
            <v>3072794022</v>
          </cell>
          <cell r="I1036">
            <v>88869100</v>
          </cell>
          <cell r="J1036">
            <v>69989863.769999996</v>
          </cell>
        </row>
        <row r="1037">
          <cell r="H1037" t="str">
            <v>3072794022</v>
          </cell>
          <cell r="I1037">
            <v>88869100</v>
          </cell>
          <cell r="J1037">
            <v>69989863.769999996</v>
          </cell>
        </row>
        <row r="1038">
          <cell r="H1038" t="str">
            <v>3072794022</v>
          </cell>
          <cell r="I1038">
            <v>0</v>
          </cell>
          <cell r="J1038">
            <v>69989863.769999996</v>
          </cell>
        </row>
        <row r="1039">
          <cell r="H1039" t="str">
            <v>3072794022</v>
          </cell>
          <cell r="I1039">
            <v>0</v>
          </cell>
          <cell r="J1039">
            <v>69989863.769999996</v>
          </cell>
        </row>
        <row r="1040">
          <cell r="H1040" t="str">
            <v>022</v>
          </cell>
          <cell r="I1040">
            <v>54323267000</v>
          </cell>
          <cell r="J1040">
            <v>53570972737.660004</v>
          </cell>
        </row>
        <row r="1041">
          <cell r="H1041" t="str">
            <v>022</v>
          </cell>
          <cell r="I1041">
            <v>52472676100</v>
          </cell>
          <cell r="J1041">
            <v>51746986541.410004</v>
          </cell>
        </row>
        <row r="1042">
          <cell r="H1042" t="str">
            <v>1000000022</v>
          </cell>
          <cell r="I1042">
            <v>591156300</v>
          </cell>
          <cell r="J1042">
            <v>586274587.33000004</v>
          </cell>
        </row>
        <row r="1043">
          <cell r="H1043" t="str">
            <v>1010000022</v>
          </cell>
          <cell r="I1043">
            <v>591156300</v>
          </cell>
          <cell r="J1043">
            <v>586274587.33000004</v>
          </cell>
        </row>
        <row r="1044">
          <cell r="H1044" t="str">
            <v>1010059022</v>
          </cell>
          <cell r="I1044">
            <v>587853300</v>
          </cell>
          <cell r="J1044">
            <v>583862481.74000001</v>
          </cell>
        </row>
        <row r="1045">
          <cell r="H1045" t="str">
            <v>1010059022</v>
          </cell>
          <cell r="I1045">
            <v>528272200</v>
          </cell>
          <cell r="J1045">
            <v>526305976.19999999</v>
          </cell>
        </row>
        <row r="1046">
          <cell r="H1046" t="str">
            <v>1010059022</v>
          </cell>
          <cell r="I1046">
            <v>0</v>
          </cell>
          <cell r="J1046">
            <v>526305976.19999999</v>
          </cell>
        </row>
        <row r="1047">
          <cell r="H1047" t="str">
            <v>1010059022</v>
          </cell>
          <cell r="I1047">
            <v>0</v>
          </cell>
          <cell r="J1047">
            <v>523483639.75999999</v>
          </cell>
        </row>
        <row r="1048">
          <cell r="H1048" t="str">
            <v>1010059022</v>
          </cell>
          <cell r="I1048">
            <v>0</v>
          </cell>
          <cell r="J1048">
            <v>2822336.44</v>
          </cell>
        </row>
        <row r="1049">
          <cell r="H1049" t="str">
            <v>1010059022</v>
          </cell>
          <cell r="I1049">
            <v>51118600</v>
          </cell>
          <cell r="J1049">
            <v>50524405.539999999</v>
          </cell>
        </row>
        <row r="1050">
          <cell r="H1050" t="str">
            <v>1010059022</v>
          </cell>
          <cell r="I1050">
            <v>0</v>
          </cell>
          <cell r="J1050">
            <v>50524405.539999999</v>
          </cell>
        </row>
        <row r="1051">
          <cell r="H1051" t="str">
            <v>1010059022</v>
          </cell>
          <cell r="I1051">
            <v>0</v>
          </cell>
          <cell r="J1051">
            <v>6824070.7300000004</v>
          </cell>
        </row>
        <row r="1052">
          <cell r="H1052" t="str">
            <v>1010059022</v>
          </cell>
          <cell r="I1052">
            <v>0</v>
          </cell>
          <cell r="J1052">
            <v>43700334.810000002</v>
          </cell>
        </row>
        <row r="1053">
          <cell r="H1053" t="str">
            <v>1010059022</v>
          </cell>
          <cell r="I1053">
            <v>2566600</v>
          </cell>
          <cell r="J1053">
            <v>2564433.9300000002</v>
          </cell>
        </row>
        <row r="1054">
          <cell r="H1054" t="str">
            <v>1010059022</v>
          </cell>
          <cell r="I1054">
            <v>0</v>
          </cell>
          <cell r="J1054">
            <v>2564433.9300000002</v>
          </cell>
        </row>
        <row r="1055">
          <cell r="H1055" t="str">
            <v>1010059022</v>
          </cell>
          <cell r="I1055">
            <v>0</v>
          </cell>
          <cell r="J1055">
            <v>2564433.9300000002</v>
          </cell>
        </row>
        <row r="1056">
          <cell r="H1056" t="str">
            <v>1010059022</v>
          </cell>
          <cell r="I1056">
            <v>5895900</v>
          </cell>
          <cell r="J1056">
            <v>4467666.07</v>
          </cell>
        </row>
        <row r="1057">
          <cell r="H1057" t="str">
            <v>1010059022</v>
          </cell>
          <cell r="I1057">
            <v>0</v>
          </cell>
          <cell r="J1057">
            <v>4467666.07</v>
          </cell>
        </row>
        <row r="1058">
          <cell r="H1058" t="str">
            <v>1010059022</v>
          </cell>
          <cell r="I1058">
            <v>0</v>
          </cell>
          <cell r="J1058">
            <v>2835800</v>
          </cell>
        </row>
        <row r="1059">
          <cell r="H1059" t="str">
            <v>1010059022</v>
          </cell>
          <cell r="I1059">
            <v>0</v>
          </cell>
          <cell r="J1059">
            <v>1630316.47</v>
          </cell>
        </row>
        <row r="1060">
          <cell r="H1060" t="str">
            <v>1010059022</v>
          </cell>
          <cell r="I1060">
            <v>0</v>
          </cell>
          <cell r="J1060">
            <v>1549.6</v>
          </cell>
        </row>
        <row r="1061">
          <cell r="H1061" t="str">
            <v>1013987022</v>
          </cell>
          <cell r="I1061">
            <v>3303000</v>
          </cell>
          <cell r="J1061">
            <v>2412105.59</v>
          </cell>
        </row>
        <row r="1062">
          <cell r="H1062" t="str">
            <v>1013987022</v>
          </cell>
          <cell r="I1062">
            <v>3303000</v>
          </cell>
          <cell r="J1062">
            <v>2412105.59</v>
          </cell>
        </row>
        <row r="1063">
          <cell r="H1063" t="str">
            <v>1013987022</v>
          </cell>
          <cell r="I1063">
            <v>0</v>
          </cell>
          <cell r="J1063">
            <v>2412105.59</v>
          </cell>
        </row>
        <row r="1064">
          <cell r="H1064" t="str">
            <v>1013987022</v>
          </cell>
          <cell r="I1064">
            <v>0</v>
          </cell>
          <cell r="J1064">
            <v>2412105.59</v>
          </cell>
        </row>
        <row r="1065">
          <cell r="H1065" t="str">
            <v>3000000022</v>
          </cell>
          <cell r="I1065">
            <v>4853830100</v>
          </cell>
          <cell r="J1065">
            <v>4133286311.23</v>
          </cell>
        </row>
        <row r="1066">
          <cell r="H1066" t="str">
            <v>3020000022</v>
          </cell>
          <cell r="I1066">
            <v>1472957500</v>
          </cell>
          <cell r="J1066">
            <v>1472847500</v>
          </cell>
        </row>
        <row r="1067">
          <cell r="H1067" t="str">
            <v>3026794022</v>
          </cell>
          <cell r="I1067">
            <v>1472957500</v>
          </cell>
          <cell r="J1067">
            <v>1472847500</v>
          </cell>
        </row>
        <row r="1068">
          <cell r="H1068" t="str">
            <v>3026794022</v>
          </cell>
          <cell r="I1068">
            <v>1472957500</v>
          </cell>
          <cell r="J1068">
            <v>1472847500</v>
          </cell>
        </row>
        <row r="1069">
          <cell r="H1069" t="str">
            <v>3026794022</v>
          </cell>
          <cell r="I1069">
            <v>0</v>
          </cell>
          <cell r="J1069">
            <v>1472847500</v>
          </cell>
        </row>
        <row r="1070">
          <cell r="H1070" t="str">
            <v>3026794022</v>
          </cell>
          <cell r="I1070">
            <v>0</v>
          </cell>
          <cell r="J1070">
            <v>1472847500</v>
          </cell>
        </row>
        <row r="1071">
          <cell r="H1071" t="str">
            <v>3050000022</v>
          </cell>
          <cell r="I1071">
            <v>1061692000</v>
          </cell>
          <cell r="J1071">
            <v>979965788.04999995</v>
          </cell>
        </row>
        <row r="1072">
          <cell r="H1072" t="str">
            <v>3050019022</v>
          </cell>
          <cell r="I1072">
            <v>834413500</v>
          </cell>
          <cell r="J1072">
            <v>752687288.04999995</v>
          </cell>
        </row>
        <row r="1073">
          <cell r="H1073" t="str">
            <v>3050019022</v>
          </cell>
          <cell r="I1073">
            <v>834413500</v>
          </cell>
          <cell r="J1073">
            <v>752687288.04999995</v>
          </cell>
        </row>
        <row r="1074">
          <cell r="H1074" t="str">
            <v>3050019022</v>
          </cell>
          <cell r="I1074">
            <v>0</v>
          </cell>
          <cell r="J1074">
            <v>752687288.04999995</v>
          </cell>
        </row>
        <row r="1075">
          <cell r="H1075" t="str">
            <v>3050019022</v>
          </cell>
          <cell r="I1075">
            <v>0</v>
          </cell>
          <cell r="J1075">
            <v>752687288.04999995</v>
          </cell>
        </row>
        <row r="1076">
          <cell r="H1076" t="str">
            <v>3050059022</v>
          </cell>
          <cell r="I1076">
            <v>227278500</v>
          </cell>
          <cell r="J1076">
            <v>227278500</v>
          </cell>
        </row>
        <row r="1077">
          <cell r="H1077" t="str">
            <v>3050059022</v>
          </cell>
          <cell r="I1077">
            <v>227278500</v>
          </cell>
          <cell r="J1077">
            <v>227278500</v>
          </cell>
        </row>
        <row r="1078">
          <cell r="H1078" t="str">
            <v>3050059022</v>
          </cell>
          <cell r="I1078">
            <v>0</v>
          </cell>
          <cell r="J1078">
            <v>227278500</v>
          </cell>
        </row>
        <row r="1079">
          <cell r="H1079" t="str">
            <v>3050059022</v>
          </cell>
          <cell r="I1079">
            <v>0</v>
          </cell>
          <cell r="J1079">
            <v>227278500</v>
          </cell>
        </row>
        <row r="1080">
          <cell r="H1080" t="str">
            <v>3070000022</v>
          </cell>
          <cell r="I1080">
            <v>2319180600</v>
          </cell>
          <cell r="J1080">
            <v>1680473023.1800001</v>
          </cell>
        </row>
        <row r="1081">
          <cell r="H1081" t="str">
            <v>3070011022</v>
          </cell>
          <cell r="I1081">
            <v>435799600</v>
          </cell>
          <cell r="J1081">
            <v>435799600</v>
          </cell>
        </row>
        <row r="1082">
          <cell r="H1082" t="str">
            <v>3070011022</v>
          </cell>
          <cell r="I1082">
            <v>435799600</v>
          </cell>
          <cell r="J1082">
            <v>435799600</v>
          </cell>
        </row>
        <row r="1083">
          <cell r="H1083" t="str">
            <v>3070011022</v>
          </cell>
          <cell r="I1083">
            <v>0</v>
          </cell>
          <cell r="J1083">
            <v>435799600</v>
          </cell>
        </row>
        <row r="1084">
          <cell r="H1084" t="str">
            <v>3070011022</v>
          </cell>
          <cell r="I1084">
            <v>0</v>
          </cell>
          <cell r="J1084">
            <v>435799600</v>
          </cell>
        </row>
        <row r="1085">
          <cell r="H1085" t="str">
            <v>3070019022</v>
          </cell>
          <cell r="I1085">
            <v>693604900</v>
          </cell>
          <cell r="J1085">
            <v>646778912.38</v>
          </cell>
        </row>
        <row r="1086">
          <cell r="H1086" t="str">
            <v>3070019022</v>
          </cell>
          <cell r="I1086">
            <v>62438900</v>
          </cell>
          <cell r="J1086">
            <v>56799243.609999999</v>
          </cell>
        </row>
        <row r="1087">
          <cell r="H1087" t="str">
            <v>3070019022</v>
          </cell>
          <cell r="I1087">
            <v>0</v>
          </cell>
          <cell r="J1087">
            <v>56799243.609999999</v>
          </cell>
        </row>
        <row r="1088">
          <cell r="H1088" t="str">
            <v>3070019022</v>
          </cell>
          <cell r="I1088">
            <v>0</v>
          </cell>
          <cell r="J1088">
            <v>56799243.609999999</v>
          </cell>
        </row>
        <row r="1089">
          <cell r="H1089" t="str">
            <v>3070019022</v>
          </cell>
          <cell r="I1089">
            <v>630358300</v>
          </cell>
          <cell r="J1089">
            <v>589633625.16999996</v>
          </cell>
        </row>
        <row r="1090">
          <cell r="H1090" t="str">
            <v>3070019022</v>
          </cell>
          <cell r="I1090">
            <v>0</v>
          </cell>
          <cell r="J1090">
            <v>589633625.16999996</v>
          </cell>
        </row>
        <row r="1091">
          <cell r="H1091" t="str">
            <v>3070019022</v>
          </cell>
          <cell r="I1091">
            <v>0</v>
          </cell>
          <cell r="J1091">
            <v>62158537.009999998</v>
          </cell>
        </row>
        <row r="1092">
          <cell r="H1092" t="str">
            <v>3070019022</v>
          </cell>
          <cell r="I1092">
            <v>0</v>
          </cell>
          <cell r="J1092">
            <v>527475088.16000003</v>
          </cell>
        </row>
        <row r="1093">
          <cell r="H1093" t="str">
            <v>3070019022</v>
          </cell>
          <cell r="I1093">
            <v>807700</v>
          </cell>
          <cell r="J1093">
            <v>346043.6</v>
          </cell>
        </row>
        <row r="1094">
          <cell r="H1094" t="str">
            <v>3070019022</v>
          </cell>
          <cell r="I1094">
            <v>0</v>
          </cell>
          <cell r="J1094">
            <v>346043.6</v>
          </cell>
        </row>
        <row r="1095">
          <cell r="H1095" t="str">
            <v>3070019022</v>
          </cell>
          <cell r="I1095">
            <v>0</v>
          </cell>
          <cell r="J1095">
            <v>262172</v>
          </cell>
        </row>
        <row r="1096">
          <cell r="H1096" t="str">
            <v>3070019022</v>
          </cell>
          <cell r="I1096">
            <v>0</v>
          </cell>
          <cell r="J1096">
            <v>83871.600000000006</v>
          </cell>
        </row>
        <row r="1097">
          <cell r="H1097" t="str">
            <v>3070059022</v>
          </cell>
          <cell r="I1097">
            <v>118383300</v>
          </cell>
          <cell r="J1097">
            <v>118383300</v>
          </cell>
        </row>
        <row r="1098">
          <cell r="H1098" t="str">
            <v>3070059022</v>
          </cell>
          <cell r="I1098">
            <v>118383300</v>
          </cell>
          <cell r="J1098">
            <v>118383300</v>
          </cell>
        </row>
        <row r="1099">
          <cell r="H1099" t="str">
            <v>3070059022</v>
          </cell>
          <cell r="I1099">
            <v>0</v>
          </cell>
          <cell r="J1099">
            <v>118383300</v>
          </cell>
        </row>
        <row r="1100">
          <cell r="H1100" t="str">
            <v>3070059022</v>
          </cell>
          <cell r="I1100">
            <v>0</v>
          </cell>
          <cell r="J1100">
            <v>118383300</v>
          </cell>
        </row>
        <row r="1101">
          <cell r="H1101" t="str">
            <v>3072794022</v>
          </cell>
          <cell r="I1101">
            <v>30000000</v>
          </cell>
          <cell r="J1101">
            <v>30000000</v>
          </cell>
        </row>
        <row r="1102">
          <cell r="H1102" t="str">
            <v>3072794022</v>
          </cell>
          <cell r="I1102">
            <v>30000000</v>
          </cell>
          <cell r="J1102">
            <v>30000000</v>
          </cell>
        </row>
        <row r="1103">
          <cell r="H1103" t="str">
            <v>3072794022</v>
          </cell>
          <cell r="I1103">
            <v>0</v>
          </cell>
          <cell r="J1103">
            <v>30000000</v>
          </cell>
        </row>
        <row r="1104">
          <cell r="H1104" t="str">
            <v>3072794022</v>
          </cell>
          <cell r="I1104">
            <v>0</v>
          </cell>
          <cell r="J1104">
            <v>30000000</v>
          </cell>
        </row>
        <row r="1105">
          <cell r="H1105" t="str">
            <v>3073969022</v>
          </cell>
          <cell r="I1105">
            <v>10800</v>
          </cell>
          <cell r="J1105">
            <v>10800</v>
          </cell>
        </row>
        <row r="1106">
          <cell r="H1106" t="str">
            <v>3073969022</v>
          </cell>
          <cell r="I1106">
            <v>10800</v>
          </cell>
          <cell r="J1106">
            <v>10800</v>
          </cell>
        </row>
        <row r="1107">
          <cell r="H1107" t="str">
            <v>3073969022</v>
          </cell>
          <cell r="I1107">
            <v>0</v>
          </cell>
          <cell r="J1107">
            <v>10800</v>
          </cell>
        </row>
        <row r="1108">
          <cell r="H1108" t="str">
            <v>3073969022</v>
          </cell>
          <cell r="I1108">
            <v>0</v>
          </cell>
          <cell r="J1108">
            <v>10800</v>
          </cell>
        </row>
        <row r="1109">
          <cell r="H1109" t="str">
            <v>3074009022</v>
          </cell>
          <cell r="I1109">
            <v>1041382000</v>
          </cell>
          <cell r="J1109">
            <v>449500410.80000001</v>
          </cell>
        </row>
        <row r="1110">
          <cell r="H1110" t="str">
            <v>3074009022</v>
          </cell>
          <cell r="I1110">
            <v>1041382000</v>
          </cell>
          <cell r="J1110">
            <v>449500410.80000001</v>
          </cell>
        </row>
        <row r="1111">
          <cell r="H1111" t="str">
            <v>3074009022</v>
          </cell>
          <cell r="I1111">
            <v>0</v>
          </cell>
          <cell r="J1111">
            <v>449500410.80000001</v>
          </cell>
        </row>
        <row r="1112">
          <cell r="H1112" t="str">
            <v>3074009022</v>
          </cell>
          <cell r="I1112">
            <v>0</v>
          </cell>
          <cell r="J1112">
            <v>449500410.80000001</v>
          </cell>
        </row>
        <row r="1113">
          <cell r="H1113" t="str">
            <v>3400000022</v>
          </cell>
          <cell r="I1113">
            <v>1200261100</v>
          </cell>
          <cell r="J1113">
            <v>1200261000</v>
          </cell>
        </row>
        <row r="1114">
          <cell r="H1114" t="str">
            <v>34Ж0000022</v>
          </cell>
          <cell r="I1114">
            <v>1200261100</v>
          </cell>
          <cell r="J1114">
            <v>1200261000</v>
          </cell>
        </row>
        <row r="1115">
          <cell r="H1115" t="str">
            <v>34Ж6724022</v>
          </cell>
          <cell r="I1115">
            <v>1200261100</v>
          </cell>
          <cell r="J1115">
            <v>1200261000</v>
          </cell>
        </row>
        <row r="1116">
          <cell r="H1116" t="str">
            <v>34Ж6724022</v>
          </cell>
          <cell r="I1116">
            <v>1200261100</v>
          </cell>
          <cell r="J1116">
            <v>1200261000</v>
          </cell>
        </row>
        <row r="1117">
          <cell r="H1117" t="str">
            <v>34Ж6724022</v>
          </cell>
          <cell r="I1117">
            <v>0</v>
          </cell>
          <cell r="J1117">
            <v>1200261000</v>
          </cell>
        </row>
        <row r="1118">
          <cell r="H1118" t="str">
            <v>34Ж6724022</v>
          </cell>
          <cell r="I1118">
            <v>0</v>
          </cell>
          <cell r="J1118">
            <v>1200261000</v>
          </cell>
        </row>
        <row r="1119">
          <cell r="H1119" t="str">
            <v>3500000022</v>
          </cell>
          <cell r="I1119">
            <v>145359000</v>
          </cell>
          <cell r="J1119">
            <v>145359000</v>
          </cell>
        </row>
        <row r="1120">
          <cell r="H1120" t="str">
            <v>35Ж0000022</v>
          </cell>
          <cell r="I1120">
            <v>145359000</v>
          </cell>
          <cell r="J1120">
            <v>145359000</v>
          </cell>
        </row>
        <row r="1121">
          <cell r="H1121" t="str">
            <v>35Ж5101022</v>
          </cell>
          <cell r="I1121">
            <v>145359000</v>
          </cell>
          <cell r="J1121">
            <v>145359000</v>
          </cell>
        </row>
        <row r="1122">
          <cell r="H1122" t="str">
            <v>35Ж5101022</v>
          </cell>
          <cell r="I1122">
            <v>145359000</v>
          </cell>
          <cell r="J1122">
            <v>145359000</v>
          </cell>
        </row>
        <row r="1123">
          <cell r="H1123" t="str">
            <v>35Ж5101022</v>
          </cell>
          <cell r="I1123">
            <v>0</v>
          </cell>
          <cell r="J1123">
            <v>145359000</v>
          </cell>
        </row>
        <row r="1124">
          <cell r="H1124" t="str">
            <v>35Ж5101022</v>
          </cell>
          <cell r="I1124">
            <v>0</v>
          </cell>
          <cell r="J1124">
            <v>145359000</v>
          </cell>
        </row>
        <row r="1125">
          <cell r="H1125" t="str">
            <v>9900000022</v>
          </cell>
          <cell r="I1125">
            <v>45682069600</v>
          </cell>
          <cell r="J1125">
            <v>45681805642.849998</v>
          </cell>
        </row>
        <row r="1126">
          <cell r="H1126" t="str">
            <v>9970000022</v>
          </cell>
          <cell r="I1126">
            <v>33228669500</v>
          </cell>
          <cell r="J1126">
            <v>33228405542.849998</v>
          </cell>
        </row>
        <row r="1127">
          <cell r="H1127" t="str">
            <v>9976761022</v>
          </cell>
          <cell r="I1127">
            <v>25000000000</v>
          </cell>
          <cell r="J1127">
            <v>25000000000</v>
          </cell>
        </row>
        <row r="1128">
          <cell r="H1128" t="str">
            <v>9976761022</v>
          </cell>
          <cell r="I1128">
            <v>25000000000</v>
          </cell>
          <cell r="J1128">
            <v>25000000000</v>
          </cell>
        </row>
        <row r="1129">
          <cell r="H1129" t="str">
            <v>9976761022</v>
          </cell>
          <cell r="I1129">
            <v>0</v>
          </cell>
          <cell r="J1129">
            <v>25000000000</v>
          </cell>
        </row>
        <row r="1130">
          <cell r="H1130" t="str">
            <v>9976761022</v>
          </cell>
          <cell r="I1130">
            <v>0</v>
          </cell>
          <cell r="J1130">
            <v>25000000000</v>
          </cell>
        </row>
        <row r="1131">
          <cell r="H1131" t="str">
            <v>9979999022</v>
          </cell>
          <cell r="I1131">
            <v>8228669500</v>
          </cell>
          <cell r="J1131">
            <v>8228405542.8500004</v>
          </cell>
        </row>
        <row r="1132">
          <cell r="H1132" t="str">
            <v>9979999022</v>
          </cell>
          <cell r="I1132">
            <v>8228669500</v>
          </cell>
          <cell r="J1132">
            <v>8228405542.8500004</v>
          </cell>
        </row>
        <row r="1133">
          <cell r="H1133" t="str">
            <v>9979999022</v>
          </cell>
          <cell r="I1133">
            <v>0</v>
          </cell>
          <cell r="J1133">
            <v>8228405542.8500004</v>
          </cell>
        </row>
        <row r="1134">
          <cell r="H1134" t="str">
            <v>9979999022</v>
          </cell>
          <cell r="I1134">
            <v>0</v>
          </cell>
          <cell r="J1134">
            <v>8228405542.8500004</v>
          </cell>
        </row>
        <row r="1135">
          <cell r="H1135" t="str">
            <v>9990000022</v>
          </cell>
          <cell r="I1135">
            <v>12453400100</v>
          </cell>
          <cell r="J1135">
            <v>12453400100</v>
          </cell>
        </row>
        <row r="1136">
          <cell r="H1136" t="str">
            <v>9995218022</v>
          </cell>
          <cell r="I1136">
            <v>12453400100</v>
          </cell>
          <cell r="J1136">
            <v>12453400100</v>
          </cell>
        </row>
        <row r="1137">
          <cell r="H1137" t="str">
            <v>9995218022</v>
          </cell>
          <cell r="I1137">
            <v>12453400100</v>
          </cell>
          <cell r="J1137">
            <v>12453400100</v>
          </cell>
        </row>
        <row r="1138">
          <cell r="H1138" t="str">
            <v>9995218022</v>
          </cell>
          <cell r="I1138">
            <v>0</v>
          </cell>
          <cell r="J1138">
            <v>12453400100</v>
          </cell>
        </row>
        <row r="1139">
          <cell r="H1139" t="str">
            <v>9995218022</v>
          </cell>
          <cell r="I1139">
            <v>0</v>
          </cell>
          <cell r="J1139">
            <v>12453400100</v>
          </cell>
        </row>
        <row r="1140">
          <cell r="H1140" t="str">
            <v>022</v>
          </cell>
          <cell r="I1140">
            <v>1772396100</v>
          </cell>
          <cell r="J1140">
            <v>1756111280.23</v>
          </cell>
        </row>
        <row r="1141">
          <cell r="H1141" t="str">
            <v>3000000022</v>
          </cell>
          <cell r="I1141">
            <v>1772396100</v>
          </cell>
          <cell r="J1141">
            <v>1756111280.23</v>
          </cell>
        </row>
        <row r="1142">
          <cell r="H1142" t="str">
            <v>3010000022</v>
          </cell>
          <cell r="I1142">
            <v>153634500</v>
          </cell>
          <cell r="J1142">
            <v>153634500</v>
          </cell>
        </row>
        <row r="1143">
          <cell r="H1143" t="str">
            <v>3010059022</v>
          </cell>
          <cell r="I1143">
            <v>153634500</v>
          </cell>
          <cell r="J1143">
            <v>153634500</v>
          </cell>
        </row>
        <row r="1144">
          <cell r="H1144" t="str">
            <v>3010059022</v>
          </cell>
          <cell r="I1144">
            <v>153634500</v>
          </cell>
          <cell r="J1144">
            <v>153634500</v>
          </cell>
        </row>
        <row r="1145">
          <cell r="H1145" t="str">
            <v>3010059022</v>
          </cell>
          <cell r="I1145">
            <v>0</v>
          </cell>
          <cell r="J1145">
            <v>153634500</v>
          </cell>
        </row>
        <row r="1146">
          <cell r="H1146" t="str">
            <v>3010059022</v>
          </cell>
          <cell r="I1146">
            <v>0</v>
          </cell>
          <cell r="J1146">
            <v>153634500</v>
          </cell>
        </row>
        <row r="1147">
          <cell r="H1147" t="str">
            <v>3070000022</v>
          </cell>
          <cell r="I1147">
            <v>1618761600</v>
          </cell>
          <cell r="J1147">
            <v>1602476780.23</v>
          </cell>
        </row>
        <row r="1148">
          <cell r="H1148" t="str">
            <v>3070019022</v>
          </cell>
          <cell r="I1148">
            <v>346500000</v>
          </cell>
          <cell r="J1148">
            <v>330215180.23000002</v>
          </cell>
        </row>
        <row r="1149">
          <cell r="H1149" t="str">
            <v>3070019022</v>
          </cell>
          <cell r="I1149">
            <v>346500000</v>
          </cell>
          <cell r="J1149">
            <v>330215180.23000002</v>
          </cell>
        </row>
        <row r="1150">
          <cell r="H1150" t="str">
            <v>3070019022</v>
          </cell>
          <cell r="I1150">
            <v>0</v>
          </cell>
          <cell r="J1150">
            <v>330215180.23000002</v>
          </cell>
        </row>
        <row r="1151">
          <cell r="H1151" t="str">
            <v>3070019022</v>
          </cell>
          <cell r="I1151">
            <v>0</v>
          </cell>
          <cell r="J1151">
            <v>330215180.23000002</v>
          </cell>
        </row>
        <row r="1152">
          <cell r="H1152" t="str">
            <v>3070059022</v>
          </cell>
          <cell r="I1152">
            <v>1272261600</v>
          </cell>
          <cell r="J1152">
            <v>1272261600</v>
          </cell>
        </row>
        <row r="1153">
          <cell r="H1153" t="str">
            <v>3070059022</v>
          </cell>
          <cell r="I1153">
            <v>1272261600</v>
          </cell>
          <cell r="J1153">
            <v>1272261600</v>
          </cell>
        </row>
        <row r="1154">
          <cell r="H1154" t="str">
            <v>3070059022</v>
          </cell>
          <cell r="I1154">
            <v>0</v>
          </cell>
          <cell r="J1154">
            <v>1272261600</v>
          </cell>
        </row>
        <row r="1155">
          <cell r="H1155" t="str">
            <v>3070059022</v>
          </cell>
          <cell r="I1155">
            <v>0</v>
          </cell>
          <cell r="J1155">
            <v>669381400</v>
          </cell>
        </row>
        <row r="1156">
          <cell r="H1156" t="str">
            <v>3070059022</v>
          </cell>
          <cell r="I1156">
            <v>0</v>
          </cell>
          <cell r="J1156">
            <v>602880200</v>
          </cell>
        </row>
        <row r="1157">
          <cell r="H1157" t="str">
            <v>022</v>
          </cell>
          <cell r="I1157">
            <v>78194800</v>
          </cell>
          <cell r="J1157">
            <v>67874916.019999996</v>
          </cell>
        </row>
        <row r="1158">
          <cell r="H1158" t="str">
            <v>3000000022</v>
          </cell>
          <cell r="I1158">
            <v>73469800</v>
          </cell>
          <cell r="J1158">
            <v>63149916.020000003</v>
          </cell>
        </row>
        <row r="1159">
          <cell r="H1159" t="str">
            <v>3010000022</v>
          </cell>
          <cell r="I1159">
            <v>67775000</v>
          </cell>
          <cell r="J1159">
            <v>57455160</v>
          </cell>
        </row>
        <row r="1160">
          <cell r="H1160" t="str">
            <v>3019999022</v>
          </cell>
          <cell r="I1160">
            <v>67775000</v>
          </cell>
          <cell r="J1160">
            <v>57455160</v>
          </cell>
        </row>
        <row r="1161">
          <cell r="H1161" t="str">
            <v>3019999022</v>
          </cell>
          <cell r="I1161">
            <v>67775000</v>
          </cell>
          <cell r="J1161">
            <v>57455160</v>
          </cell>
        </row>
        <row r="1162">
          <cell r="H1162" t="str">
            <v>3019999022</v>
          </cell>
          <cell r="I1162">
            <v>0</v>
          </cell>
          <cell r="J1162">
            <v>57455160</v>
          </cell>
        </row>
        <row r="1163">
          <cell r="H1163" t="str">
            <v>3019999022</v>
          </cell>
          <cell r="I1163">
            <v>0</v>
          </cell>
          <cell r="J1163">
            <v>57455160</v>
          </cell>
        </row>
        <row r="1164">
          <cell r="H1164" t="str">
            <v>3060000022</v>
          </cell>
          <cell r="I1164">
            <v>5694800</v>
          </cell>
          <cell r="J1164">
            <v>5694756.0199999996</v>
          </cell>
        </row>
        <row r="1165">
          <cell r="H1165" t="str">
            <v>3069999022</v>
          </cell>
          <cell r="I1165">
            <v>5694800</v>
          </cell>
          <cell r="J1165">
            <v>5694756.0199999996</v>
          </cell>
        </row>
        <row r="1166">
          <cell r="H1166" t="str">
            <v>3069999022</v>
          </cell>
          <cell r="I1166">
            <v>5694800</v>
          </cell>
          <cell r="J1166">
            <v>5694756.0199999996</v>
          </cell>
        </row>
        <row r="1167">
          <cell r="H1167" t="str">
            <v>3069999022</v>
          </cell>
          <cell r="I1167">
            <v>0</v>
          </cell>
          <cell r="J1167">
            <v>5694756.0199999996</v>
          </cell>
        </row>
        <row r="1168">
          <cell r="H1168" t="str">
            <v>9900000022</v>
          </cell>
          <cell r="I1168">
            <v>4725000</v>
          </cell>
          <cell r="J1168">
            <v>4725000</v>
          </cell>
        </row>
        <row r="1169">
          <cell r="H1169" t="str">
            <v>9990000022</v>
          </cell>
          <cell r="I1169">
            <v>4725000</v>
          </cell>
          <cell r="J1169">
            <v>4725000</v>
          </cell>
        </row>
        <row r="1170">
          <cell r="H1170" t="str">
            <v>9996094022</v>
          </cell>
          <cell r="I1170">
            <v>4725000</v>
          </cell>
          <cell r="J1170">
            <v>4725000</v>
          </cell>
        </row>
        <row r="1171">
          <cell r="H1171" t="str">
            <v>9996094022</v>
          </cell>
          <cell r="I1171">
            <v>4725000</v>
          </cell>
          <cell r="J1171">
            <v>4725000</v>
          </cell>
        </row>
        <row r="1172">
          <cell r="H1172" t="str">
            <v>9996094022</v>
          </cell>
          <cell r="I1172">
            <v>0</v>
          </cell>
          <cell r="J1172">
            <v>4725000</v>
          </cell>
        </row>
        <row r="1173">
          <cell r="H1173" t="str">
            <v>022</v>
          </cell>
          <cell r="I1173">
            <v>1216985000</v>
          </cell>
          <cell r="J1173">
            <v>1153642777.9400001</v>
          </cell>
        </row>
        <row r="1174">
          <cell r="H1174" t="str">
            <v>022</v>
          </cell>
          <cell r="I1174">
            <v>1216985000</v>
          </cell>
          <cell r="J1174">
            <v>1153642777.9400001</v>
          </cell>
        </row>
        <row r="1175">
          <cell r="H1175" t="str">
            <v>1200000022</v>
          </cell>
          <cell r="I1175">
            <v>1216985000</v>
          </cell>
          <cell r="J1175">
            <v>1153642777.9400001</v>
          </cell>
        </row>
        <row r="1176">
          <cell r="H1176" t="str">
            <v>1210000022</v>
          </cell>
          <cell r="I1176">
            <v>1216985000</v>
          </cell>
          <cell r="J1176">
            <v>1153642777.9400001</v>
          </cell>
        </row>
        <row r="1177">
          <cell r="H1177" t="str">
            <v>1219999022</v>
          </cell>
          <cell r="I1177">
            <v>1216985000</v>
          </cell>
          <cell r="J1177">
            <v>1153642777.9400001</v>
          </cell>
        </row>
        <row r="1178">
          <cell r="H1178" t="str">
            <v>1219999022</v>
          </cell>
          <cell r="I1178">
            <v>1216985000</v>
          </cell>
          <cell r="J1178">
            <v>1153642777.9400001</v>
          </cell>
        </row>
        <row r="1179">
          <cell r="H1179" t="str">
            <v>1219999022</v>
          </cell>
          <cell r="I1179">
            <v>0</v>
          </cell>
          <cell r="J1179">
            <v>1153642777.9400001</v>
          </cell>
        </row>
        <row r="1180">
          <cell r="H1180" t="str">
            <v>1219999022</v>
          </cell>
          <cell r="I1180">
            <v>0</v>
          </cell>
          <cell r="J1180">
            <v>1153642777.9400001</v>
          </cell>
        </row>
        <row r="1181">
          <cell r="H1181" t="str">
            <v>022</v>
          </cell>
          <cell r="I1181">
            <v>725900</v>
          </cell>
          <cell r="J1181">
            <v>723933.8</v>
          </cell>
        </row>
        <row r="1182">
          <cell r="H1182" t="str">
            <v>022</v>
          </cell>
          <cell r="I1182">
            <v>725900</v>
          </cell>
          <cell r="J1182">
            <v>723933.8</v>
          </cell>
        </row>
        <row r="1183">
          <cell r="H1183" t="str">
            <v>3000000022</v>
          </cell>
          <cell r="I1183">
            <v>725900</v>
          </cell>
          <cell r="J1183">
            <v>723933.8</v>
          </cell>
        </row>
        <row r="1184">
          <cell r="H1184" t="str">
            <v>3070000022</v>
          </cell>
          <cell r="I1184">
            <v>725900</v>
          </cell>
          <cell r="J1184">
            <v>723933.8</v>
          </cell>
        </row>
        <row r="1185">
          <cell r="H1185" t="str">
            <v>3072040022</v>
          </cell>
          <cell r="I1185">
            <v>725900</v>
          </cell>
          <cell r="J1185">
            <v>723933.8</v>
          </cell>
        </row>
        <row r="1186">
          <cell r="H1186" t="str">
            <v>3072040022</v>
          </cell>
          <cell r="I1186">
            <v>725900</v>
          </cell>
          <cell r="J1186">
            <v>723933.8</v>
          </cell>
        </row>
        <row r="1187">
          <cell r="H1187" t="str">
            <v>3072040022</v>
          </cell>
          <cell r="I1187">
            <v>0</v>
          </cell>
          <cell r="J1187">
            <v>723933.8</v>
          </cell>
        </row>
        <row r="1188">
          <cell r="H1188" t="str">
            <v>3072040022</v>
          </cell>
          <cell r="I1188">
            <v>0</v>
          </cell>
          <cell r="J1188">
            <v>723933.8</v>
          </cell>
        </row>
        <row r="1189">
          <cell r="H1189" t="str">
            <v>022</v>
          </cell>
          <cell r="I1189">
            <v>300</v>
          </cell>
          <cell r="J1189">
            <v>0</v>
          </cell>
        </row>
        <row r="1190">
          <cell r="H1190" t="str">
            <v>022</v>
          </cell>
          <cell r="I1190">
            <v>300</v>
          </cell>
          <cell r="J1190">
            <v>0</v>
          </cell>
        </row>
        <row r="1191">
          <cell r="H1191" t="str">
            <v>0100000022</v>
          </cell>
          <cell r="I1191">
            <v>300</v>
          </cell>
          <cell r="J1191">
            <v>0</v>
          </cell>
        </row>
        <row r="1192">
          <cell r="H1192" t="str">
            <v>0120000022</v>
          </cell>
          <cell r="I1192">
            <v>300</v>
          </cell>
          <cell r="J1192">
            <v>0</v>
          </cell>
        </row>
        <row r="1193">
          <cell r="H1193" t="str">
            <v>0125401022</v>
          </cell>
          <cell r="I1193">
            <v>300</v>
          </cell>
          <cell r="J1193">
            <v>0</v>
          </cell>
        </row>
        <row r="1194">
          <cell r="H1194" t="str">
            <v>0125401022</v>
          </cell>
          <cell r="I1194">
            <v>300</v>
          </cell>
          <cell r="J1194">
            <v>0</v>
          </cell>
        </row>
        <row r="1195">
          <cell r="H1195" t="str">
            <v>022</v>
          </cell>
          <cell r="I1195">
            <v>26500000</v>
          </cell>
          <cell r="J1195">
            <v>26500000</v>
          </cell>
        </row>
        <row r="1196">
          <cell r="H1196" t="str">
            <v>022</v>
          </cell>
          <cell r="I1196">
            <v>26500000</v>
          </cell>
          <cell r="J1196">
            <v>26500000</v>
          </cell>
        </row>
        <row r="1197">
          <cell r="H1197" t="str">
            <v>0500000022</v>
          </cell>
          <cell r="I1197">
            <v>26500000</v>
          </cell>
          <cell r="J1197">
            <v>26500000</v>
          </cell>
        </row>
        <row r="1198">
          <cell r="H1198" t="str">
            <v>0540000022</v>
          </cell>
          <cell r="I1198">
            <v>26500000</v>
          </cell>
          <cell r="J1198">
            <v>26500000</v>
          </cell>
        </row>
        <row r="1199">
          <cell r="H1199" t="str">
            <v>0543589022</v>
          </cell>
          <cell r="I1199">
            <v>26500000</v>
          </cell>
          <cell r="J1199">
            <v>26500000</v>
          </cell>
        </row>
        <row r="1200">
          <cell r="H1200" t="str">
            <v>0543589022</v>
          </cell>
          <cell r="I1200">
            <v>26500000</v>
          </cell>
          <cell r="J1200">
            <v>26500000</v>
          </cell>
        </row>
        <row r="1201">
          <cell r="H1201" t="str">
            <v>0543589022</v>
          </cell>
          <cell r="I1201">
            <v>0</v>
          </cell>
          <cell r="J1201">
            <v>26500000</v>
          </cell>
        </row>
        <row r="1202">
          <cell r="H1202" t="str">
            <v>0543589022</v>
          </cell>
          <cell r="I1202">
            <v>0</v>
          </cell>
          <cell r="J1202">
            <v>26500000</v>
          </cell>
        </row>
        <row r="1203">
          <cell r="H1203" t="str">
            <v>022</v>
          </cell>
          <cell r="I1203">
            <v>2480539400</v>
          </cell>
          <cell r="J1203">
            <v>2378825812.7399998</v>
          </cell>
        </row>
        <row r="1204">
          <cell r="H1204" t="str">
            <v>022</v>
          </cell>
          <cell r="I1204">
            <v>2480539400</v>
          </cell>
          <cell r="J1204">
            <v>2378825812.7399998</v>
          </cell>
        </row>
        <row r="1205">
          <cell r="H1205" t="str">
            <v>0100000022</v>
          </cell>
          <cell r="I1205">
            <v>54097600</v>
          </cell>
          <cell r="J1205">
            <v>54097520</v>
          </cell>
        </row>
        <row r="1206">
          <cell r="H1206" t="str">
            <v>0120000022</v>
          </cell>
          <cell r="I1206">
            <v>54097600</v>
          </cell>
          <cell r="J1206">
            <v>54097520</v>
          </cell>
        </row>
        <row r="1207">
          <cell r="H1207" t="str">
            <v>0125479022</v>
          </cell>
          <cell r="I1207">
            <v>54097600</v>
          </cell>
          <cell r="J1207">
            <v>54097520</v>
          </cell>
        </row>
        <row r="1208">
          <cell r="H1208" t="str">
            <v>0125479022</v>
          </cell>
          <cell r="I1208">
            <v>54097600</v>
          </cell>
          <cell r="J1208">
            <v>54097520</v>
          </cell>
        </row>
        <row r="1209">
          <cell r="H1209" t="str">
            <v>0125479022</v>
          </cell>
          <cell r="I1209">
            <v>0</v>
          </cell>
          <cell r="J1209">
            <v>54097520</v>
          </cell>
        </row>
        <row r="1210">
          <cell r="H1210" t="str">
            <v>3000000022</v>
          </cell>
          <cell r="I1210">
            <v>2426441800</v>
          </cell>
          <cell r="J1210">
            <v>2324728292.7399998</v>
          </cell>
        </row>
        <row r="1211">
          <cell r="H1211" t="str">
            <v>3020000022</v>
          </cell>
          <cell r="I1211">
            <v>900000000</v>
          </cell>
          <cell r="J1211">
            <v>900000000</v>
          </cell>
        </row>
        <row r="1212">
          <cell r="H1212" t="str">
            <v>3025388022</v>
          </cell>
          <cell r="I1212">
            <v>900000000</v>
          </cell>
          <cell r="J1212">
            <v>900000000</v>
          </cell>
        </row>
        <row r="1213">
          <cell r="H1213" t="str">
            <v>3025388022</v>
          </cell>
          <cell r="I1213">
            <v>900000000</v>
          </cell>
          <cell r="J1213">
            <v>900000000</v>
          </cell>
        </row>
        <row r="1214">
          <cell r="H1214" t="str">
            <v>3025388022</v>
          </cell>
          <cell r="I1214">
            <v>0</v>
          </cell>
          <cell r="J1214">
            <v>900000000</v>
          </cell>
        </row>
        <row r="1215">
          <cell r="H1215" t="str">
            <v>3025388022</v>
          </cell>
          <cell r="I1215">
            <v>0</v>
          </cell>
          <cell r="J1215">
            <v>900000000</v>
          </cell>
        </row>
        <row r="1216">
          <cell r="H1216" t="str">
            <v>3050000022</v>
          </cell>
          <cell r="I1216">
            <v>1526441800</v>
          </cell>
          <cell r="J1216">
            <v>1424728292.74</v>
          </cell>
        </row>
        <row r="1217">
          <cell r="H1217" t="str">
            <v>3055156022</v>
          </cell>
          <cell r="I1217">
            <v>1526441800</v>
          </cell>
          <cell r="J1217">
            <v>1424728292.74</v>
          </cell>
        </row>
        <row r="1218">
          <cell r="H1218" t="str">
            <v>3055156022</v>
          </cell>
          <cell r="I1218">
            <v>1526441800</v>
          </cell>
          <cell r="J1218">
            <v>1424728292.74</v>
          </cell>
        </row>
        <row r="1219">
          <cell r="H1219" t="str">
            <v>3055156022</v>
          </cell>
          <cell r="I1219">
            <v>0</v>
          </cell>
          <cell r="J1219">
            <v>1424728292.74</v>
          </cell>
        </row>
        <row r="1220">
          <cell r="H1220" t="str">
            <v>048</v>
          </cell>
          <cell r="I1220">
            <v>3898199200</v>
          </cell>
          <cell r="J1220">
            <v>3866438454.7800002</v>
          </cell>
        </row>
        <row r="1221">
          <cell r="H1221" t="str">
            <v>048</v>
          </cell>
          <cell r="I1221">
            <v>3869059100</v>
          </cell>
          <cell r="J1221">
            <v>3837298354.7800002</v>
          </cell>
        </row>
        <row r="1222">
          <cell r="H1222" t="str">
            <v>048</v>
          </cell>
          <cell r="I1222">
            <v>732414400</v>
          </cell>
          <cell r="J1222">
            <v>731762452.53999996</v>
          </cell>
        </row>
        <row r="1223">
          <cell r="H1223" t="str">
            <v>1200000048</v>
          </cell>
          <cell r="I1223">
            <v>732414400</v>
          </cell>
          <cell r="J1223">
            <v>731762452.53999996</v>
          </cell>
        </row>
        <row r="1224">
          <cell r="H1224" t="str">
            <v>1210000048</v>
          </cell>
          <cell r="I1224">
            <v>732414400</v>
          </cell>
          <cell r="J1224">
            <v>731762452.53999996</v>
          </cell>
        </row>
        <row r="1225">
          <cell r="H1225" t="str">
            <v>1210019048</v>
          </cell>
          <cell r="I1225">
            <v>21471600</v>
          </cell>
          <cell r="J1225">
            <v>20820864.969999999</v>
          </cell>
        </row>
        <row r="1226">
          <cell r="H1226" t="str">
            <v>1210019048</v>
          </cell>
          <cell r="I1226">
            <v>21471600</v>
          </cell>
          <cell r="J1226">
            <v>20820864.969999999</v>
          </cell>
        </row>
        <row r="1227">
          <cell r="H1227" t="str">
            <v>1210019048</v>
          </cell>
          <cell r="I1227">
            <v>0</v>
          </cell>
          <cell r="J1227">
            <v>20820864.969999999</v>
          </cell>
        </row>
        <row r="1228">
          <cell r="H1228" t="str">
            <v>1210019048</v>
          </cell>
          <cell r="I1228">
            <v>0</v>
          </cell>
          <cell r="J1228">
            <v>20820864.969999999</v>
          </cell>
        </row>
        <row r="1229">
          <cell r="H1229" t="str">
            <v>1210059048</v>
          </cell>
          <cell r="I1229">
            <v>710942800</v>
          </cell>
          <cell r="J1229">
            <v>710941587.57000005</v>
          </cell>
        </row>
        <row r="1230">
          <cell r="H1230" t="str">
            <v>1210059048</v>
          </cell>
          <cell r="I1230">
            <v>710942800</v>
          </cell>
          <cell r="J1230">
            <v>710941587.57000005</v>
          </cell>
        </row>
        <row r="1231">
          <cell r="H1231" t="str">
            <v>1210059048</v>
          </cell>
          <cell r="I1231">
            <v>0</v>
          </cell>
          <cell r="J1231">
            <v>710941587.57000005</v>
          </cell>
        </row>
        <row r="1232">
          <cell r="H1232" t="str">
            <v>1210059048</v>
          </cell>
          <cell r="I1232">
            <v>0</v>
          </cell>
          <cell r="J1232">
            <v>697442800</v>
          </cell>
        </row>
        <row r="1233">
          <cell r="H1233" t="str">
            <v>1210059048</v>
          </cell>
          <cell r="I1233">
            <v>0</v>
          </cell>
          <cell r="J1233">
            <v>13498787.57</v>
          </cell>
        </row>
        <row r="1234">
          <cell r="H1234" t="str">
            <v>048</v>
          </cell>
          <cell r="I1234">
            <v>40771200</v>
          </cell>
          <cell r="J1234">
            <v>40771200</v>
          </cell>
        </row>
        <row r="1235">
          <cell r="H1235" t="str">
            <v>1200000048</v>
          </cell>
          <cell r="I1235">
            <v>40771200</v>
          </cell>
          <cell r="J1235">
            <v>40771200</v>
          </cell>
        </row>
        <row r="1236">
          <cell r="H1236" t="str">
            <v>1210000048</v>
          </cell>
          <cell r="I1236">
            <v>40771200</v>
          </cell>
          <cell r="J1236">
            <v>40771200</v>
          </cell>
        </row>
        <row r="1237">
          <cell r="H1237" t="str">
            <v>1210019048</v>
          </cell>
          <cell r="I1237">
            <v>30000000</v>
          </cell>
          <cell r="J1237">
            <v>30000000</v>
          </cell>
        </row>
        <row r="1238">
          <cell r="H1238" t="str">
            <v>1210019048</v>
          </cell>
          <cell r="I1238">
            <v>30000000</v>
          </cell>
          <cell r="J1238">
            <v>30000000</v>
          </cell>
        </row>
        <row r="1239">
          <cell r="H1239" t="str">
            <v>1210019048</v>
          </cell>
          <cell r="I1239">
            <v>0</v>
          </cell>
          <cell r="J1239">
            <v>30000000</v>
          </cell>
        </row>
        <row r="1240">
          <cell r="H1240" t="str">
            <v>1210019048</v>
          </cell>
          <cell r="I1240">
            <v>0</v>
          </cell>
          <cell r="J1240">
            <v>30000000</v>
          </cell>
        </row>
        <row r="1241">
          <cell r="H1241" t="str">
            <v>1210059048</v>
          </cell>
          <cell r="I1241">
            <v>10771200</v>
          </cell>
          <cell r="J1241">
            <v>10771200</v>
          </cell>
        </row>
        <row r="1242">
          <cell r="H1242" t="str">
            <v>1210059048</v>
          </cell>
          <cell r="I1242">
            <v>10771200</v>
          </cell>
          <cell r="J1242">
            <v>10771200</v>
          </cell>
        </row>
        <row r="1243">
          <cell r="H1243" t="str">
            <v>1210059048</v>
          </cell>
          <cell r="I1243">
            <v>0</v>
          </cell>
          <cell r="J1243">
            <v>10771200</v>
          </cell>
        </row>
        <row r="1244">
          <cell r="H1244" t="str">
            <v>1210059048</v>
          </cell>
          <cell r="I1244">
            <v>0</v>
          </cell>
          <cell r="J1244">
            <v>10771200</v>
          </cell>
        </row>
        <row r="1245">
          <cell r="H1245" t="str">
            <v>048</v>
          </cell>
          <cell r="I1245">
            <v>3095873500</v>
          </cell>
          <cell r="J1245">
            <v>3064764702.2399998</v>
          </cell>
        </row>
        <row r="1246">
          <cell r="H1246" t="str">
            <v>1200000048</v>
          </cell>
          <cell r="I1246">
            <v>3095873500</v>
          </cell>
          <cell r="J1246">
            <v>3064764702.2399998</v>
          </cell>
        </row>
        <row r="1247">
          <cell r="H1247" t="str">
            <v>1210000048</v>
          </cell>
          <cell r="I1247">
            <v>2872641900</v>
          </cell>
          <cell r="J1247">
            <v>2843452854.8400002</v>
          </cell>
        </row>
        <row r="1248">
          <cell r="H1248" t="str">
            <v>1210012048</v>
          </cell>
          <cell r="I1248">
            <v>2277767900</v>
          </cell>
          <cell r="J1248">
            <v>2263364147.0500002</v>
          </cell>
        </row>
        <row r="1249">
          <cell r="H1249" t="str">
            <v>1210012048</v>
          </cell>
          <cell r="I1249">
            <v>2277767900</v>
          </cell>
          <cell r="J1249">
            <v>2263364147.0500002</v>
          </cell>
        </row>
        <row r="1250">
          <cell r="H1250" t="str">
            <v>1210012048</v>
          </cell>
          <cell r="I1250">
            <v>0</v>
          </cell>
          <cell r="J1250">
            <v>2263364147.0500002</v>
          </cell>
        </row>
        <row r="1251">
          <cell r="H1251" t="str">
            <v>1210012048</v>
          </cell>
          <cell r="I1251">
            <v>0</v>
          </cell>
          <cell r="J1251">
            <v>2263364147.0500002</v>
          </cell>
        </row>
        <row r="1252">
          <cell r="H1252" t="str">
            <v>1210019048</v>
          </cell>
          <cell r="I1252">
            <v>491275000</v>
          </cell>
          <cell r="J1252">
            <v>478812053.83999997</v>
          </cell>
        </row>
        <row r="1253">
          <cell r="H1253" t="str">
            <v>1210019048</v>
          </cell>
          <cell r="I1253">
            <v>69573300</v>
          </cell>
          <cell r="J1253">
            <v>64122383.770000003</v>
          </cell>
        </row>
        <row r="1254">
          <cell r="H1254" t="str">
            <v>1210019048</v>
          </cell>
          <cell r="I1254">
            <v>0</v>
          </cell>
          <cell r="J1254">
            <v>64122383.770000003</v>
          </cell>
        </row>
        <row r="1255">
          <cell r="H1255" t="str">
            <v>1210019048</v>
          </cell>
          <cell r="I1255">
            <v>0</v>
          </cell>
          <cell r="J1255">
            <v>64122383.770000003</v>
          </cell>
        </row>
        <row r="1256">
          <cell r="H1256" t="str">
            <v>1210019048</v>
          </cell>
          <cell r="I1256">
            <v>395911300</v>
          </cell>
          <cell r="J1256">
            <v>390476778.97000003</v>
          </cell>
        </row>
        <row r="1257">
          <cell r="H1257" t="str">
            <v>1210019048</v>
          </cell>
          <cell r="I1257">
            <v>0</v>
          </cell>
          <cell r="J1257">
            <v>390476778.97000003</v>
          </cell>
        </row>
        <row r="1258">
          <cell r="H1258" t="str">
            <v>1210019048</v>
          </cell>
          <cell r="I1258">
            <v>0</v>
          </cell>
          <cell r="J1258">
            <v>86612784.200000003</v>
          </cell>
        </row>
        <row r="1259">
          <cell r="H1259" t="str">
            <v>1210019048</v>
          </cell>
          <cell r="I1259">
            <v>0</v>
          </cell>
          <cell r="J1259">
            <v>3050776</v>
          </cell>
        </row>
        <row r="1260">
          <cell r="H1260" t="str">
            <v>1210019048</v>
          </cell>
          <cell r="I1260">
            <v>0</v>
          </cell>
          <cell r="J1260">
            <v>300813218.76999998</v>
          </cell>
        </row>
        <row r="1261">
          <cell r="H1261" t="str">
            <v>1210019048</v>
          </cell>
          <cell r="I1261">
            <v>25790400</v>
          </cell>
          <cell r="J1261">
            <v>24212891.100000001</v>
          </cell>
        </row>
        <row r="1262">
          <cell r="H1262" t="str">
            <v>1210019048</v>
          </cell>
          <cell r="I1262">
            <v>0</v>
          </cell>
          <cell r="J1262">
            <v>4096176.31</v>
          </cell>
        </row>
        <row r="1263">
          <cell r="H1263" t="str">
            <v>1210019048</v>
          </cell>
          <cell r="I1263">
            <v>0</v>
          </cell>
          <cell r="J1263">
            <v>4096176.31</v>
          </cell>
        </row>
        <row r="1264">
          <cell r="H1264" t="str">
            <v>1210019048</v>
          </cell>
          <cell r="I1264">
            <v>0</v>
          </cell>
          <cell r="J1264">
            <v>20116714.789999999</v>
          </cell>
        </row>
        <row r="1265">
          <cell r="H1265" t="str">
            <v>1210019048</v>
          </cell>
          <cell r="I1265">
            <v>0</v>
          </cell>
          <cell r="J1265">
            <v>17639850.390000001</v>
          </cell>
        </row>
        <row r="1266">
          <cell r="H1266" t="str">
            <v>1210019048</v>
          </cell>
          <cell r="I1266">
            <v>0</v>
          </cell>
          <cell r="J1266">
            <v>2391839.06</v>
          </cell>
        </row>
        <row r="1267">
          <cell r="H1267" t="str">
            <v>1210019048</v>
          </cell>
          <cell r="I1267">
            <v>0</v>
          </cell>
          <cell r="J1267">
            <v>85025.34</v>
          </cell>
        </row>
        <row r="1268">
          <cell r="H1268" t="str">
            <v>1212047048</v>
          </cell>
          <cell r="I1268">
            <v>87455500</v>
          </cell>
          <cell r="J1268">
            <v>86995233.450000003</v>
          </cell>
        </row>
        <row r="1269">
          <cell r="H1269" t="str">
            <v>1212047048</v>
          </cell>
          <cell r="I1269">
            <v>87455500</v>
          </cell>
          <cell r="J1269">
            <v>86995233.450000003</v>
          </cell>
        </row>
        <row r="1270">
          <cell r="H1270" t="str">
            <v>1212047048</v>
          </cell>
          <cell r="I1270">
            <v>0</v>
          </cell>
          <cell r="J1270">
            <v>86995233.450000003</v>
          </cell>
        </row>
        <row r="1271">
          <cell r="H1271" t="str">
            <v>1212047048</v>
          </cell>
          <cell r="I1271">
            <v>0</v>
          </cell>
          <cell r="J1271">
            <v>20629509.539999999</v>
          </cell>
        </row>
        <row r="1272">
          <cell r="H1272" t="str">
            <v>1212047048</v>
          </cell>
          <cell r="I1272">
            <v>0</v>
          </cell>
          <cell r="J1272">
            <v>66365723.909999996</v>
          </cell>
        </row>
        <row r="1273">
          <cell r="H1273" t="str">
            <v>1213969048</v>
          </cell>
          <cell r="I1273">
            <v>269800</v>
          </cell>
          <cell r="J1273">
            <v>238031.93</v>
          </cell>
        </row>
        <row r="1274">
          <cell r="H1274" t="str">
            <v>1213969048</v>
          </cell>
          <cell r="I1274">
            <v>269800</v>
          </cell>
          <cell r="J1274">
            <v>238031.93</v>
          </cell>
        </row>
        <row r="1275">
          <cell r="H1275" t="str">
            <v>1213969048</v>
          </cell>
          <cell r="I1275">
            <v>0</v>
          </cell>
          <cell r="J1275">
            <v>238031.93</v>
          </cell>
        </row>
        <row r="1276">
          <cell r="H1276" t="str">
            <v>1213969048</v>
          </cell>
          <cell r="I1276">
            <v>0</v>
          </cell>
          <cell r="J1276">
            <v>238031.93</v>
          </cell>
        </row>
        <row r="1277">
          <cell r="H1277" t="str">
            <v>1213974048</v>
          </cell>
          <cell r="I1277">
            <v>422100</v>
          </cell>
          <cell r="J1277">
            <v>300524.79999999999</v>
          </cell>
        </row>
        <row r="1278">
          <cell r="H1278" t="str">
            <v>1213974048</v>
          </cell>
          <cell r="I1278">
            <v>422100</v>
          </cell>
          <cell r="J1278">
            <v>300524.79999999999</v>
          </cell>
        </row>
        <row r="1279">
          <cell r="H1279" t="str">
            <v>1213974048</v>
          </cell>
          <cell r="I1279">
            <v>0</v>
          </cell>
          <cell r="J1279">
            <v>300524.79999999999</v>
          </cell>
        </row>
        <row r="1280">
          <cell r="H1280" t="str">
            <v>1213974048</v>
          </cell>
          <cell r="I1280">
            <v>0</v>
          </cell>
          <cell r="J1280">
            <v>300524.79999999999</v>
          </cell>
        </row>
        <row r="1281">
          <cell r="H1281" t="str">
            <v>1213987048</v>
          </cell>
          <cell r="I1281">
            <v>15451600</v>
          </cell>
          <cell r="J1281">
            <v>13742863.77</v>
          </cell>
        </row>
        <row r="1282">
          <cell r="H1282" t="str">
            <v>1213987048</v>
          </cell>
          <cell r="I1282">
            <v>15451600</v>
          </cell>
          <cell r="J1282">
            <v>13742863.77</v>
          </cell>
        </row>
        <row r="1283">
          <cell r="H1283" t="str">
            <v>1213987048</v>
          </cell>
          <cell r="I1283">
            <v>0</v>
          </cell>
          <cell r="J1283">
            <v>13742863.77</v>
          </cell>
        </row>
        <row r="1284">
          <cell r="H1284" t="str">
            <v>1213987048</v>
          </cell>
          <cell r="I1284">
            <v>0</v>
          </cell>
          <cell r="J1284">
            <v>13742863.77</v>
          </cell>
        </row>
        <row r="1285">
          <cell r="H1285" t="str">
            <v>1250000048</v>
          </cell>
          <cell r="I1285">
            <v>178231600</v>
          </cell>
          <cell r="J1285">
            <v>176335407.97999999</v>
          </cell>
        </row>
        <row r="1286">
          <cell r="H1286" t="str">
            <v>1250011048</v>
          </cell>
          <cell r="I1286">
            <v>126505100</v>
          </cell>
          <cell r="J1286">
            <v>126505100</v>
          </cell>
        </row>
        <row r="1287">
          <cell r="H1287" t="str">
            <v>1250011048</v>
          </cell>
          <cell r="I1287">
            <v>126505100</v>
          </cell>
          <cell r="J1287">
            <v>126505100</v>
          </cell>
        </row>
        <row r="1288">
          <cell r="H1288" t="str">
            <v>1250011048</v>
          </cell>
          <cell r="I1288">
            <v>0</v>
          </cell>
          <cell r="J1288">
            <v>126505100</v>
          </cell>
        </row>
        <row r="1289">
          <cell r="H1289" t="str">
            <v>1250011048</v>
          </cell>
          <cell r="I1289">
            <v>0</v>
          </cell>
          <cell r="J1289">
            <v>126505100</v>
          </cell>
        </row>
        <row r="1290">
          <cell r="H1290" t="str">
            <v>1250019048</v>
          </cell>
          <cell r="I1290">
            <v>51720000</v>
          </cell>
          <cell r="J1290">
            <v>49826398.189999998</v>
          </cell>
        </row>
        <row r="1291">
          <cell r="H1291" t="str">
            <v>1250019048</v>
          </cell>
          <cell r="I1291">
            <v>8421900</v>
          </cell>
          <cell r="J1291">
            <v>8375387.3099999996</v>
          </cell>
        </row>
        <row r="1292">
          <cell r="H1292" t="str">
            <v>1250019048</v>
          </cell>
          <cell r="I1292">
            <v>0</v>
          </cell>
          <cell r="J1292">
            <v>8375387.3099999996</v>
          </cell>
        </row>
        <row r="1293">
          <cell r="H1293" t="str">
            <v>1250019048</v>
          </cell>
          <cell r="I1293">
            <v>0</v>
          </cell>
          <cell r="J1293">
            <v>8375387.3099999996</v>
          </cell>
        </row>
        <row r="1294">
          <cell r="H1294" t="str">
            <v>1250019048</v>
          </cell>
          <cell r="I1294">
            <v>42896300</v>
          </cell>
          <cell r="J1294">
            <v>41284633.880000003</v>
          </cell>
        </row>
        <row r="1295">
          <cell r="H1295" t="str">
            <v>1250019048</v>
          </cell>
          <cell r="I1295">
            <v>0</v>
          </cell>
          <cell r="J1295">
            <v>41284633.880000003</v>
          </cell>
        </row>
        <row r="1296">
          <cell r="H1296" t="str">
            <v>1250019048</v>
          </cell>
          <cell r="I1296">
            <v>0</v>
          </cell>
          <cell r="J1296">
            <v>15980300.52</v>
          </cell>
        </row>
        <row r="1297">
          <cell r="H1297" t="str">
            <v>1250019048</v>
          </cell>
          <cell r="I1297">
            <v>0</v>
          </cell>
          <cell r="J1297">
            <v>25304333.359999999</v>
          </cell>
        </row>
        <row r="1298">
          <cell r="H1298" t="str">
            <v>1250019048</v>
          </cell>
          <cell r="I1298">
            <v>401800</v>
          </cell>
          <cell r="J1298">
            <v>166377</v>
          </cell>
        </row>
        <row r="1299">
          <cell r="H1299" t="str">
            <v>1250019048</v>
          </cell>
          <cell r="I1299">
            <v>0</v>
          </cell>
          <cell r="J1299">
            <v>166377</v>
          </cell>
        </row>
        <row r="1300">
          <cell r="H1300" t="str">
            <v>1250019048</v>
          </cell>
          <cell r="I1300">
            <v>0</v>
          </cell>
          <cell r="J1300">
            <v>165977</v>
          </cell>
        </row>
        <row r="1301">
          <cell r="H1301" t="str">
            <v>1250019048</v>
          </cell>
          <cell r="I1301">
            <v>0</v>
          </cell>
          <cell r="J1301">
            <v>400</v>
          </cell>
        </row>
        <row r="1302">
          <cell r="H1302" t="str">
            <v>1253969048</v>
          </cell>
          <cell r="I1302">
            <v>6500</v>
          </cell>
          <cell r="J1302">
            <v>3909.79</v>
          </cell>
        </row>
        <row r="1303">
          <cell r="H1303" t="str">
            <v>1253969048</v>
          </cell>
          <cell r="I1303">
            <v>6500</v>
          </cell>
          <cell r="J1303">
            <v>3909.79</v>
          </cell>
        </row>
        <row r="1304">
          <cell r="H1304" t="str">
            <v>1253969048</v>
          </cell>
          <cell r="I1304">
            <v>0</v>
          </cell>
          <cell r="J1304">
            <v>3909.79</v>
          </cell>
        </row>
        <row r="1305">
          <cell r="H1305" t="str">
            <v>1253969048</v>
          </cell>
          <cell r="I1305">
            <v>0</v>
          </cell>
          <cell r="J1305">
            <v>3909.79</v>
          </cell>
        </row>
        <row r="1306">
          <cell r="H1306" t="str">
            <v>1260000048</v>
          </cell>
          <cell r="I1306">
            <v>45000000</v>
          </cell>
          <cell r="J1306">
            <v>44976439.420000002</v>
          </cell>
        </row>
        <row r="1307">
          <cell r="H1307" t="str">
            <v>1269999048</v>
          </cell>
          <cell r="I1307">
            <v>45000000</v>
          </cell>
          <cell r="J1307">
            <v>44976439.420000002</v>
          </cell>
        </row>
        <row r="1308">
          <cell r="H1308" t="str">
            <v>1269999048</v>
          </cell>
          <cell r="I1308">
            <v>45000000</v>
          </cell>
          <cell r="J1308">
            <v>44976439.420000002</v>
          </cell>
        </row>
        <row r="1309">
          <cell r="H1309" t="str">
            <v>1269999048</v>
          </cell>
          <cell r="I1309">
            <v>0</v>
          </cell>
          <cell r="J1309">
            <v>44976439.420000002</v>
          </cell>
        </row>
        <row r="1310">
          <cell r="H1310" t="str">
            <v>1269999048</v>
          </cell>
          <cell r="I1310">
            <v>0</v>
          </cell>
          <cell r="J1310">
            <v>44976439.420000002</v>
          </cell>
        </row>
        <row r="1311">
          <cell r="H1311" t="str">
            <v>048</v>
          </cell>
          <cell r="I1311">
            <v>1150000</v>
          </cell>
          <cell r="J1311">
            <v>1150000</v>
          </cell>
        </row>
        <row r="1312">
          <cell r="H1312" t="str">
            <v>048</v>
          </cell>
          <cell r="I1312">
            <v>1150000</v>
          </cell>
          <cell r="J1312">
            <v>1150000</v>
          </cell>
        </row>
        <row r="1313">
          <cell r="H1313" t="str">
            <v>1200000048</v>
          </cell>
          <cell r="I1313">
            <v>1150000</v>
          </cell>
          <cell r="J1313">
            <v>1150000</v>
          </cell>
        </row>
        <row r="1314">
          <cell r="H1314" t="str">
            <v>1250000048</v>
          </cell>
          <cell r="I1314">
            <v>1150000</v>
          </cell>
          <cell r="J1314">
            <v>1150000</v>
          </cell>
        </row>
        <row r="1315">
          <cell r="H1315" t="str">
            <v>1252040048</v>
          </cell>
          <cell r="I1315">
            <v>1150000</v>
          </cell>
          <cell r="J1315">
            <v>1150000</v>
          </cell>
        </row>
        <row r="1316">
          <cell r="H1316" t="str">
            <v>1252040048</v>
          </cell>
          <cell r="I1316">
            <v>1150000</v>
          </cell>
          <cell r="J1316">
            <v>1150000</v>
          </cell>
        </row>
        <row r="1317">
          <cell r="H1317" t="str">
            <v>1252040048</v>
          </cell>
          <cell r="I1317">
            <v>0</v>
          </cell>
          <cell r="J1317">
            <v>1150000</v>
          </cell>
        </row>
        <row r="1318">
          <cell r="H1318" t="str">
            <v>1252040048</v>
          </cell>
          <cell r="I1318">
            <v>0</v>
          </cell>
          <cell r="J1318">
            <v>1150000</v>
          </cell>
        </row>
        <row r="1319">
          <cell r="H1319" t="str">
            <v>048</v>
          </cell>
          <cell r="I1319">
            <v>27990100</v>
          </cell>
          <cell r="J1319">
            <v>27990100</v>
          </cell>
        </row>
        <row r="1320">
          <cell r="H1320" t="str">
            <v>048</v>
          </cell>
          <cell r="I1320">
            <v>27990100</v>
          </cell>
          <cell r="J1320">
            <v>27990100</v>
          </cell>
        </row>
        <row r="1321">
          <cell r="H1321" t="str">
            <v>0500000048</v>
          </cell>
          <cell r="I1321">
            <v>27990100</v>
          </cell>
          <cell r="J1321">
            <v>27990100</v>
          </cell>
        </row>
        <row r="1322">
          <cell r="H1322" t="str">
            <v>0540000048</v>
          </cell>
          <cell r="I1322">
            <v>27990100</v>
          </cell>
          <cell r="J1322">
            <v>27990100</v>
          </cell>
        </row>
        <row r="1323">
          <cell r="H1323" t="str">
            <v>0543589048</v>
          </cell>
          <cell r="I1323">
            <v>27990100</v>
          </cell>
          <cell r="J1323">
            <v>27990100</v>
          </cell>
        </row>
        <row r="1324">
          <cell r="H1324" t="str">
            <v>0543589048</v>
          </cell>
          <cell r="I1324">
            <v>27990100</v>
          </cell>
          <cell r="J1324">
            <v>27990100</v>
          </cell>
        </row>
        <row r="1325">
          <cell r="H1325" t="str">
            <v>0543589048</v>
          </cell>
          <cell r="I1325">
            <v>0</v>
          </cell>
          <cell r="J1325">
            <v>27990100</v>
          </cell>
        </row>
        <row r="1326">
          <cell r="H1326" t="str">
            <v>0543589048</v>
          </cell>
          <cell r="I1326">
            <v>0</v>
          </cell>
          <cell r="J1326">
            <v>27990100</v>
          </cell>
        </row>
        <row r="1327">
          <cell r="H1327" t="str">
            <v>049</v>
          </cell>
          <cell r="I1327">
            <v>33359076200</v>
          </cell>
          <cell r="J1327">
            <v>33019555570.349998</v>
          </cell>
        </row>
        <row r="1328">
          <cell r="H1328" t="str">
            <v>049</v>
          </cell>
          <cell r="I1328">
            <v>33330497400</v>
          </cell>
          <cell r="J1328">
            <v>32990999103.549999</v>
          </cell>
        </row>
        <row r="1329">
          <cell r="H1329" t="str">
            <v>049</v>
          </cell>
          <cell r="I1329">
            <v>33075282300</v>
          </cell>
          <cell r="J1329">
            <v>32735784003.549999</v>
          </cell>
        </row>
        <row r="1330">
          <cell r="H1330" t="str">
            <v>1200000049</v>
          </cell>
          <cell r="I1330">
            <v>123750000</v>
          </cell>
          <cell r="J1330">
            <v>123750000</v>
          </cell>
        </row>
        <row r="1331">
          <cell r="H1331" t="str">
            <v>1260000049</v>
          </cell>
          <cell r="I1331">
            <v>123750000</v>
          </cell>
          <cell r="J1331">
            <v>123750000</v>
          </cell>
        </row>
        <row r="1332">
          <cell r="H1332" t="str">
            <v>1269999049</v>
          </cell>
          <cell r="I1332">
            <v>123750000</v>
          </cell>
          <cell r="J1332">
            <v>123750000</v>
          </cell>
        </row>
        <row r="1333">
          <cell r="H1333" t="str">
            <v>1269999049</v>
          </cell>
          <cell r="I1333">
            <v>123750000</v>
          </cell>
          <cell r="J1333">
            <v>123750000</v>
          </cell>
        </row>
        <row r="1334">
          <cell r="H1334" t="str">
            <v>1269999049</v>
          </cell>
          <cell r="I1334">
            <v>0</v>
          </cell>
          <cell r="J1334">
            <v>123750000</v>
          </cell>
        </row>
        <row r="1335">
          <cell r="H1335" t="str">
            <v>1269999049</v>
          </cell>
          <cell r="I1335">
            <v>0</v>
          </cell>
          <cell r="J1335">
            <v>123750000</v>
          </cell>
        </row>
        <row r="1336">
          <cell r="H1336" t="str">
            <v>1600000049</v>
          </cell>
          <cell r="I1336">
            <v>630000000</v>
          </cell>
          <cell r="J1336">
            <v>630000000</v>
          </cell>
        </row>
        <row r="1337">
          <cell r="H1337" t="str">
            <v>16П0000049</v>
          </cell>
          <cell r="I1337">
            <v>630000000</v>
          </cell>
          <cell r="J1337">
            <v>630000000</v>
          </cell>
        </row>
        <row r="1338">
          <cell r="H1338" t="str">
            <v>16П0019049</v>
          </cell>
          <cell r="I1338">
            <v>630000000</v>
          </cell>
          <cell r="J1338">
            <v>630000000</v>
          </cell>
        </row>
        <row r="1339">
          <cell r="H1339" t="str">
            <v>16П0019049</v>
          </cell>
          <cell r="I1339">
            <v>630000000</v>
          </cell>
          <cell r="J1339">
            <v>630000000</v>
          </cell>
        </row>
        <row r="1340">
          <cell r="H1340" t="str">
            <v>16П0019049</v>
          </cell>
          <cell r="I1340">
            <v>0</v>
          </cell>
          <cell r="J1340">
            <v>630000000</v>
          </cell>
        </row>
        <row r="1341">
          <cell r="H1341" t="str">
            <v>16П0019049</v>
          </cell>
          <cell r="I1341">
            <v>0</v>
          </cell>
          <cell r="J1341">
            <v>630000000</v>
          </cell>
        </row>
        <row r="1342">
          <cell r="H1342" t="str">
            <v>2800000049</v>
          </cell>
          <cell r="I1342">
            <v>32321532300</v>
          </cell>
          <cell r="J1342">
            <v>31982034003.549999</v>
          </cell>
        </row>
        <row r="1343">
          <cell r="H1343" t="str">
            <v>2810000049</v>
          </cell>
          <cell r="I1343">
            <v>31430277400</v>
          </cell>
          <cell r="J1343">
            <v>31108290614.16</v>
          </cell>
        </row>
        <row r="1344">
          <cell r="H1344" t="str">
            <v>2810059049</v>
          </cell>
          <cell r="I1344">
            <v>1852310400</v>
          </cell>
          <cell r="J1344">
            <v>1852310400</v>
          </cell>
        </row>
        <row r="1345">
          <cell r="H1345" t="str">
            <v>2810059049</v>
          </cell>
          <cell r="I1345">
            <v>1852310400</v>
          </cell>
          <cell r="J1345">
            <v>1852310400</v>
          </cell>
        </row>
        <row r="1346">
          <cell r="H1346" t="str">
            <v>2810059049</v>
          </cell>
          <cell r="I1346">
            <v>0</v>
          </cell>
          <cell r="J1346">
            <v>1852310400</v>
          </cell>
        </row>
        <row r="1347">
          <cell r="H1347" t="str">
            <v>2810059049</v>
          </cell>
          <cell r="I1347">
            <v>0</v>
          </cell>
          <cell r="J1347">
            <v>1790971400</v>
          </cell>
        </row>
        <row r="1348">
          <cell r="H1348" t="str">
            <v>2810059049</v>
          </cell>
          <cell r="I1348">
            <v>0</v>
          </cell>
          <cell r="J1348">
            <v>61339000</v>
          </cell>
        </row>
        <row r="1349">
          <cell r="H1349" t="str">
            <v>2814009049</v>
          </cell>
          <cell r="I1349">
            <v>1120780000</v>
          </cell>
          <cell r="J1349">
            <v>1119265879.29</v>
          </cell>
        </row>
        <row r="1350">
          <cell r="H1350" t="str">
            <v>2814009049</v>
          </cell>
          <cell r="I1350">
            <v>1120780000</v>
          </cell>
          <cell r="J1350">
            <v>1119265879.29</v>
          </cell>
        </row>
        <row r="1351">
          <cell r="H1351" t="str">
            <v>2814009049</v>
          </cell>
          <cell r="I1351">
            <v>0</v>
          </cell>
          <cell r="J1351">
            <v>1119265879.29</v>
          </cell>
        </row>
        <row r="1352">
          <cell r="H1352" t="str">
            <v>2814009049</v>
          </cell>
          <cell r="I1352">
            <v>0</v>
          </cell>
          <cell r="J1352">
            <v>1119265879.29</v>
          </cell>
        </row>
        <row r="1353">
          <cell r="H1353" t="str">
            <v>2815395049</v>
          </cell>
          <cell r="I1353">
            <v>15000000</v>
          </cell>
          <cell r="J1353">
            <v>14988738.869999999</v>
          </cell>
        </row>
        <row r="1354">
          <cell r="H1354" t="str">
            <v>2815395049</v>
          </cell>
          <cell r="I1354">
            <v>15000000</v>
          </cell>
          <cell r="J1354">
            <v>14988738.869999999</v>
          </cell>
        </row>
        <row r="1355">
          <cell r="H1355" t="str">
            <v>2815395049</v>
          </cell>
          <cell r="I1355">
            <v>0</v>
          </cell>
          <cell r="J1355">
            <v>14988738.869999999</v>
          </cell>
        </row>
        <row r="1356">
          <cell r="H1356" t="str">
            <v>2819999049</v>
          </cell>
          <cell r="I1356">
            <v>28442187000</v>
          </cell>
          <cell r="J1356">
            <v>28121725596</v>
          </cell>
        </row>
        <row r="1357">
          <cell r="H1357" t="str">
            <v>2819999049</v>
          </cell>
          <cell r="I1357">
            <v>28442187000</v>
          </cell>
          <cell r="J1357">
            <v>28121725596</v>
          </cell>
        </row>
        <row r="1358">
          <cell r="H1358" t="str">
            <v>2819999049</v>
          </cell>
          <cell r="I1358">
            <v>0</v>
          </cell>
          <cell r="J1358">
            <v>28121725596</v>
          </cell>
        </row>
        <row r="1359">
          <cell r="H1359" t="str">
            <v>2819999049</v>
          </cell>
          <cell r="I1359">
            <v>0</v>
          </cell>
          <cell r="J1359">
            <v>28121725596</v>
          </cell>
        </row>
        <row r="1360">
          <cell r="H1360" t="str">
            <v>2840000049</v>
          </cell>
          <cell r="I1360">
            <v>891254900</v>
          </cell>
          <cell r="J1360">
            <v>873743389.38999999</v>
          </cell>
        </row>
        <row r="1361">
          <cell r="H1361" t="str">
            <v>2840011049</v>
          </cell>
          <cell r="I1361">
            <v>94235100</v>
          </cell>
          <cell r="J1361">
            <v>94235100</v>
          </cell>
        </row>
        <row r="1362">
          <cell r="H1362" t="str">
            <v>2840011049</v>
          </cell>
          <cell r="I1362">
            <v>94235100</v>
          </cell>
          <cell r="J1362">
            <v>94235100</v>
          </cell>
        </row>
        <row r="1363">
          <cell r="H1363" t="str">
            <v>2840011049</v>
          </cell>
          <cell r="I1363">
            <v>0</v>
          </cell>
          <cell r="J1363">
            <v>94235100</v>
          </cell>
        </row>
        <row r="1364">
          <cell r="H1364" t="str">
            <v>2840011049</v>
          </cell>
          <cell r="I1364">
            <v>0</v>
          </cell>
          <cell r="J1364">
            <v>94235100</v>
          </cell>
        </row>
        <row r="1365">
          <cell r="H1365" t="str">
            <v>2840012049</v>
          </cell>
          <cell r="I1365">
            <v>436389300</v>
          </cell>
          <cell r="J1365">
            <v>434881687.60000002</v>
          </cell>
        </row>
        <row r="1366">
          <cell r="H1366" t="str">
            <v>2840012049</v>
          </cell>
          <cell r="I1366">
            <v>436389300</v>
          </cell>
          <cell r="J1366">
            <v>434881687.60000002</v>
          </cell>
        </row>
        <row r="1367">
          <cell r="H1367" t="str">
            <v>2840012049</v>
          </cell>
          <cell r="I1367">
            <v>0</v>
          </cell>
          <cell r="J1367">
            <v>434881687.60000002</v>
          </cell>
        </row>
        <row r="1368">
          <cell r="H1368" t="str">
            <v>2840012049</v>
          </cell>
          <cell r="I1368">
            <v>0</v>
          </cell>
          <cell r="J1368">
            <v>434881687.60000002</v>
          </cell>
        </row>
        <row r="1369">
          <cell r="H1369" t="str">
            <v>2840019049</v>
          </cell>
          <cell r="I1369">
            <v>335978000</v>
          </cell>
          <cell r="J1369">
            <v>321246836.06</v>
          </cell>
        </row>
        <row r="1370">
          <cell r="H1370" t="str">
            <v>2840019049</v>
          </cell>
          <cell r="I1370">
            <v>24459700</v>
          </cell>
          <cell r="J1370">
            <v>22165498.420000002</v>
          </cell>
        </row>
        <row r="1371">
          <cell r="H1371" t="str">
            <v>2840019049</v>
          </cell>
          <cell r="I1371">
            <v>0</v>
          </cell>
          <cell r="J1371">
            <v>22165498.420000002</v>
          </cell>
        </row>
        <row r="1372">
          <cell r="H1372" t="str">
            <v>2840019049</v>
          </cell>
          <cell r="I1372">
            <v>0</v>
          </cell>
          <cell r="J1372">
            <v>22165498.420000002</v>
          </cell>
        </row>
        <row r="1373">
          <cell r="H1373" t="str">
            <v>2840019049</v>
          </cell>
          <cell r="I1373">
            <v>307526500</v>
          </cell>
          <cell r="J1373">
            <v>296107643.66000003</v>
          </cell>
        </row>
        <row r="1374">
          <cell r="H1374" t="str">
            <v>2840019049</v>
          </cell>
          <cell r="I1374">
            <v>0</v>
          </cell>
          <cell r="J1374">
            <v>296107643.66000003</v>
          </cell>
        </row>
        <row r="1375">
          <cell r="H1375" t="str">
            <v>2840019049</v>
          </cell>
          <cell r="I1375">
            <v>0</v>
          </cell>
          <cell r="J1375">
            <v>112778610.33</v>
          </cell>
        </row>
        <row r="1376">
          <cell r="H1376" t="str">
            <v>2840019049</v>
          </cell>
          <cell r="I1376">
            <v>0</v>
          </cell>
          <cell r="J1376">
            <v>183329033.33000001</v>
          </cell>
        </row>
        <row r="1377">
          <cell r="H1377" t="str">
            <v>2840019049</v>
          </cell>
          <cell r="I1377">
            <v>3991800</v>
          </cell>
          <cell r="J1377">
            <v>2973693.98</v>
          </cell>
        </row>
        <row r="1378">
          <cell r="H1378" t="str">
            <v>2840019049</v>
          </cell>
          <cell r="I1378">
            <v>0</v>
          </cell>
          <cell r="J1378">
            <v>91262.2</v>
          </cell>
        </row>
        <row r="1379">
          <cell r="H1379" t="str">
            <v>2840019049</v>
          </cell>
          <cell r="I1379">
            <v>0</v>
          </cell>
          <cell r="J1379">
            <v>91262.2</v>
          </cell>
        </row>
        <row r="1380">
          <cell r="H1380" t="str">
            <v>2840019049</v>
          </cell>
          <cell r="I1380">
            <v>0</v>
          </cell>
          <cell r="J1380">
            <v>2882431.78</v>
          </cell>
        </row>
        <row r="1381">
          <cell r="H1381" t="str">
            <v>2840019049</v>
          </cell>
          <cell r="I1381">
            <v>0</v>
          </cell>
          <cell r="J1381">
            <v>2112944.2000000002</v>
          </cell>
        </row>
        <row r="1382">
          <cell r="H1382" t="str">
            <v>2840019049</v>
          </cell>
          <cell r="I1382">
            <v>0</v>
          </cell>
          <cell r="J1382">
            <v>748771.47</v>
          </cell>
        </row>
        <row r="1383">
          <cell r="H1383" t="str">
            <v>2840019049</v>
          </cell>
          <cell r="I1383">
            <v>0</v>
          </cell>
          <cell r="J1383">
            <v>20716.11</v>
          </cell>
        </row>
        <row r="1384">
          <cell r="H1384" t="str">
            <v>2843969049</v>
          </cell>
          <cell r="I1384">
            <v>27000</v>
          </cell>
          <cell r="J1384">
            <v>25406.51</v>
          </cell>
        </row>
        <row r="1385">
          <cell r="H1385" t="str">
            <v>2843969049</v>
          </cell>
          <cell r="I1385">
            <v>27000</v>
          </cell>
          <cell r="J1385">
            <v>25406.51</v>
          </cell>
        </row>
        <row r="1386">
          <cell r="H1386" t="str">
            <v>2843969049</v>
          </cell>
          <cell r="I1386">
            <v>0</v>
          </cell>
          <cell r="J1386">
            <v>25406.51</v>
          </cell>
        </row>
        <row r="1387">
          <cell r="H1387" t="str">
            <v>2843969049</v>
          </cell>
          <cell r="I1387">
            <v>0</v>
          </cell>
          <cell r="J1387">
            <v>25406.51</v>
          </cell>
        </row>
        <row r="1388">
          <cell r="H1388" t="str">
            <v>2843974049</v>
          </cell>
          <cell r="I1388">
            <v>245100</v>
          </cell>
          <cell r="J1388">
            <v>245094</v>
          </cell>
        </row>
        <row r="1389">
          <cell r="H1389" t="str">
            <v>2843974049</v>
          </cell>
          <cell r="I1389">
            <v>245100</v>
          </cell>
          <cell r="J1389">
            <v>245094</v>
          </cell>
        </row>
        <row r="1390">
          <cell r="H1390" t="str">
            <v>2843974049</v>
          </cell>
          <cell r="I1390">
            <v>0</v>
          </cell>
          <cell r="J1390">
            <v>245094</v>
          </cell>
        </row>
        <row r="1391">
          <cell r="H1391" t="str">
            <v>2843974049</v>
          </cell>
          <cell r="I1391">
            <v>0</v>
          </cell>
          <cell r="J1391">
            <v>245094</v>
          </cell>
        </row>
        <row r="1392">
          <cell r="H1392" t="str">
            <v>2843987049</v>
          </cell>
          <cell r="I1392">
            <v>3086400</v>
          </cell>
          <cell r="J1392">
            <v>2264874.44</v>
          </cell>
        </row>
        <row r="1393">
          <cell r="H1393" t="str">
            <v>2843987049</v>
          </cell>
          <cell r="I1393">
            <v>3086400</v>
          </cell>
          <cell r="J1393">
            <v>2264874.44</v>
          </cell>
        </row>
        <row r="1394">
          <cell r="H1394" t="str">
            <v>2843987049</v>
          </cell>
          <cell r="I1394">
            <v>0</v>
          </cell>
          <cell r="J1394">
            <v>2264874.44</v>
          </cell>
        </row>
        <row r="1395">
          <cell r="H1395" t="str">
            <v>2843987049</v>
          </cell>
          <cell r="I1395">
            <v>0</v>
          </cell>
          <cell r="J1395">
            <v>2264874.44</v>
          </cell>
        </row>
        <row r="1396">
          <cell r="H1396" t="str">
            <v>2845395049</v>
          </cell>
          <cell r="I1396">
            <v>21294000</v>
          </cell>
          <cell r="J1396">
            <v>20844390.780000001</v>
          </cell>
        </row>
        <row r="1397">
          <cell r="H1397" t="str">
            <v>2845395049</v>
          </cell>
          <cell r="I1397">
            <v>21294000</v>
          </cell>
          <cell r="J1397">
            <v>20844390.780000001</v>
          </cell>
        </row>
        <row r="1398">
          <cell r="H1398" t="str">
            <v>2845395049</v>
          </cell>
          <cell r="I1398">
            <v>0</v>
          </cell>
          <cell r="J1398">
            <v>20844390.780000001</v>
          </cell>
        </row>
        <row r="1399">
          <cell r="H1399" t="str">
            <v>049</v>
          </cell>
          <cell r="I1399">
            <v>255215100</v>
          </cell>
          <cell r="J1399">
            <v>255215100</v>
          </cell>
        </row>
        <row r="1400">
          <cell r="H1400" t="str">
            <v>1600000049</v>
          </cell>
          <cell r="I1400">
            <v>117000000</v>
          </cell>
          <cell r="J1400">
            <v>117000000</v>
          </cell>
        </row>
        <row r="1401">
          <cell r="H1401" t="str">
            <v>16П0000049</v>
          </cell>
          <cell r="I1401">
            <v>117000000</v>
          </cell>
          <cell r="J1401">
            <v>117000000</v>
          </cell>
        </row>
        <row r="1402">
          <cell r="H1402" t="str">
            <v>16П0019049</v>
          </cell>
          <cell r="I1402">
            <v>117000000</v>
          </cell>
          <cell r="J1402">
            <v>117000000</v>
          </cell>
        </row>
        <row r="1403">
          <cell r="H1403" t="str">
            <v>16П0019049</v>
          </cell>
          <cell r="I1403">
            <v>117000000</v>
          </cell>
          <cell r="J1403">
            <v>117000000</v>
          </cell>
        </row>
        <row r="1404">
          <cell r="H1404" t="str">
            <v>16П0019049</v>
          </cell>
          <cell r="I1404">
            <v>0</v>
          </cell>
          <cell r="J1404">
            <v>117000000</v>
          </cell>
        </row>
        <row r="1405">
          <cell r="H1405" t="str">
            <v>16П0019049</v>
          </cell>
          <cell r="I1405">
            <v>0</v>
          </cell>
          <cell r="J1405">
            <v>117000000</v>
          </cell>
        </row>
        <row r="1406">
          <cell r="H1406" t="str">
            <v>2800000049</v>
          </cell>
          <cell r="I1406">
            <v>138215100</v>
          </cell>
          <cell r="J1406">
            <v>138215100</v>
          </cell>
        </row>
        <row r="1407">
          <cell r="H1407" t="str">
            <v>2810000049</v>
          </cell>
          <cell r="I1407">
            <v>138215100</v>
          </cell>
          <cell r="J1407">
            <v>138215100</v>
          </cell>
        </row>
        <row r="1408">
          <cell r="H1408" t="str">
            <v>2810019049</v>
          </cell>
          <cell r="I1408">
            <v>138215100</v>
          </cell>
          <cell r="J1408">
            <v>138215100</v>
          </cell>
        </row>
        <row r="1409">
          <cell r="H1409" t="str">
            <v>2810019049</v>
          </cell>
          <cell r="I1409">
            <v>138215100</v>
          </cell>
          <cell r="J1409">
            <v>138215100</v>
          </cell>
        </row>
        <row r="1410">
          <cell r="H1410" t="str">
            <v>2810019049</v>
          </cell>
          <cell r="I1410">
            <v>0</v>
          </cell>
          <cell r="J1410">
            <v>138215100</v>
          </cell>
        </row>
        <row r="1411">
          <cell r="H1411" t="str">
            <v>2810019049</v>
          </cell>
          <cell r="I1411">
            <v>0</v>
          </cell>
          <cell r="J1411">
            <v>138215100</v>
          </cell>
        </row>
        <row r="1412">
          <cell r="H1412" t="str">
            <v>049</v>
          </cell>
          <cell r="I1412">
            <v>588700</v>
          </cell>
          <cell r="J1412">
            <v>566366.80000000005</v>
          </cell>
        </row>
        <row r="1413">
          <cell r="H1413" t="str">
            <v>049</v>
          </cell>
          <cell r="I1413">
            <v>588700</v>
          </cell>
          <cell r="J1413">
            <v>566366.80000000005</v>
          </cell>
        </row>
        <row r="1414">
          <cell r="H1414" t="str">
            <v>2800000049</v>
          </cell>
          <cell r="I1414">
            <v>588700</v>
          </cell>
          <cell r="J1414">
            <v>566366.80000000005</v>
          </cell>
        </row>
        <row r="1415">
          <cell r="H1415" t="str">
            <v>2840000049</v>
          </cell>
          <cell r="I1415">
            <v>588700</v>
          </cell>
          <cell r="J1415">
            <v>566366.80000000005</v>
          </cell>
        </row>
        <row r="1416">
          <cell r="H1416" t="str">
            <v>2842040049</v>
          </cell>
          <cell r="I1416">
            <v>588700</v>
          </cell>
          <cell r="J1416">
            <v>566366.80000000005</v>
          </cell>
        </row>
        <row r="1417">
          <cell r="H1417" t="str">
            <v>2842040049</v>
          </cell>
          <cell r="I1417">
            <v>588700</v>
          </cell>
          <cell r="J1417">
            <v>566366.80000000005</v>
          </cell>
        </row>
        <row r="1418">
          <cell r="H1418" t="str">
            <v>2842040049</v>
          </cell>
          <cell r="I1418">
            <v>0</v>
          </cell>
          <cell r="J1418">
            <v>566366.80000000005</v>
          </cell>
        </row>
        <row r="1419">
          <cell r="H1419" t="str">
            <v>2842040049</v>
          </cell>
          <cell r="I1419">
            <v>0</v>
          </cell>
          <cell r="J1419">
            <v>566366.80000000005</v>
          </cell>
        </row>
        <row r="1420">
          <cell r="H1420" t="str">
            <v>049</v>
          </cell>
          <cell r="I1420">
            <v>27990100</v>
          </cell>
          <cell r="J1420">
            <v>27990100</v>
          </cell>
        </row>
        <row r="1421">
          <cell r="H1421" t="str">
            <v>049</v>
          </cell>
          <cell r="I1421">
            <v>27990100</v>
          </cell>
          <cell r="J1421">
            <v>27990100</v>
          </cell>
        </row>
        <row r="1422">
          <cell r="H1422" t="str">
            <v>0500000049</v>
          </cell>
          <cell r="I1422">
            <v>27990100</v>
          </cell>
          <cell r="J1422">
            <v>27990100</v>
          </cell>
        </row>
        <row r="1423">
          <cell r="H1423" t="str">
            <v>0540000049</v>
          </cell>
          <cell r="I1423">
            <v>27990100</v>
          </cell>
          <cell r="J1423">
            <v>27990100</v>
          </cell>
        </row>
        <row r="1424">
          <cell r="H1424" t="str">
            <v>0543589049</v>
          </cell>
          <cell r="I1424">
            <v>27990100</v>
          </cell>
          <cell r="J1424">
            <v>27990100</v>
          </cell>
        </row>
        <row r="1425">
          <cell r="H1425" t="str">
            <v>0543589049</v>
          </cell>
          <cell r="I1425">
            <v>27990100</v>
          </cell>
          <cell r="J1425">
            <v>27990100</v>
          </cell>
        </row>
        <row r="1426">
          <cell r="H1426" t="str">
            <v>0543589049</v>
          </cell>
          <cell r="I1426">
            <v>0</v>
          </cell>
          <cell r="J1426">
            <v>27990100</v>
          </cell>
        </row>
        <row r="1427">
          <cell r="H1427" t="str">
            <v>0543589049</v>
          </cell>
          <cell r="I1427">
            <v>0</v>
          </cell>
          <cell r="J1427">
            <v>27990100</v>
          </cell>
        </row>
        <row r="1428">
          <cell r="H1428" t="str">
            <v>051</v>
          </cell>
          <cell r="I1428">
            <v>14716338700</v>
          </cell>
          <cell r="J1428">
            <v>14443442831.92</v>
          </cell>
        </row>
        <row r="1429">
          <cell r="H1429" t="str">
            <v>051</v>
          </cell>
          <cell r="I1429">
            <v>341454900</v>
          </cell>
          <cell r="J1429">
            <v>335275888.80000001</v>
          </cell>
        </row>
        <row r="1430">
          <cell r="H1430" t="str">
            <v>051</v>
          </cell>
          <cell r="I1430">
            <v>335304900</v>
          </cell>
          <cell r="J1430">
            <v>335275888.80000001</v>
          </cell>
        </row>
        <row r="1431">
          <cell r="H1431" t="str">
            <v>1200000051</v>
          </cell>
          <cell r="I1431">
            <v>322640700</v>
          </cell>
          <cell r="J1431">
            <v>322612968.77999997</v>
          </cell>
        </row>
        <row r="1432">
          <cell r="H1432" t="str">
            <v>1250000051</v>
          </cell>
          <cell r="I1432">
            <v>322640700</v>
          </cell>
          <cell r="J1432">
            <v>322612968.77999997</v>
          </cell>
        </row>
        <row r="1433">
          <cell r="H1433" t="str">
            <v>1252794051</v>
          </cell>
          <cell r="I1433">
            <v>322640700</v>
          </cell>
          <cell r="J1433">
            <v>322612968.77999997</v>
          </cell>
        </row>
        <row r="1434">
          <cell r="H1434" t="str">
            <v>1252794051</v>
          </cell>
          <cell r="I1434">
            <v>322640700</v>
          </cell>
          <cell r="J1434">
            <v>322612968.77999997</v>
          </cell>
        </row>
        <row r="1435">
          <cell r="H1435" t="str">
            <v>1252794051</v>
          </cell>
          <cell r="I1435">
            <v>0</v>
          </cell>
          <cell r="J1435">
            <v>322612968.77999997</v>
          </cell>
        </row>
        <row r="1436">
          <cell r="H1436" t="str">
            <v>1252794051</v>
          </cell>
          <cell r="I1436">
            <v>0</v>
          </cell>
          <cell r="J1436">
            <v>322612968.77999997</v>
          </cell>
        </row>
        <row r="1437">
          <cell r="H1437" t="str">
            <v>2800000051</v>
          </cell>
          <cell r="I1437">
            <v>12664200</v>
          </cell>
          <cell r="J1437">
            <v>12662920.02</v>
          </cell>
        </row>
        <row r="1438">
          <cell r="H1438" t="str">
            <v>2840000051</v>
          </cell>
          <cell r="I1438">
            <v>12664200</v>
          </cell>
          <cell r="J1438">
            <v>12662920.02</v>
          </cell>
        </row>
        <row r="1439">
          <cell r="H1439" t="str">
            <v>2842794051</v>
          </cell>
          <cell r="I1439">
            <v>12664200</v>
          </cell>
          <cell r="J1439">
            <v>12662920.02</v>
          </cell>
        </row>
        <row r="1440">
          <cell r="H1440" t="str">
            <v>2842794051</v>
          </cell>
          <cell r="I1440">
            <v>12664200</v>
          </cell>
          <cell r="J1440">
            <v>12662920.02</v>
          </cell>
        </row>
        <row r="1441">
          <cell r="H1441" t="str">
            <v>2842794051</v>
          </cell>
          <cell r="I1441">
            <v>0</v>
          </cell>
          <cell r="J1441">
            <v>12662920.02</v>
          </cell>
        </row>
        <row r="1442">
          <cell r="H1442" t="str">
            <v>2842794051</v>
          </cell>
          <cell r="I1442">
            <v>0</v>
          </cell>
          <cell r="J1442">
            <v>12662920.02</v>
          </cell>
        </row>
        <row r="1443">
          <cell r="H1443" t="str">
            <v>051</v>
          </cell>
          <cell r="I1443">
            <v>6150000</v>
          </cell>
          <cell r="J1443">
            <v>0</v>
          </cell>
        </row>
        <row r="1444">
          <cell r="H1444" t="str">
            <v>1200000051</v>
          </cell>
          <cell r="I1444">
            <v>6150000</v>
          </cell>
          <cell r="J1444">
            <v>0</v>
          </cell>
        </row>
        <row r="1445">
          <cell r="H1445" t="str">
            <v>1210000051</v>
          </cell>
          <cell r="I1445">
            <v>6150000</v>
          </cell>
          <cell r="J1445">
            <v>0</v>
          </cell>
        </row>
        <row r="1446">
          <cell r="H1446" t="str">
            <v>1212795051</v>
          </cell>
          <cell r="I1446">
            <v>6150000</v>
          </cell>
          <cell r="J1446">
            <v>0</v>
          </cell>
        </row>
        <row r="1447">
          <cell r="H1447" t="str">
            <v>1212795051</v>
          </cell>
          <cell r="I1447">
            <v>6150000</v>
          </cell>
          <cell r="J1447">
            <v>0</v>
          </cell>
        </row>
        <row r="1448">
          <cell r="H1448" t="str">
            <v>051</v>
          </cell>
          <cell r="I1448">
            <v>3847222500</v>
          </cell>
          <cell r="J1448">
            <v>3711442576.1599998</v>
          </cell>
        </row>
        <row r="1449">
          <cell r="H1449" t="str">
            <v>051</v>
          </cell>
          <cell r="I1449">
            <v>905568700</v>
          </cell>
          <cell r="J1449">
            <v>892179620.22000003</v>
          </cell>
        </row>
        <row r="1450">
          <cell r="H1450" t="str">
            <v>1200000051</v>
          </cell>
          <cell r="I1450">
            <v>196359100</v>
          </cell>
          <cell r="J1450">
            <v>196359100</v>
          </cell>
        </row>
        <row r="1451">
          <cell r="H1451" t="str">
            <v>1250000051</v>
          </cell>
          <cell r="I1451">
            <v>196359100</v>
          </cell>
          <cell r="J1451">
            <v>196359100</v>
          </cell>
        </row>
        <row r="1452">
          <cell r="H1452" t="str">
            <v>1250059051</v>
          </cell>
          <cell r="I1452">
            <v>196359100</v>
          </cell>
          <cell r="J1452">
            <v>196359100</v>
          </cell>
        </row>
        <row r="1453">
          <cell r="H1453" t="str">
            <v>1250059051</v>
          </cell>
          <cell r="I1453">
            <v>196359100</v>
          </cell>
          <cell r="J1453">
            <v>196359100</v>
          </cell>
        </row>
        <row r="1454">
          <cell r="H1454" t="str">
            <v>1250059051</v>
          </cell>
          <cell r="I1454">
            <v>0</v>
          </cell>
          <cell r="J1454">
            <v>196359100</v>
          </cell>
        </row>
        <row r="1455">
          <cell r="H1455" t="str">
            <v>1250059051</v>
          </cell>
          <cell r="I1455">
            <v>0</v>
          </cell>
          <cell r="J1455">
            <v>164779100</v>
          </cell>
        </row>
        <row r="1456">
          <cell r="H1456" t="str">
            <v>1250059051</v>
          </cell>
          <cell r="I1456">
            <v>0</v>
          </cell>
          <cell r="J1456">
            <v>31580000</v>
          </cell>
        </row>
        <row r="1457">
          <cell r="H1457" t="str">
            <v>9900000051</v>
          </cell>
          <cell r="I1457">
            <v>709209600</v>
          </cell>
          <cell r="J1457">
            <v>695820520.22000003</v>
          </cell>
        </row>
        <row r="1458">
          <cell r="H1458" t="str">
            <v>9990000051</v>
          </cell>
          <cell r="I1458">
            <v>709209600</v>
          </cell>
          <cell r="J1458">
            <v>695820520.22000003</v>
          </cell>
        </row>
        <row r="1459">
          <cell r="H1459" t="str">
            <v>9990011051</v>
          </cell>
          <cell r="I1459">
            <v>508123600</v>
          </cell>
          <cell r="J1459">
            <v>508061448.07999998</v>
          </cell>
        </row>
        <row r="1460">
          <cell r="H1460" t="str">
            <v>9990011051</v>
          </cell>
          <cell r="I1460">
            <v>508123600</v>
          </cell>
          <cell r="J1460">
            <v>508061448.07999998</v>
          </cell>
        </row>
        <row r="1461">
          <cell r="H1461" t="str">
            <v>9990011051</v>
          </cell>
          <cell r="I1461">
            <v>0</v>
          </cell>
          <cell r="J1461">
            <v>508061448.07999998</v>
          </cell>
        </row>
        <row r="1462">
          <cell r="H1462" t="str">
            <v>9990011051</v>
          </cell>
          <cell r="I1462">
            <v>0</v>
          </cell>
          <cell r="J1462">
            <v>506941448.07999998</v>
          </cell>
        </row>
        <row r="1463">
          <cell r="H1463" t="str">
            <v>9990011051</v>
          </cell>
          <cell r="I1463">
            <v>0</v>
          </cell>
          <cell r="J1463">
            <v>1120000</v>
          </cell>
        </row>
        <row r="1464">
          <cell r="H1464" t="str">
            <v>9990019051</v>
          </cell>
          <cell r="I1464">
            <v>201064400</v>
          </cell>
          <cell r="J1464">
            <v>187741664.88</v>
          </cell>
        </row>
        <row r="1465">
          <cell r="H1465" t="str">
            <v>9990019051</v>
          </cell>
          <cell r="I1465">
            <v>17531400</v>
          </cell>
          <cell r="J1465">
            <v>15277436.300000001</v>
          </cell>
        </row>
        <row r="1466">
          <cell r="H1466" t="str">
            <v>9990019051</v>
          </cell>
          <cell r="I1466">
            <v>0</v>
          </cell>
          <cell r="J1466">
            <v>15277436.300000001</v>
          </cell>
        </row>
        <row r="1467">
          <cell r="H1467" t="str">
            <v>9990019051</v>
          </cell>
          <cell r="I1467">
            <v>0</v>
          </cell>
          <cell r="J1467">
            <v>15277436.300000001</v>
          </cell>
        </row>
        <row r="1468">
          <cell r="H1468" t="str">
            <v>9990019051</v>
          </cell>
          <cell r="I1468">
            <v>170575900</v>
          </cell>
          <cell r="J1468">
            <v>159736399.66999999</v>
          </cell>
        </row>
        <row r="1469">
          <cell r="H1469" t="str">
            <v>9990019051</v>
          </cell>
          <cell r="I1469">
            <v>0</v>
          </cell>
          <cell r="J1469">
            <v>159736399.66999999</v>
          </cell>
        </row>
        <row r="1470">
          <cell r="H1470" t="str">
            <v>9990019051</v>
          </cell>
          <cell r="I1470">
            <v>0</v>
          </cell>
          <cell r="J1470">
            <v>33697317.280000001</v>
          </cell>
        </row>
        <row r="1471">
          <cell r="H1471" t="str">
            <v>9990019051</v>
          </cell>
          <cell r="I1471">
            <v>0</v>
          </cell>
          <cell r="J1471">
            <v>126039082.39</v>
          </cell>
        </row>
        <row r="1472">
          <cell r="H1472" t="str">
            <v>9990019051</v>
          </cell>
          <cell r="I1472">
            <v>12957100</v>
          </cell>
          <cell r="J1472">
            <v>12727828.91</v>
          </cell>
        </row>
        <row r="1473">
          <cell r="H1473" t="str">
            <v>9990019051</v>
          </cell>
          <cell r="I1473">
            <v>0</v>
          </cell>
          <cell r="J1473">
            <v>40472.550000000003</v>
          </cell>
        </row>
        <row r="1474">
          <cell r="H1474" t="str">
            <v>9990019051</v>
          </cell>
          <cell r="I1474">
            <v>0</v>
          </cell>
          <cell r="J1474">
            <v>40472.550000000003</v>
          </cell>
        </row>
        <row r="1475">
          <cell r="H1475" t="str">
            <v>9990019051</v>
          </cell>
          <cell r="I1475">
            <v>0</v>
          </cell>
          <cell r="J1475">
            <v>12687356.359999999</v>
          </cell>
        </row>
        <row r="1476">
          <cell r="H1476" t="str">
            <v>9990019051</v>
          </cell>
          <cell r="I1476">
            <v>0</v>
          </cell>
          <cell r="J1476">
            <v>12503241.6</v>
          </cell>
        </row>
        <row r="1477">
          <cell r="H1477" t="str">
            <v>9990019051</v>
          </cell>
          <cell r="I1477">
            <v>0</v>
          </cell>
          <cell r="J1477">
            <v>64114.76</v>
          </cell>
        </row>
        <row r="1478">
          <cell r="H1478" t="str">
            <v>9990019051</v>
          </cell>
          <cell r="I1478">
            <v>0</v>
          </cell>
          <cell r="J1478">
            <v>120000</v>
          </cell>
        </row>
        <row r="1479">
          <cell r="H1479" t="str">
            <v>9993969051</v>
          </cell>
          <cell r="I1479">
            <v>21600</v>
          </cell>
          <cell r="J1479">
            <v>17407.259999999998</v>
          </cell>
        </row>
        <row r="1480">
          <cell r="H1480" t="str">
            <v>9993969051</v>
          </cell>
          <cell r="I1480">
            <v>21600</v>
          </cell>
          <cell r="J1480">
            <v>17407.259999999998</v>
          </cell>
        </row>
        <row r="1481">
          <cell r="H1481" t="str">
            <v>9993969051</v>
          </cell>
          <cell r="I1481">
            <v>0</v>
          </cell>
          <cell r="J1481">
            <v>17407.259999999998</v>
          </cell>
        </row>
        <row r="1482">
          <cell r="H1482" t="str">
            <v>9993969051</v>
          </cell>
          <cell r="I1482">
            <v>0</v>
          </cell>
          <cell r="J1482">
            <v>17407.259999999998</v>
          </cell>
        </row>
        <row r="1483">
          <cell r="H1483" t="str">
            <v>051</v>
          </cell>
          <cell r="I1483">
            <v>450000000</v>
          </cell>
          <cell r="J1483">
            <v>450000000</v>
          </cell>
        </row>
        <row r="1484">
          <cell r="H1484" t="str">
            <v>2800000051</v>
          </cell>
          <cell r="I1484">
            <v>450000000</v>
          </cell>
          <cell r="J1484">
            <v>450000000</v>
          </cell>
        </row>
        <row r="1485">
          <cell r="H1485" t="str">
            <v>2810000051</v>
          </cell>
          <cell r="I1485">
            <v>450000000</v>
          </cell>
          <cell r="J1485">
            <v>450000000</v>
          </cell>
        </row>
        <row r="1486">
          <cell r="H1486" t="str">
            <v>2816365051</v>
          </cell>
          <cell r="I1486">
            <v>450000000</v>
          </cell>
          <cell r="J1486">
            <v>450000000</v>
          </cell>
        </row>
        <row r="1487">
          <cell r="H1487" t="str">
            <v>2816365051</v>
          </cell>
          <cell r="I1487">
            <v>450000000</v>
          </cell>
          <cell r="J1487">
            <v>450000000</v>
          </cell>
        </row>
        <row r="1488">
          <cell r="H1488" t="str">
            <v>2816365051</v>
          </cell>
          <cell r="I1488">
            <v>0</v>
          </cell>
          <cell r="J1488">
            <v>450000000</v>
          </cell>
        </row>
        <row r="1489">
          <cell r="H1489" t="str">
            <v>2816365051</v>
          </cell>
          <cell r="I1489">
            <v>0</v>
          </cell>
          <cell r="J1489">
            <v>450000000</v>
          </cell>
        </row>
        <row r="1490">
          <cell r="H1490" t="str">
            <v>051</v>
          </cell>
          <cell r="I1490">
            <v>1149145600</v>
          </cell>
          <cell r="J1490">
            <v>1149100238.47</v>
          </cell>
        </row>
        <row r="1491">
          <cell r="H1491" t="str">
            <v>2800000051</v>
          </cell>
          <cell r="I1491">
            <v>1149145600</v>
          </cell>
          <cell r="J1491">
            <v>1149100238.47</v>
          </cell>
        </row>
        <row r="1492">
          <cell r="H1492" t="str">
            <v>2860000051</v>
          </cell>
          <cell r="I1492">
            <v>1149145600</v>
          </cell>
          <cell r="J1492">
            <v>1149100238.47</v>
          </cell>
        </row>
        <row r="1493">
          <cell r="H1493" t="str">
            <v>2869999051</v>
          </cell>
          <cell r="I1493">
            <v>1149145600</v>
          </cell>
          <cell r="J1493">
            <v>1149100238.47</v>
          </cell>
        </row>
        <row r="1494">
          <cell r="H1494" t="str">
            <v>2869999051</v>
          </cell>
          <cell r="I1494">
            <v>1149145600</v>
          </cell>
          <cell r="J1494">
            <v>1149100238.47</v>
          </cell>
        </row>
        <row r="1495">
          <cell r="H1495" t="str">
            <v>2869999051</v>
          </cell>
          <cell r="I1495">
            <v>0</v>
          </cell>
          <cell r="J1495">
            <v>1149100238.47</v>
          </cell>
        </row>
        <row r="1496">
          <cell r="H1496" t="str">
            <v>051</v>
          </cell>
          <cell r="I1496">
            <v>157030700</v>
          </cell>
          <cell r="J1496">
            <v>53124277.469999999</v>
          </cell>
        </row>
        <row r="1497">
          <cell r="H1497" t="str">
            <v>1200000051</v>
          </cell>
          <cell r="I1497">
            <v>157030700</v>
          </cell>
          <cell r="J1497">
            <v>53124277.469999999</v>
          </cell>
        </row>
        <row r="1498">
          <cell r="H1498" t="str">
            <v>1220000051</v>
          </cell>
          <cell r="I1498">
            <v>157030700</v>
          </cell>
          <cell r="J1498">
            <v>53124277.469999999</v>
          </cell>
        </row>
        <row r="1499">
          <cell r="H1499" t="str">
            <v>1222795051</v>
          </cell>
          <cell r="I1499">
            <v>55749500</v>
          </cell>
          <cell r="J1499">
            <v>6197826.4699999997</v>
          </cell>
        </row>
        <row r="1500">
          <cell r="H1500" t="str">
            <v>1222795051</v>
          </cell>
          <cell r="I1500">
            <v>55749500</v>
          </cell>
          <cell r="J1500">
            <v>6197826.4699999997</v>
          </cell>
        </row>
        <row r="1501">
          <cell r="H1501" t="str">
            <v>1222795051</v>
          </cell>
          <cell r="I1501">
            <v>0</v>
          </cell>
          <cell r="J1501">
            <v>6197826.4699999997</v>
          </cell>
        </row>
        <row r="1502">
          <cell r="H1502" t="str">
            <v>1222795051</v>
          </cell>
          <cell r="I1502">
            <v>0</v>
          </cell>
          <cell r="J1502">
            <v>6197826.4699999997</v>
          </cell>
        </row>
        <row r="1503">
          <cell r="H1503" t="str">
            <v>1222796051</v>
          </cell>
          <cell r="I1503">
            <v>101281200</v>
          </cell>
          <cell r="J1503">
            <v>46926451</v>
          </cell>
        </row>
        <row r="1504">
          <cell r="H1504" t="str">
            <v>1222796051</v>
          </cell>
          <cell r="I1504">
            <v>101281200</v>
          </cell>
          <cell r="J1504">
            <v>46926451</v>
          </cell>
        </row>
        <row r="1505">
          <cell r="H1505" t="str">
            <v>1222796051</v>
          </cell>
          <cell r="I1505">
            <v>0</v>
          </cell>
          <cell r="J1505">
            <v>46926451</v>
          </cell>
        </row>
        <row r="1506">
          <cell r="H1506" t="str">
            <v>1222796051</v>
          </cell>
          <cell r="I1506">
            <v>0</v>
          </cell>
          <cell r="J1506">
            <v>46926451</v>
          </cell>
        </row>
        <row r="1507">
          <cell r="H1507" t="str">
            <v>051</v>
          </cell>
          <cell r="I1507">
            <v>474759000</v>
          </cell>
          <cell r="J1507">
            <v>456319940</v>
          </cell>
        </row>
        <row r="1508">
          <cell r="H1508" t="str">
            <v>1200000051</v>
          </cell>
          <cell r="I1508">
            <v>83749900</v>
          </cell>
          <cell r="J1508">
            <v>83749860</v>
          </cell>
        </row>
        <row r="1509">
          <cell r="H1509" t="str">
            <v>1210000051</v>
          </cell>
          <cell r="I1509">
            <v>73559900</v>
          </cell>
          <cell r="J1509">
            <v>73559860</v>
          </cell>
        </row>
        <row r="1510">
          <cell r="H1510" t="str">
            <v>1210019051</v>
          </cell>
          <cell r="I1510">
            <v>73559900</v>
          </cell>
          <cell r="J1510">
            <v>73559860</v>
          </cell>
        </row>
        <row r="1511">
          <cell r="H1511" t="str">
            <v>1210019051</v>
          </cell>
          <cell r="I1511">
            <v>73559900</v>
          </cell>
          <cell r="J1511">
            <v>73559860</v>
          </cell>
        </row>
        <row r="1512">
          <cell r="H1512" t="str">
            <v>1210019051</v>
          </cell>
          <cell r="I1512">
            <v>0</v>
          </cell>
          <cell r="J1512">
            <v>73559860</v>
          </cell>
        </row>
        <row r="1513">
          <cell r="H1513" t="str">
            <v>1210019051</v>
          </cell>
          <cell r="I1513">
            <v>0</v>
          </cell>
          <cell r="J1513">
            <v>73559860</v>
          </cell>
        </row>
        <row r="1514">
          <cell r="H1514" t="str">
            <v>1220000051</v>
          </cell>
          <cell r="I1514">
            <v>10190000</v>
          </cell>
          <cell r="J1514">
            <v>10190000</v>
          </cell>
        </row>
        <row r="1515">
          <cell r="H1515" t="str">
            <v>1220019051</v>
          </cell>
          <cell r="I1515">
            <v>10190000</v>
          </cell>
          <cell r="J1515">
            <v>10190000</v>
          </cell>
        </row>
        <row r="1516">
          <cell r="H1516" t="str">
            <v>1220019051</v>
          </cell>
          <cell r="I1516">
            <v>10190000</v>
          </cell>
          <cell r="J1516">
            <v>10190000</v>
          </cell>
        </row>
        <row r="1517">
          <cell r="H1517" t="str">
            <v>1220019051</v>
          </cell>
          <cell r="I1517">
            <v>0</v>
          </cell>
          <cell r="J1517">
            <v>10190000</v>
          </cell>
        </row>
        <row r="1518">
          <cell r="H1518" t="str">
            <v>1220019051</v>
          </cell>
          <cell r="I1518">
            <v>0</v>
          </cell>
          <cell r="J1518">
            <v>10190000</v>
          </cell>
        </row>
        <row r="1519">
          <cell r="H1519" t="str">
            <v>1600000051</v>
          </cell>
          <cell r="I1519">
            <v>18000000</v>
          </cell>
          <cell r="J1519">
            <v>18000000</v>
          </cell>
        </row>
        <row r="1520">
          <cell r="H1520" t="str">
            <v>16П0000051</v>
          </cell>
          <cell r="I1520">
            <v>18000000</v>
          </cell>
          <cell r="J1520">
            <v>18000000</v>
          </cell>
        </row>
        <row r="1521">
          <cell r="H1521" t="str">
            <v>16П0019051</v>
          </cell>
          <cell r="I1521">
            <v>18000000</v>
          </cell>
          <cell r="J1521">
            <v>18000000</v>
          </cell>
        </row>
        <row r="1522">
          <cell r="H1522" t="str">
            <v>16П0019051</v>
          </cell>
          <cell r="I1522">
            <v>18000000</v>
          </cell>
          <cell r="J1522">
            <v>18000000</v>
          </cell>
        </row>
        <row r="1523">
          <cell r="H1523" t="str">
            <v>16П0019051</v>
          </cell>
          <cell r="I1523">
            <v>0</v>
          </cell>
          <cell r="J1523">
            <v>18000000</v>
          </cell>
        </row>
        <row r="1524">
          <cell r="H1524" t="str">
            <v>16П0019051</v>
          </cell>
          <cell r="I1524">
            <v>0</v>
          </cell>
          <cell r="J1524">
            <v>18000000</v>
          </cell>
        </row>
        <row r="1525">
          <cell r="H1525" t="str">
            <v>2800000051</v>
          </cell>
          <cell r="I1525">
            <v>323319400</v>
          </cell>
          <cell r="J1525">
            <v>317879380</v>
          </cell>
        </row>
        <row r="1526">
          <cell r="H1526" t="str">
            <v>2810000051</v>
          </cell>
          <cell r="I1526">
            <v>106277200</v>
          </cell>
          <cell r="J1526">
            <v>106277180</v>
          </cell>
        </row>
        <row r="1527">
          <cell r="H1527" t="str">
            <v>2810019051</v>
          </cell>
          <cell r="I1527">
            <v>106277200</v>
          </cell>
          <cell r="J1527">
            <v>106277180</v>
          </cell>
        </row>
        <row r="1528">
          <cell r="H1528" t="str">
            <v>2810019051</v>
          </cell>
          <cell r="I1528">
            <v>106277200</v>
          </cell>
          <cell r="J1528">
            <v>106277180</v>
          </cell>
        </row>
        <row r="1529">
          <cell r="H1529" t="str">
            <v>2810019051</v>
          </cell>
          <cell r="I1529">
            <v>0</v>
          </cell>
          <cell r="J1529">
            <v>106277180</v>
          </cell>
        </row>
        <row r="1530">
          <cell r="H1530" t="str">
            <v>2810019051</v>
          </cell>
          <cell r="I1530">
            <v>0</v>
          </cell>
          <cell r="J1530">
            <v>106277180</v>
          </cell>
        </row>
        <row r="1531">
          <cell r="H1531" t="str">
            <v>2830000051</v>
          </cell>
          <cell r="I1531">
            <v>7420000</v>
          </cell>
          <cell r="J1531">
            <v>2226000</v>
          </cell>
        </row>
        <row r="1532">
          <cell r="H1532" t="str">
            <v>2830019051</v>
          </cell>
          <cell r="I1532">
            <v>7420000</v>
          </cell>
          <cell r="J1532">
            <v>2226000</v>
          </cell>
        </row>
        <row r="1533">
          <cell r="H1533" t="str">
            <v>2830019051</v>
          </cell>
          <cell r="I1533">
            <v>7420000</v>
          </cell>
          <cell r="J1533">
            <v>2226000</v>
          </cell>
        </row>
        <row r="1534">
          <cell r="H1534" t="str">
            <v>2830019051</v>
          </cell>
          <cell r="I1534">
            <v>0</v>
          </cell>
          <cell r="J1534">
            <v>2226000</v>
          </cell>
        </row>
        <row r="1535">
          <cell r="H1535" t="str">
            <v>2830019051</v>
          </cell>
          <cell r="I1535">
            <v>0</v>
          </cell>
          <cell r="J1535">
            <v>2226000</v>
          </cell>
        </row>
        <row r="1536">
          <cell r="H1536" t="str">
            <v>2840000051</v>
          </cell>
          <cell r="I1536">
            <v>8122500</v>
          </cell>
          <cell r="J1536">
            <v>7876500</v>
          </cell>
        </row>
        <row r="1537">
          <cell r="H1537" t="str">
            <v>2840019051</v>
          </cell>
          <cell r="I1537">
            <v>8122500</v>
          </cell>
          <cell r="J1537">
            <v>7876500</v>
          </cell>
        </row>
        <row r="1538">
          <cell r="H1538" t="str">
            <v>2840019051</v>
          </cell>
          <cell r="I1538">
            <v>8122500</v>
          </cell>
          <cell r="J1538">
            <v>7876500</v>
          </cell>
        </row>
        <row r="1539">
          <cell r="H1539" t="str">
            <v>2840019051</v>
          </cell>
          <cell r="I1539">
            <v>0</v>
          </cell>
          <cell r="J1539">
            <v>7876500</v>
          </cell>
        </row>
        <row r="1540">
          <cell r="H1540" t="str">
            <v>2840019051</v>
          </cell>
          <cell r="I1540">
            <v>0</v>
          </cell>
          <cell r="J1540">
            <v>7876500</v>
          </cell>
        </row>
        <row r="1541">
          <cell r="H1541" t="str">
            <v>2860000051</v>
          </cell>
          <cell r="I1541">
            <v>201499700</v>
          </cell>
          <cell r="J1541">
            <v>201499700</v>
          </cell>
        </row>
        <row r="1542">
          <cell r="H1542" t="str">
            <v>2869999051</v>
          </cell>
          <cell r="I1542">
            <v>201499700</v>
          </cell>
          <cell r="J1542">
            <v>201499700</v>
          </cell>
        </row>
        <row r="1543">
          <cell r="H1543" t="str">
            <v>2869999051</v>
          </cell>
          <cell r="I1543">
            <v>201499700</v>
          </cell>
          <cell r="J1543">
            <v>201499700</v>
          </cell>
        </row>
        <row r="1544">
          <cell r="H1544" t="str">
            <v>2869999051</v>
          </cell>
          <cell r="I1544">
            <v>0</v>
          </cell>
          <cell r="J1544">
            <v>201499700</v>
          </cell>
        </row>
        <row r="1545">
          <cell r="H1545" t="str">
            <v>2869999051</v>
          </cell>
          <cell r="I1545">
            <v>0</v>
          </cell>
          <cell r="J1545">
            <v>201499700</v>
          </cell>
        </row>
        <row r="1546">
          <cell r="H1546" t="str">
            <v>2900000051</v>
          </cell>
          <cell r="I1546">
            <v>49689700</v>
          </cell>
          <cell r="J1546">
            <v>36690700</v>
          </cell>
        </row>
        <row r="1547">
          <cell r="H1547" t="str">
            <v>2940000051</v>
          </cell>
          <cell r="I1547">
            <v>49689700</v>
          </cell>
          <cell r="J1547">
            <v>36690700</v>
          </cell>
        </row>
        <row r="1548">
          <cell r="H1548" t="str">
            <v>2940019051</v>
          </cell>
          <cell r="I1548">
            <v>49689700</v>
          </cell>
          <cell r="J1548">
            <v>36690700</v>
          </cell>
        </row>
        <row r="1549">
          <cell r="H1549" t="str">
            <v>2940019051</v>
          </cell>
          <cell r="I1549">
            <v>49689700</v>
          </cell>
          <cell r="J1549">
            <v>36690700</v>
          </cell>
        </row>
        <row r="1550">
          <cell r="H1550" t="str">
            <v>2940019051</v>
          </cell>
          <cell r="I1550">
            <v>0</v>
          </cell>
          <cell r="J1550">
            <v>36690700</v>
          </cell>
        </row>
        <row r="1551">
          <cell r="H1551" t="str">
            <v>2940019051</v>
          </cell>
          <cell r="I1551">
            <v>0</v>
          </cell>
          <cell r="J1551">
            <v>36690700</v>
          </cell>
        </row>
        <row r="1552">
          <cell r="H1552" t="str">
            <v>051</v>
          </cell>
          <cell r="I1552">
            <v>710718500</v>
          </cell>
          <cell r="J1552">
            <v>710718500</v>
          </cell>
        </row>
        <row r="1553">
          <cell r="H1553" t="str">
            <v>1200000051</v>
          </cell>
          <cell r="I1553">
            <v>465851000</v>
          </cell>
          <cell r="J1553">
            <v>465851000</v>
          </cell>
        </row>
        <row r="1554">
          <cell r="H1554" t="str">
            <v>1250000051</v>
          </cell>
          <cell r="I1554">
            <v>455033000</v>
          </cell>
          <cell r="J1554">
            <v>455033000</v>
          </cell>
        </row>
        <row r="1555">
          <cell r="H1555" t="str">
            <v>1250059051</v>
          </cell>
          <cell r="I1555">
            <v>455033000</v>
          </cell>
          <cell r="J1555">
            <v>455033000</v>
          </cell>
        </row>
        <row r="1556">
          <cell r="H1556" t="str">
            <v>1250059051</v>
          </cell>
          <cell r="I1556">
            <v>455033000</v>
          </cell>
          <cell r="J1556">
            <v>455033000</v>
          </cell>
        </row>
        <row r="1557">
          <cell r="H1557" t="str">
            <v>1250059051</v>
          </cell>
          <cell r="I1557">
            <v>0</v>
          </cell>
          <cell r="J1557">
            <v>455033000</v>
          </cell>
        </row>
        <row r="1558">
          <cell r="H1558" t="str">
            <v>1250059051</v>
          </cell>
          <cell r="I1558">
            <v>0</v>
          </cell>
          <cell r="J1558">
            <v>342999500</v>
          </cell>
        </row>
        <row r="1559">
          <cell r="H1559" t="str">
            <v>1250059051</v>
          </cell>
          <cell r="I1559">
            <v>0</v>
          </cell>
          <cell r="J1559">
            <v>112033500</v>
          </cell>
        </row>
        <row r="1560">
          <cell r="H1560" t="str">
            <v>1260000051</v>
          </cell>
          <cell r="I1560">
            <v>10818000</v>
          </cell>
          <cell r="J1560">
            <v>10818000</v>
          </cell>
        </row>
        <row r="1561">
          <cell r="H1561" t="str">
            <v>1269999051</v>
          </cell>
          <cell r="I1561">
            <v>10818000</v>
          </cell>
          <cell r="J1561">
            <v>10818000</v>
          </cell>
        </row>
        <row r="1562">
          <cell r="H1562" t="str">
            <v>1269999051</v>
          </cell>
          <cell r="I1562">
            <v>10818000</v>
          </cell>
          <cell r="J1562">
            <v>10818000</v>
          </cell>
        </row>
        <row r="1563">
          <cell r="H1563" t="str">
            <v>1269999051</v>
          </cell>
          <cell r="I1563">
            <v>0</v>
          </cell>
          <cell r="J1563">
            <v>10818000</v>
          </cell>
        </row>
        <row r="1564">
          <cell r="H1564" t="str">
            <v>1269999051</v>
          </cell>
          <cell r="I1564">
            <v>0</v>
          </cell>
          <cell r="J1564">
            <v>10818000</v>
          </cell>
        </row>
        <row r="1565">
          <cell r="H1565" t="str">
            <v>2800000051</v>
          </cell>
          <cell r="I1565">
            <v>244867500</v>
          </cell>
          <cell r="J1565">
            <v>244867500</v>
          </cell>
        </row>
        <row r="1566">
          <cell r="H1566" t="str">
            <v>2860000051</v>
          </cell>
          <cell r="I1566">
            <v>244867500</v>
          </cell>
          <cell r="J1566">
            <v>244867500</v>
          </cell>
        </row>
        <row r="1567">
          <cell r="H1567" t="str">
            <v>2869999051</v>
          </cell>
          <cell r="I1567">
            <v>244867500</v>
          </cell>
          <cell r="J1567">
            <v>244867500</v>
          </cell>
        </row>
        <row r="1568">
          <cell r="H1568" t="str">
            <v>2869999051</v>
          </cell>
          <cell r="I1568">
            <v>244867500</v>
          </cell>
          <cell r="J1568">
            <v>244867500</v>
          </cell>
        </row>
        <row r="1569">
          <cell r="H1569" t="str">
            <v>2869999051</v>
          </cell>
          <cell r="I1569">
            <v>0</v>
          </cell>
          <cell r="J1569">
            <v>244867500</v>
          </cell>
        </row>
        <row r="1570">
          <cell r="H1570" t="str">
            <v>2869999051</v>
          </cell>
          <cell r="I1570">
            <v>0</v>
          </cell>
          <cell r="J1570">
            <v>244867500</v>
          </cell>
        </row>
        <row r="1571">
          <cell r="H1571" t="str">
            <v>051</v>
          </cell>
          <cell r="I1571">
            <v>10500587900</v>
          </cell>
          <cell r="J1571">
            <v>10369654584.16</v>
          </cell>
        </row>
        <row r="1572">
          <cell r="H1572" t="str">
            <v>051</v>
          </cell>
          <cell r="I1572">
            <v>2406200000</v>
          </cell>
          <cell r="J1572">
            <v>2291087184.6199999</v>
          </cell>
        </row>
        <row r="1573">
          <cell r="H1573" t="str">
            <v>1200000051</v>
          </cell>
          <cell r="I1573">
            <v>2406200000</v>
          </cell>
          <cell r="J1573">
            <v>2291087184.6199999</v>
          </cell>
        </row>
        <row r="1574">
          <cell r="H1574" t="str">
            <v>1260000051</v>
          </cell>
          <cell r="I1574">
            <v>2406200000</v>
          </cell>
          <cell r="J1574">
            <v>2291087184.6199999</v>
          </cell>
        </row>
        <row r="1575">
          <cell r="H1575" t="str">
            <v>1265029051</v>
          </cell>
          <cell r="I1575">
            <v>208000000</v>
          </cell>
          <cell r="J1575">
            <v>92887184.620000005</v>
          </cell>
        </row>
        <row r="1576">
          <cell r="H1576" t="str">
            <v>1265029051</v>
          </cell>
          <cell r="I1576">
            <v>208000000</v>
          </cell>
          <cell r="J1576">
            <v>92887184.620000005</v>
          </cell>
        </row>
        <row r="1577">
          <cell r="H1577" t="str">
            <v>1265029051</v>
          </cell>
          <cell r="I1577">
            <v>0</v>
          </cell>
          <cell r="J1577">
            <v>92887184.620000005</v>
          </cell>
        </row>
        <row r="1578">
          <cell r="H1578" t="str">
            <v>1265029051</v>
          </cell>
          <cell r="I1578">
            <v>0</v>
          </cell>
          <cell r="J1578">
            <v>92887184.620000005</v>
          </cell>
        </row>
        <row r="1579">
          <cell r="H1579" t="str">
            <v>1269999051</v>
          </cell>
          <cell r="I1579">
            <v>2198200000</v>
          </cell>
          <cell r="J1579">
            <v>2198200000</v>
          </cell>
        </row>
        <row r="1580">
          <cell r="H1580" t="str">
            <v>1269999051</v>
          </cell>
          <cell r="I1580">
            <v>2198200000</v>
          </cell>
          <cell r="J1580">
            <v>2198200000</v>
          </cell>
        </row>
        <row r="1581">
          <cell r="H1581" t="str">
            <v>1269999051</v>
          </cell>
          <cell r="I1581">
            <v>0</v>
          </cell>
          <cell r="J1581">
            <v>2198200000</v>
          </cell>
        </row>
        <row r="1582">
          <cell r="H1582" t="str">
            <v>1269999051</v>
          </cell>
          <cell r="I1582">
            <v>0</v>
          </cell>
          <cell r="J1582">
            <v>2198200000</v>
          </cell>
        </row>
        <row r="1583">
          <cell r="H1583" t="str">
            <v>051</v>
          </cell>
          <cell r="I1583">
            <v>7741377300</v>
          </cell>
          <cell r="J1583">
            <v>7725556799.54</v>
          </cell>
        </row>
        <row r="1584">
          <cell r="H1584" t="str">
            <v>1200000051</v>
          </cell>
          <cell r="I1584">
            <v>7468082500</v>
          </cell>
          <cell r="J1584">
            <v>7452261999.54</v>
          </cell>
        </row>
        <row r="1585">
          <cell r="H1585" t="str">
            <v>1220000051</v>
          </cell>
          <cell r="I1585">
            <v>7259625500</v>
          </cell>
          <cell r="J1585">
            <v>7243804999.54</v>
          </cell>
        </row>
        <row r="1586">
          <cell r="H1586" t="str">
            <v>1220059051</v>
          </cell>
          <cell r="I1586">
            <v>7244605000</v>
          </cell>
          <cell r="J1586">
            <v>7243804999.54</v>
          </cell>
        </row>
        <row r="1587">
          <cell r="H1587" t="str">
            <v>1220059051</v>
          </cell>
          <cell r="I1587">
            <v>7244605000</v>
          </cell>
          <cell r="J1587">
            <v>7243804999.54</v>
          </cell>
        </row>
        <row r="1588">
          <cell r="H1588" t="str">
            <v>1220059051</v>
          </cell>
          <cell r="I1588">
            <v>0</v>
          </cell>
          <cell r="J1588">
            <v>7243804999.54</v>
          </cell>
        </row>
        <row r="1589">
          <cell r="H1589" t="str">
            <v>1220059051</v>
          </cell>
          <cell r="I1589">
            <v>0</v>
          </cell>
          <cell r="J1589">
            <v>5822089700</v>
          </cell>
        </row>
        <row r="1590">
          <cell r="H1590" t="str">
            <v>1220059051</v>
          </cell>
          <cell r="I1590">
            <v>0</v>
          </cell>
          <cell r="J1590">
            <v>1421715299.54</v>
          </cell>
        </row>
        <row r="1591">
          <cell r="H1591" t="str">
            <v>1226052051</v>
          </cell>
          <cell r="I1591">
            <v>15020500</v>
          </cell>
          <cell r="J1591">
            <v>0</v>
          </cell>
        </row>
        <row r="1592">
          <cell r="H1592" t="str">
            <v>1226052051</v>
          </cell>
          <cell r="I1592">
            <v>15020500</v>
          </cell>
          <cell r="J1592">
            <v>0</v>
          </cell>
        </row>
        <row r="1593">
          <cell r="H1593" t="str">
            <v>1260000051</v>
          </cell>
          <cell r="I1593">
            <v>208457000</v>
          </cell>
          <cell r="J1593">
            <v>208457000</v>
          </cell>
        </row>
        <row r="1594">
          <cell r="H1594" t="str">
            <v>1269999051</v>
          </cell>
          <cell r="I1594">
            <v>208457000</v>
          </cell>
          <cell r="J1594">
            <v>208457000</v>
          </cell>
        </row>
        <row r="1595">
          <cell r="H1595" t="str">
            <v>1269999051</v>
          </cell>
          <cell r="I1595">
            <v>208457000</v>
          </cell>
          <cell r="J1595">
            <v>208457000</v>
          </cell>
        </row>
        <row r="1596">
          <cell r="H1596" t="str">
            <v>1269999051</v>
          </cell>
          <cell r="I1596">
            <v>0</v>
          </cell>
          <cell r="J1596">
            <v>208457000</v>
          </cell>
        </row>
        <row r="1597">
          <cell r="H1597" t="str">
            <v>1269999051</v>
          </cell>
          <cell r="I1597">
            <v>0</v>
          </cell>
          <cell r="J1597">
            <v>208457000</v>
          </cell>
        </row>
        <row r="1598">
          <cell r="H1598" t="str">
            <v>2800000051</v>
          </cell>
          <cell r="I1598">
            <v>273294800</v>
          </cell>
          <cell r="J1598">
            <v>273294800</v>
          </cell>
        </row>
        <row r="1599">
          <cell r="H1599" t="str">
            <v>2830000051</v>
          </cell>
          <cell r="I1599">
            <v>273294800</v>
          </cell>
          <cell r="J1599">
            <v>273294800</v>
          </cell>
        </row>
        <row r="1600">
          <cell r="H1600" t="str">
            <v>2830059051</v>
          </cell>
          <cell r="I1600">
            <v>273294800</v>
          </cell>
          <cell r="J1600">
            <v>273294800</v>
          </cell>
        </row>
        <row r="1601">
          <cell r="H1601" t="str">
            <v>2830059051</v>
          </cell>
          <cell r="I1601">
            <v>273294800</v>
          </cell>
          <cell r="J1601">
            <v>273294800</v>
          </cell>
        </row>
        <row r="1602">
          <cell r="H1602" t="str">
            <v>2830059051</v>
          </cell>
          <cell r="I1602">
            <v>0</v>
          </cell>
          <cell r="J1602">
            <v>273294800</v>
          </cell>
        </row>
        <row r="1603">
          <cell r="H1603" t="str">
            <v>2830059051</v>
          </cell>
          <cell r="I1603">
            <v>0</v>
          </cell>
          <cell r="J1603">
            <v>223240500</v>
          </cell>
        </row>
        <row r="1604">
          <cell r="H1604" t="str">
            <v>2830059051</v>
          </cell>
          <cell r="I1604">
            <v>0</v>
          </cell>
          <cell r="J1604">
            <v>50054300</v>
          </cell>
        </row>
        <row r="1605">
          <cell r="H1605" t="str">
            <v>051</v>
          </cell>
          <cell r="I1605">
            <v>228280200</v>
          </cell>
          <cell r="J1605">
            <v>228280200</v>
          </cell>
        </row>
        <row r="1606">
          <cell r="H1606" t="str">
            <v>1200000051</v>
          </cell>
          <cell r="I1606">
            <v>228280200</v>
          </cell>
          <cell r="J1606">
            <v>228280200</v>
          </cell>
        </row>
        <row r="1607">
          <cell r="H1607" t="str">
            <v>1210000051</v>
          </cell>
          <cell r="I1607">
            <v>92675400</v>
          </cell>
          <cell r="J1607">
            <v>92675400</v>
          </cell>
        </row>
        <row r="1608">
          <cell r="H1608" t="str">
            <v>1210059051</v>
          </cell>
          <cell r="I1608">
            <v>92675400</v>
          </cell>
          <cell r="J1608">
            <v>92675400</v>
          </cell>
        </row>
        <row r="1609">
          <cell r="H1609" t="str">
            <v>1210059051</v>
          </cell>
          <cell r="I1609">
            <v>92675400</v>
          </cell>
          <cell r="J1609">
            <v>92675400</v>
          </cell>
        </row>
        <row r="1610">
          <cell r="H1610" t="str">
            <v>1210059051</v>
          </cell>
          <cell r="I1610">
            <v>0</v>
          </cell>
          <cell r="J1610">
            <v>92675400</v>
          </cell>
        </row>
        <row r="1611">
          <cell r="H1611" t="str">
            <v>1210059051</v>
          </cell>
          <cell r="I1611">
            <v>0</v>
          </cell>
          <cell r="J1611">
            <v>92675400</v>
          </cell>
        </row>
        <row r="1612">
          <cell r="H1612" t="str">
            <v>1220000051</v>
          </cell>
          <cell r="I1612">
            <v>81604800</v>
          </cell>
          <cell r="J1612">
            <v>81604800</v>
          </cell>
        </row>
        <row r="1613">
          <cell r="H1613" t="str">
            <v>1220059051</v>
          </cell>
          <cell r="I1613">
            <v>81604800</v>
          </cell>
          <cell r="J1613">
            <v>81604800</v>
          </cell>
        </row>
        <row r="1614">
          <cell r="H1614" t="str">
            <v>1220059051</v>
          </cell>
          <cell r="I1614">
            <v>81604800</v>
          </cell>
          <cell r="J1614">
            <v>81604800</v>
          </cell>
        </row>
        <row r="1615">
          <cell r="H1615" t="str">
            <v>1220059051</v>
          </cell>
          <cell r="I1615">
            <v>0</v>
          </cell>
          <cell r="J1615">
            <v>81604800</v>
          </cell>
        </row>
        <row r="1616">
          <cell r="H1616" t="str">
            <v>1220059051</v>
          </cell>
          <cell r="I1616">
            <v>0</v>
          </cell>
          <cell r="J1616">
            <v>81284800</v>
          </cell>
        </row>
        <row r="1617">
          <cell r="H1617" t="str">
            <v>1220059051</v>
          </cell>
          <cell r="I1617">
            <v>0</v>
          </cell>
          <cell r="J1617">
            <v>320000</v>
          </cell>
        </row>
        <row r="1618">
          <cell r="H1618" t="str">
            <v>1260000051</v>
          </cell>
          <cell r="I1618">
            <v>54000000</v>
          </cell>
          <cell r="J1618">
            <v>54000000</v>
          </cell>
        </row>
        <row r="1619">
          <cell r="H1619" t="str">
            <v>1269999051</v>
          </cell>
          <cell r="I1619">
            <v>54000000</v>
          </cell>
          <cell r="J1619">
            <v>54000000</v>
          </cell>
        </row>
        <row r="1620">
          <cell r="H1620" t="str">
            <v>1269999051</v>
          </cell>
          <cell r="I1620">
            <v>54000000</v>
          </cell>
          <cell r="J1620">
            <v>54000000</v>
          </cell>
        </row>
        <row r="1621">
          <cell r="H1621" t="str">
            <v>1269999051</v>
          </cell>
          <cell r="I1621">
            <v>0</v>
          </cell>
          <cell r="J1621">
            <v>54000000</v>
          </cell>
        </row>
        <row r="1622">
          <cell r="H1622" t="str">
            <v>1269999051</v>
          </cell>
          <cell r="I1622">
            <v>0</v>
          </cell>
          <cell r="J1622">
            <v>54000000</v>
          </cell>
        </row>
        <row r="1623">
          <cell r="H1623" t="str">
            <v>051</v>
          </cell>
          <cell r="I1623">
            <v>124730400</v>
          </cell>
          <cell r="J1623">
            <v>124730400</v>
          </cell>
        </row>
        <row r="1624">
          <cell r="H1624" t="str">
            <v>1200000051</v>
          </cell>
          <cell r="I1624">
            <v>124730400</v>
          </cell>
          <cell r="J1624">
            <v>124730400</v>
          </cell>
        </row>
        <row r="1625">
          <cell r="H1625" t="str">
            <v>1220000051</v>
          </cell>
          <cell r="I1625">
            <v>99123300</v>
          </cell>
          <cell r="J1625">
            <v>99123300</v>
          </cell>
        </row>
        <row r="1626">
          <cell r="H1626" t="str">
            <v>1224009051</v>
          </cell>
          <cell r="I1626">
            <v>99123300</v>
          </cell>
          <cell r="J1626">
            <v>99123300</v>
          </cell>
        </row>
        <row r="1627">
          <cell r="H1627" t="str">
            <v>1224009051</v>
          </cell>
          <cell r="I1627">
            <v>99123300</v>
          </cell>
          <cell r="J1627">
            <v>99123300</v>
          </cell>
        </row>
        <row r="1628">
          <cell r="H1628" t="str">
            <v>1224009051</v>
          </cell>
          <cell r="I1628">
            <v>0</v>
          </cell>
          <cell r="J1628">
            <v>99123300</v>
          </cell>
        </row>
        <row r="1629">
          <cell r="H1629" t="str">
            <v>1224009051</v>
          </cell>
          <cell r="I1629">
            <v>0</v>
          </cell>
          <cell r="J1629">
            <v>99123300</v>
          </cell>
        </row>
        <row r="1630">
          <cell r="H1630" t="str">
            <v>1260000051</v>
          </cell>
          <cell r="I1630">
            <v>25607100</v>
          </cell>
          <cell r="J1630">
            <v>25607100</v>
          </cell>
        </row>
        <row r="1631">
          <cell r="H1631" t="str">
            <v>1269999051</v>
          </cell>
          <cell r="I1631">
            <v>25607100</v>
          </cell>
          <cell r="J1631">
            <v>25607100</v>
          </cell>
        </row>
        <row r="1632">
          <cell r="H1632" t="str">
            <v>1269999051</v>
          </cell>
          <cell r="I1632">
            <v>25607100</v>
          </cell>
          <cell r="J1632">
            <v>25607100</v>
          </cell>
        </row>
        <row r="1633">
          <cell r="H1633" t="str">
            <v>1269999051</v>
          </cell>
          <cell r="I1633">
            <v>0</v>
          </cell>
          <cell r="J1633">
            <v>25607100</v>
          </cell>
        </row>
        <row r="1634">
          <cell r="H1634" t="str">
            <v>1269999051</v>
          </cell>
          <cell r="I1634">
            <v>0</v>
          </cell>
          <cell r="J1634">
            <v>25607100</v>
          </cell>
        </row>
        <row r="1635">
          <cell r="H1635" t="str">
            <v>051</v>
          </cell>
          <cell r="I1635">
            <v>573400</v>
          </cell>
          <cell r="J1635">
            <v>569782.80000000005</v>
          </cell>
        </row>
        <row r="1636">
          <cell r="H1636" t="str">
            <v>051</v>
          </cell>
          <cell r="I1636">
            <v>573400</v>
          </cell>
          <cell r="J1636">
            <v>569782.80000000005</v>
          </cell>
        </row>
        <row r="1637">
          <cell r="H1637" t="str">
            <v>9900000051</v>
          </cell>
          <cell r="I1637">
            <v>573400</v>
          </cell>
          <cell r="J1637">
            <v>569782.80000000005</v>
          </cell>
        </row>
        <row r="1638">
          <cell r="H1638" t="str">
            <v>9990000051</v>
          </cell>
          <cell r="I1638">
            <v>573400</v>
          </cell>
          <cell r="J1638">
            <v>569782.80000000005</v>
          </cell>
        </row>
        <row r="1639">
          <cell r="H1639" t="str">
            <v>9992040051</v>
          </cell>
          <cell r="I1639">
            <v>573400</v>
          </cell>
          <cell r="J1639">
            <v>569782.80000000005</v>
          </cell>
        </row>
        <row r="1640">
          <cell r="H1640" t="str">
            <v>9992040051</v>
          </cell>
          <cell r="I1640">
            <v>573400</v>
          </cell>
          <cell r="J1640">
            <v>569782.80000000005</v>
          </cell>
        </row>
        <row r="1641">
          <cell r="H1641" t="str">
            <v>9992040051</v>
          </cell>
          <cell r="I1641">
            <v>0</v>
          </cell>
          <cell r="J1641">
            <v>569782.80000000005</v>
          </cell>
        </row>
        <row r="1642">
          <cell r="H1642" t="str">
            <v>9992040051</v>
          </cell>
          <cell r="I1642">
            <v>0</v>
          </cell>
          <cell r="J1642">
            <v>569782.80000000005</v>
          </cell>
        </row>
        <row r="1643">
          <cell r="H1643" t="str">
            <v>051</v>
          </cell>
          <cell r="I1643">
            <v>26500000</v>
          </cell>
          <cell r="J1643">
            <v>26500000</v>
          </cell>
        </row>
        <row r="1644">
          <cell r="H1644" t="str">
            <v>051</v>
          </cell>
          <cell r="I1644">
            <v>26500000</v>
          </cell>
          <cell r="J1644">
            <v>26500000</v>
          </cell>
        </row>
        <row r="1645">
          <cell r="H1645" t="str">
            <v>0500000051</v>
          </cell>
          <cell r="I1645">
            <v>26500000</v>
          </cell>
          <cell r="J1645">
            <v>26500000</v>
          </cell>
        </row>
        <row r="1646">
          <cell r="H1646" t="str">
            <v>0540000051</v>
          </cell>
          <cell r="I1646">
            <v>26500000</v>
          </cell>
          <cell r="J1646">
            <v>26500000</v>
          </cell>
        </row>
        <row r="1647">
          <cell r="H1647" t="str">
            <v>0543589051</v>
          </cell>
          <cell r="I1647">
            <v>26500000</v>
          </cell>
          <cell r="J1647">
            <v>26500000</v>
          </cell>
        </row>
        <row r="1648">
          <cell r="H1648" t="str">
            <v>0543589051</v>
          </cell>
          <cell r="I1648">
            <v>26500000</v>
          </cell>
          <cell r="J1648">
            <v>26500000</v>
          </cell>
        </row>
        <row r="1649">
          <cell r="H1649" t="str">
            <v>0543589051</v>
          </cell>
          <cell r="I1649">
            <v>0</v>
          </cell>
          <cell r="J1649">
            <v>26500000</v>
          </cell>
        </row>
        <row r="1650">
          <cell r="H1650" t="str">
            <v>0543589051</v>
          </cell>
          <cell r="I1650">
            <v>0</v>
          </cell>
          <cell r="J1650">
            <v>26500000</v>
          </cell>
        </row>
        <row r="1651">
          <cell r="H1651" t="str">
            <v>052</v>
          </cell>
          <cell r="I1651">
            <v>13587910200</v>
          </cell>
          <cell r="J1651">
            <v>11676695755.18</v>
          </cell>
        </row>
        <row r="1652">
          <cell r="H1652" t="str">
            <v>052</v>
          </cell>
          <cell r="I1652">
            <v>13559316600</v>
          </cell>
          <cell r="J1652">
            <v>11648149242.49</v>
          </cell>
        </row>
        <row r="1653">
          <cell r="H1653" t="str">
            <v>052</v>
          </cell>
          <cell r="I1653">
            <v>13505316600</v>
          </cell>
          <cell r="J1653">
            <v>11618586242.49</v>
          </cell>
        </row>
        <row r="1654">
          <cell r="H1654" t="str">
            <v>1200000052</v>
          </cell>
          <cell r="I1654">
            <v>36772200</v>
          </cell>
          <cell r="J1654">
            <v>36772200</v>
          </cell>
        </row>
        <row r="1655">
          <cell r="H1655" t="str">
            <v>1260000052</v>
          </cell>
          <cell r="I1655">
            <v>36772200</v>
          </cell>
          <cell r="J1655">
            <v>36772200</v>
          </cell>
        </row>
        <row r="1656">
          <cell r="H1656" t="str">
            <v>1269999052</v>
          </cell>
          <cell r="I1656">
            <v>36772200</v>
          </cell>
          <cell r="J1656">
            <v>36772200</v>
          </cell>
        </row>
        <row r="1657">
          <cell r="H1657" t="str">
            <v>1269999052</v>
          </cell>
          <cell r="I1657">
            <v>36772200</v>
          </cell>
          <cell r="J1657">
            <v>36772200</v>
          </cell>
        </row>
        <row r="1658">
          <cell r="H1658" t="str">
            <v>1269999052</v>
          </cell>
          <cell r="I1658">
            <v>0</v>
          </cell>
          <cell r="J1658">
            <v>36772200</v>
          </cell>
        </row>
        <row r="1659">
          <cell r="H1659" t="str">
            <v>1269999052</v>
          </cell>
          <cell r="I1659">
            <v>0</v>
          </cell>
          <cell r="J1659">
            <v>36772200</v>
          </cell>
        </row>
        <row r="1660">
          <cell r="H1660" t="str">
            <v>2800000052</v>
          </cell>
          <cell r="I1660">
            <v>13468544400</v>
          </cell>
          <cell r="J1660">
            <v>11581814042.49</v>
          </cell>
        </row>
        <row r="1661">
          <cell r="H1661" t="str">
            <v>2820000052</v>
          </cell>
          <cell r="I1661">
            <v>5044290100</v>
          </cell>
          <cell r="J1661">
            <v>4797419251.9200001</v>
          </cell>
        </row>
        <row r="1662">
          <cell r="H1662" t="str">
            <v>2820019052</v>
          </cell>
          <cell r="I1662">
            <v>359910000</v>
          </cell>
          <cell r="J1662">
            <v>341002738.81999999</v>
          </cell>
        </row>
        <row r="1663">
          <cell r="H1663" t="str">
            <v>2820019052</v>
          </cell>
          <cell r="I1663">
            <v>359910000</v>
          </cell>
          <cell r="J1663">
            <v>341002738.81999999</v>
          </cell>
        </row>
        <row r="1664">
          <cell r="H1664" t="str">
            <v>2820019052</v>
          </cell>
          <cell r="I1664">
            <v>0</v>
          </cell>
          <cell r="J1664">
            <v>341002738.81999999</v>
          </cell>
        </row>
        <row r="1665">
          <cell r="H1665" t="str">
            <v>2820019052</v>
          </cell>
          <cell r="I1665">
            <v>0</v>
          </cell>
          <cell r="J1665">
            <v>341002738.81999999</v>
          </cell>
        </row>
        <row r="1666">
          <cell r="H1666" t="str">
            <v>2820059052</v>
          </cell>
          <cell r="I1666">
            <v>2697324100</v>
          </cell>
          <cell r="J1666">
            <v>2697324100</v>
          </cell>
        </row>
        <row r="1667">
          <cell r="H1667" t="str">
            <v>2820059052</v>
          </cell>
          <cell r="I1667">
            <v>2697324100</v>
          </cell>
          <cell r="J1667">
            <v>2697324100</v>
          </cell>
        </row>
        <row r="1668">
          <cell r="H1668" t="str">
            <v>2820059052</v>
          </cell>
          <cell r="I1668">
            <v>0</v>
          </cell>
          <cell r="J1668">
            <v>2697324100</v>
          </cell>
        </row>
        <row r="1669">
          <cell r="H1669" t="str">
            <v>2820059052</v>
          </cell>
          <cell r="I1669">
            <v>0</v>
          </cell>
          <cell r="J1669">
            <v>1982664700</v>
          </cell>
        </row>
        <row r="1670">
          <cell r="H1670" t="str">
            <v>2820059052</v>
          </cell>
          <cell r="I1670">
            <v>0</v>
          </cell>
          <cell r="J1670">
            <v>714659400</v>
          </cell>
        </row>
        <row r="1671">
          <cell r="H1671" t="str">
            <v>2825128052</v>
          </cell>
          <cell r="I1671">
            <v>1954755000</v>
          </cell>
          <cell r="J1671">
            <v>1731063174.8499999</v>
          </cell>
        </row>
        <row r="1672">
          <cell r="H1672" t="str">
            <v>2825128052</v>
          </cell>
          <cell r="I1672">
            <v>1954755000</v>
          </cell>
          <cell r="J1672">
            <v>1731063174.8499999</v>
          </cell>
        </row>
        <row r="1673">
          <cell r="H1673" t="str">
            <v>2825128052</v>
          </cell>
          <cell r="I1673">
            <v>0</v>
          </cell>
          <cell r="J1673">
            <v>1731063174.8499999</v>
          </cell>
        </row>
        <row r="1674">
          <cell r="H1674" t="str">
            <v>2825414052</v>
          </cell>
          <cell r="I1674">
            <v>32301000</v>
          </cell>
          <cell r="J1674">
            <v>28029238.25</v>
          </cell>
        </row>
        <row r="1675">
          <cell r="H1675" t="str">
            <v>2825414052</v>
          </cell>
          <cell r="I1675">
            <v>32301000</v>
          </cell>
          <cell r="J1675">
            <v>28029238.25</v>
          </cell>
        </row>
        <row r="1676">
          <cell r="H1676" t="str">
            <v>2825414052</v>
          </cell>
          <cell r="I1676">
            <v>0</v>
          </cell>
          <cell r="J1676">
            <v>28029238.25</v>
          </cell>
        </row>
        <row r="1677">
          <cell r="H1677" t="str">
            <v>2840000052</v>
          </cell>
          <cell r="I1677">
            <v>768456600</v>
          </cell>
          <cell r="J1677">
            <v>763548627.98000002</v>
          </cell>
        </row>
        <row r="1678">
          <cell r="H1678" t="str">
            <v>2840011052</v>
          </cell>
          <cell r="I1678">
            <v>88268200</v>
          </cell>
          <cell r="J1678">
            <v>88216732.920000002</v>
          </cell>
        </row>
        <row r="1679">
          <cell r="H1679" t="str">
            <v>2840011052</v>
          </cell>
          <cell r="I1679">
            <v>88268200</v>
          </cell>
          <cell r="J1679">
            <v>88216732.920000002</v>
          </cell>
        </row>
        <row r="1680">
          <cell r="H1680" t="str">
            <v>2840011052</v>
          </cell>
          <cell r="I1680">
            <v>0</v>
          </cell>
          <cell r="J1680">
            <v>88216732.920000002</v>
          </cell>
        </row>
        <row r="1681">
          <cell r="H1681" t="str">
            <v>2840011052</v>
          </cell>
          <cell r="I1681">
            <v>0</v>
          </cell>
          <cell r="J1681">
            <v>88216732.920000002</v>
          </cell>
        </row>
        <row r="1682">
          <cell r="H1682" t="str">
            <v>2840012052</v>
          </cell>
          <cell r="I1682">
            <v>391976900</v>
          </cell>
          <cell r="J1682">
            <v>391707995.05000001</v>
          </cell>
        </row>
        <row r="1683">
          <cell r="H1683" t="str">
            <v>2840012052</v>
          </cell>
          <cell r="I1683">
            <v>391976900</v>
          </cell>
          <cell r="J1683">
            <v>391707995.05000001</v>
          </cell>
        </row>
        <row r="1684">
          <cell r="H1684" t="str">
            <v>2840012052</v>
          </cell>
          <cell r="I1684">
            <v>0</v>
          </cell>
          <cell r="J1684">
            <v>391707995.05000001</v>
          </cell>
        </row>
        <row r="1685">
          <cell r="H1685" t="str">
            <v>2840012052</v>
          </cell>
          <cell r="I1685">
            <v>0</v>
          </cell>
          <cell r="J1685">
            <v>391707995.05000001</v>
          </cell>
        </row>
        <row r="1686">
          <cell r="H1686" t="str">
            <v>2840019052</v>
          </cell>
          <cell r="I1686">
            <v>285636900</v>
          </cell>
          <cell r="J1686">
            <v>281524730.94999999</v>
          </cell>
        </row>
        <row r="1687">
          <cell r="H1687" t="str">
            <v>2840019052</v>
          </cell>
          <cell r="I1687">
            <v>27625400</v>
          </cell>
          <cell r="J1687">
            <v>26999349.879999999</v>
          </cell>
        </row>
        <row r="1688">
          <cell r="H1688" t="str">
            <v>2840019052</v>
          </cell>
          <cell r="I1688">
            <v>0</v>
          </cell>
          <cell r="J1688">
            <v>26999349.879999999</v>
          </cell>
        </row>
        <row r="1689">
          <cell r="H1689" t="str">
            <v>2840019052</v>
          </cell>
          <cell r="I1689">
            <v>0</v>
          </cell>
          <cell r="J1689">
            <v>26999349.879999999</v>
          </cell>
        </row>
        <row r="1690">
          <cell r="H1690" t="str">
            <v>2840019052</v>
          </cell>
          <cell r="I1690">
            <v>224423400</v>
          </cell>
          <cell r="J1690">
            <v>221006609.13999999</v>
          </cell>
        </row>
        <row r="1691">
          <cell r="H1691" t="str">
            <v>2840019052</v>
          </cell>
          <cell r="I1691">
            <v>0</v>
          </cell>
          <cell r="J1691">
            <v>221006609.13999999</v>
          </cell>
        </row>
        <row r="1692">
          <cell r="H1692" t="str">
            <v>2840019052</v>
          </cell>
          <cell r="I1692">
            <v>0</v>
          </cell>
          <cell r="J1692">
            <v>67609633.620000005</v>
          </cell>
        </row>
        <row r="1693">
          <cell r="H1693" t="str">
            <v>2840019052</v>
          </cell>
          <cell r="I1693">
            <v>0</v>
          </cell>
          <cell r="J1693">
            <v>153396975.52000001</v>
          </cell>
        </row>
        <row r="1694">
          <cell r="H1694" t="str">
            <v>2840019052</v>
          </cell>
          <cell r="I1694">
            <v>33588100</v>
          </cell>
          <cell r="J1694">
            <v>33518771.93</v>
          </cell>
        </row>
        <row r="1695">
          <cell r="H1695" t="str">
            <v>2840019052</v>
          </cell>
          <cell r="I1695">
            <v>0</v>
          </cell>
          <cell r="J1695">
            <v>429286.3</v>
          </cell>
        </row>
        <row r="1696">
          <cell r="H1696" t="str">
            <v>2840019052</v>
          </cell>
          <cell r="I1696">
            <v>0</v>
          </cell>
          <cell r="J1696">
            <v>429286.3</v>
          </cell>
        </row>
        <row r="1697">
          <cell r="H1697" t="str">
            <v>2840019052</v>
          </cell>
          <cell r="I1697">
            <v>0</v>
          </cell>
          <cell r="J1697">
            <v>33089485.629999999</v>
          </cell>
        </row>
        <row r="1698">
          <cell r="H1698" t="str">
            <v>2840019052</v>
          </cell>
          <cell r="I1698">
            <v>0</v>
          </cell>
          <cell r="J1698">
            <v>31481089.77</v>
          </cell>
        </row>
        <row r="1699">
          <cell r="H1699" t="str">
            <v>2840019052</v>
          </cell>
          <cell r="I1699">
            <v>0</v>
          </cell>
          <cell r="J1699">
            <v>1314829.44</v>
          </cell>
        </row>
        <row r="1700">
          <cell r="H1700" t="str">
            <v>2840019052</v>
          </cell>
          <cell r="I1700">
            <v>0</v>
          </cell>
          <cell r="J1700">
            <v>293566.42</v>
          </cell>
        </row>
        <row r="1701">
          <cell r="H1701" t="str">
            <v>2842041052</v>
          </cell>
          <cell r="I1701">
            <v>454000</v>
          </cell>
          <cell r="J1701">
            <v>366478.07</v>
          </cell>
        </row>
        <row r="1702">
          <cell r="H1702" t="str">
            <v>2842041052</v>
          </cell>
          <cell r="I1702">
            <v>454000</v>
          </cell>
          <cell r="J1702">
            <v>366478.07</v>
          </cell>
        </row>
        <row r="1703">
          <cell r="H1703" t="str">
            <v>2842041052</v>
          </cell>
          <cell r="I1703">
            <v>0</v>
          </cell>
          <cell r="J1703">
            <v>366478.07</v>
          </cell>
        </row>
        <row r="1704">
          <cell r="H1704" t="str">
            <v>2842041052</v>
          </cell>
          <cell r="I1704">
            <v>0</v>
          </cell>
          <cell r="J1704">
            <v>366478.07</v>
          </cell>
        </row>
        <row r="1705">
          <cell r="H1705" t="str">
            <v>2843969052</v>
          </cell>
          <cell r="I1705">
            <v>37600</v>
          </cell>
          <cell r="J1705">
            <v>36539.42</v>
          </cell>
        </row>
        <row r="1706">
          <cell r="H1706" t="str">
            <v>2843969052</v>
          </cell>
          <cell r="I1706">
            <v>37600</v>
          </cell>
          <cell r="J1706">
            <v>36539.42</v>
          </cell>
        </row>
        <row r="1707">
          <cell r="H1707" t="str">
            <v>2843969052</v>
          </cell>
          <cell r="I1707">
            <v>0</v>
          </cell>
          <cell r="J1707">
            <v>36539.42</v>
          </cell>
        </row>
        <row r="1708">
          <cell r="H1708" t="str">
            <v>2843969052</v>
          </cell>
          <cell r="I1708">
            <v>0</v>
          </cell>
          <cell r="J1708">
            <v>36539.42</v>
          </cell>
        </row>
        <row r="1709">
          <cell r="H1709" t="str">
            <v>2843974052</v>
          </cell>
          <cell r="I1709">
            <v>178300</v>
          </cell>
          <cell r="J1709">
            <v>178199.18</v>
          </cell>
        </row>
        <row r="1710">
          <cell r="H1710" t="str">
            <v>2843974052</v>
          </cell>
          <cell r="I1710">
            <v>178300</v>
          </cell>
          <cell r="J1710">
            <v>178199.18</v>
          </cell>
        </row>
        <row r="1711">
          <cell r="H1711" t="str">
            <v>2843974052</v>
          </cell>
          <cell r="I1711">
            <v>0</v>
          </cell>
          <cell r="J1711">
            <v>178199.18</v>
          </cell>
        </row>
        <row r="1712">
          <cell r="H1712" t="str">
            <v>2843974052</v>
          </cell>
          <cell r="I1712">
            <v>0</v>
          </cell>
          <cell r="J1712">
            <v>178199.18</v>
          </cell>
        </row>
        <row r="1713">
          <cell r="H1713" t="str">
            <v>2843987052</v>
          </cell>
          <cell r="I1713">
            <v>1904700</v>
          </cell>
          <cell r="J1713">
            <v>1517952.39</v>
          </cell>
        </row>
        <row r="1714">
          <cell r="H1714" t="str">
            <v>2843987052</v>
          </cell>
          <cell r="I1714">
            <v>1904700</v>
          </cell>
          <cell r="J1714">
            <v>1517952.39</v>
          </cell>
        </row>
        <row r="1715">
          <cell r="H1715" t="str">
            <v>2843987052</v>
          </cell>
          <cell r="I1715">
            <v>0</v>
          </cell>
          <cell r="J1715">
            <v>1517952.39</v>
          </cell>
        </row>
        <row r="1716">
          <cell r="H1716" t="str">
            <v>2843987052</v>
          </cell>
          <cell r="I1716">
            <v>0</v>
          </cell>
          <cell r="J1716">
            <v>1517952.39</v>
          </cell>
        </row>
        <row r="1717">
          <cell r="H1717" t="str">
            <v>2860000052</v>
          </cell>
          <cell r="I1717">
            <v>7655797700</v>
          </cell>
          <cell r="J1717">
            <v>6020846162.5900002</v>
          </cell>
        </row>
        <row r="1718">
          <cell r="H1718" t="str">
            <v>2865016052</v>
          </cell>
          <cell r="I1718">
            <v>4249136000</v>
          </cell>
          <cell r="J1718">
            <v>3200884521.6500001</v>
          </cell>
        </row>
        <row r="1719">
          <cell r="H1719" t="str">
            <v>2865016052</v>
          </cell>
          <cell r="I1719">
            <v>4249136000</v>
          </cell>
          <cell r="J1719">
            <v>3200884521.6500001</v>
          </cell>
        </row>
        <row r="1720">
          <cell r="H1720" t="str">
            <v>2865016052</v>
          </cell>
          <cell r="I1720">
            <v>0</v>
          </cell>
          <cell r="J1720">
            <v>3200884521.6500001</v>
          </cell>
        </row>
        <row r="1721">
          <cell r="H1721" t="str">
            <v>2865016052</v>
          </cell>
          <cell r="I1721">
            <v>0</v>
          </cell>
          <cell r="J1721">
            <v>1796584266.98</v>
          </cell>
        </row>
        <row r="1722">
          <cell r="H1722" t="str">
            <v>2865016052</v>
          </cell>
          <cell r="I1722">
            <v>0</v>
          </cell>
          <cell r="J1722">
            <v>1404300254.6700001</v>
          </cell>
        </row>
        <row r="1723">
          <cell r="H1723" t="str">
            <v>2869999052</v>
          </cell>
          <cell r="I1723">
            <v>3406661700</v>
          </cell>
          <cell r="J1723">
            <v>2819961640.9400001</v>
          </cell>
        </row>
        <row r="1724">
          <cell r="H1724" t="str">
            <v>2869999052</v>
          </cell>
          <cell r="I1724">
            <v>51700000</v>
          </cell>
          <cell r="J1724">
            <v>51700000</v>
          </cell>
        </row>
        <row r="1725">
          <cell r="H1725" t="str">
            <v>2869999052</v>
          </cell>
          <cell r="I1725">
            <v>0</v>
          </cell>
          <cell r="J1725">
            <v>51700000</v>
          </cell>
        </row>
        <row r="1726">
          <cell r="H1726" t="str">
            <v>2869999052</v>
          </cell>
          <cell r="I1726">
            <v>0</v>
          </cell>
          <cell r="J1726">
            <v>51700000</v>
          </cell>
        </row>
        <row r="1727">
          <cell r="H1727" t="str">
            <v>2869999052</v>
          </cell>
          <cell r="I1727">
            <v>2502328400</v>
          </cell>
          <cell r="J1727">
            <v>1987311540.9400001</v>
          </cell>
        </row>
        <row r="1728">
          <cell r="H1728" t="str">
            <v>2869999052</v>
          </cell>
          <cell r="I1728">
            <v>0</v>
          </cell>
          <cell r="J1728">
            <v>598063840.94000006</v>
          </cell>
        </row>
        <row r="1729">
          <cell r="H1729" t="str">
            <v>2869999052</v>
          </cell>
          <cell r="I1729">
            <v>0</v>
          </cell>
          <cell r="J1729">
            <v>598063840.94000006</v>
          </cell>
        </row>
        <row r="1730">
          <cell r="H1730" t="str">
            <v>2869999052</v>
          </cell>
          <cell r="I1730">
            <v>0</v>
          </cell>
          <cell r="J1730">
            <v>1389247700</v>
          </cell>
        </row>
        <row r="1731">
          <cell r="H1731" t="str">
            <v>2869999052</v>
          </cell>
          <cell r="I1731">
            <v>0</v>
          </cell>
          <cell r="J1731">
            <v>1389247700</v>
          </cell>
        </row>
        <row r="1732">
          <cell r="H1732" t="str">
            <v>2869999052</v>
          </cell>
          <cell r="I1732">
            <v>852633300</v>
          </cell>
          <cell r="J1732">
            <v>780950100</v>
          </cell>
        </row>
        <row r="1733">
          <cell r="H1733" t="str">
            <v>2869999052</v>
          </cell>
          <cell r="I1733">
            <v>0</v>
          </cell>
          <cell r="J1733">
            <v>780950100</v>
          </cell>
        </row>
        <row r="1734">
          <cell r="H1734" t="str">
            <v>2869999052</v>
          </cell>
          <cell r="I1734">
            <v>0</v>
          </cell>
          <cell r="J1734">
            <v>780950100</v>
          </cell>
        </row>
        <row r="1735">
          <cell r="H1735" t="str">
            <v>052</v>
          </cell>
          <cell r="I1735">
            <v>54000000</v>
          </cell>
          <cell r="J1735">
            <v>29563000</v>
          </cell>
        </row>
        <row r="1736">
          <cell r="H1736" t="str">
            <v>2800000052</v>
          </cell>
          <cell r="I1736">
            <v>54000000</v>
          </cell>
          <cell r="J1736">
            <v>29563000</v>
          </cell>
        </row>
        <row r="1737">
          <cell r="H1737" t="str">
            <v>2860000052</v>
          </cell>
          <cell r="I1737">
            <v>54000000</v>
          </cell>
          <cell r="J1737">
            <v>29563000</v>
          </cell>
        </row>
        <row r="1738">
          <cell r="H1738" t="str">
            <v>2869999052</v>
          </cell>
          <cell r="I1738">
            <v>54000000</v>
          </cell>
          <cell r="J1738">
            <v>29563000</v>
          </cell>
        </row>
        <row r="1739">
          <cell r="H1739" t="str">
            <v>2869999052</v>
          </cell>
          <cell r="I1739">
            <v>54000000</v>
          </cell>
          <cell r="J1739">
            <v>29563000</v>
          </cell>
        </row>
        <row r="1740">
          <cell r="H1740" t="str">
            <v>2869999052</v>
          </cell>
          <cell r="I1740">
            <v>0</v>
          </cell>
          <cell r="J1740">
            <v>29563000</v>
          </cell>
        </row>
        <row r="1741">
          <cell r="H1741" t="str">
            <v>2869999052</v>
          </cell>
          <cell r="I1741">
            <v>0</v>
          </cell>
          <cell r="J1741">
            <v>29563000</v>
          </cell>
        </row>
        <row r="1742">
          <cell r="H1742" t="str">
            <v>052</v>
          </cell>
          <cell r="I1742">
            <v>603500</v>
          </cell>
          <cell r="J1742">
            <v>556412.68999999994</v>
          </cell>
        </row>
        <row r="1743">
          <cell r="H1743" t="str">
            <v>052</v>
          </cell>
          <cell r="I1743">
            <v>603500</v>
          </cell>
          <cell r="J1743">
            <v>556412.68999999994</v>
          </cell>
        </row>
        <row r="1744">
          <cell r="H1744" t="str">
            <v>2800000052</v>
          </cell>
          <cell r="I1744">
            <v>603500</v>
          </cell>
          <cell r="J1744">
            <v>556412.68999999994</v>
          </cell>
        </row>
        <row r="1745">
          <cell r="H1745" t="str">
            <v>2840000052</v>
          </cell>
          <cell r="I1745">
            <v>603500</v>
          </cell>
          <cell r="J1745">
            <v>556412.68999999994</v>
          </cell>
        </row>
        <row r="1746">
          <cell r="H1746" t="str">
            <v>2842040052</v>
          </cell>
          <cell r="I1746">
            <v>603500</v>
          </cell>
          <cell r="J1746">
            <v>556412.68999999994</v>
          </cell>
        </row>
        <row r="1747">
          <cell r="H1747" t="str">
            <v>2842040052</v>
          </cell>
          <cell r="I1747">
            <v>603500</v>
          </cell>
          <cell r="J1747">
            <v>556412.68999999994</v>
          </cell>
        </row>
        <row r="1748">
          <cell r="H1748" t="str">
            <v>2842040052</v>
          </cell>
          <cell r="I1748">
            <v>0</v>
          </cell>
          <cell r="J1748">
            <v>556412.68999999994</v>
          </cell>
        </row>
        <row r="1749">
          <cell r="H1749" t="str">
            <v>2842040052</v>
          </cell>
          <cell r="I1749">
            <v>0</v>
          </cell>
          <cell r="J1749">
            <v>556412.68999999994</v>
          </cell>
        </row>
        <row r="1750">
          <cell r="H1750" t="str">
            <v>052</v>
          </cell>
          <cell r="I1750">
            <v>27990100</v>
          </cell>
          <cell r="J1750">
            <v>27990100</v>
          </cell>
        </row>
        <row r="1751">
          <cell r="H1751" t="str">
            <v>052</v>
          </cell>
          <cell r="I1751">
            <v>27990100</v>
          </cell>
          <cell r="J1751">
            <v>27990100</v>
          </cell>
        </row>
        <row r="1752">
          <cell r="H1752" t="str">
            <v>0500000052</v>
          </cell>
          <cell r="I1752">
            <v>27990100</v>
          </cell>
          <cell r="J1752">
            <v>27990100</v>
          </cell>
        </row>
        <row r="1753">
          <cell r="H1753" t="str">
            <v>0540000052</v>
          </cell>
          <cell r="I1753">
            <v>27990100</v>
          </cell>
          <cell r="J1753">
            <v>27990100</v>
          </cell>
        </row>
        <row r="1754">
          <cell r="H1754" t="str">
            <v>0543589052</v>
          </cell>
          <cell r="I1754">
            <v>27990100</v>
          </cell>
          <cell r="J1754">
            <v>27990100</v>
          </cell>
        </row>
        <row r="1755">
          <cell r="H1755" t="str">
            <v>0543589052</v>
          </cell>
          <cell r="I1755">
            <v>27990100</v>
          </cell>
          <cell r="J1755">
            <v>27990100</v>
          </cell>
        </row>
        <row r="1756">
          <cell r="H1756" t="str">
            <v>0543589052</v>
          </cell>
          <cell r="I1756">
            <v>0</v>
          </cell>
          <cell r="J1756">
            <v>27990100</v>
          </cell>
        </row>
        <row r="1757">
          <cell r="H1757" t="str">
            <v>0543589052</v>
          </cell>
          <cell r="I1757">
            <v>0</v>
          </cell>
          <cell r="J1757">
            <v>27990100</v>
          </cell>
        </row>
        <row r="1758">
          <cell r="H1758" t="str">
            <v>053</v>
          </cell>
          <cell r="I1758">
            <v>31136580300</v>
          </cell>
          <cell r="J1758">
            <v>29643271783.939999</v>
          </cell>
        </row>
        <row r="1759">
          <cell r="H1759" t="str">
            <v>053</v>
          </cell>
          <cell r="I1759">
            <v>16605000</v>
          </cell>
          <cell r="J1759">
            <v>16799796.109999999</v>
          </cell>
        </row>
        <row r="1760">
          <cell r="H1760" t="str">
            <v>053</v>
          </cell>
          <cell r="I1760">
            <v>16605000</v>
          </cell>
          <cell r="J1760">
            <v>16799796.109999999</v>
          </cell>
        </row>
        <row r="1761">
          <cell r="H1761" t="str">
            <v>2900000053</v>
          </cell>
          <cell r="I1761">
            <v>16605000</v>
          </cell>
          <cell r="J1761">
            <v>16799796.109999999</v>
          </cell>
        </row>
        <row r="1762">
          <cell r="H1762" t="str">
            <v>2940000053</v>
          </cell>
          <cell r="I1762">
            <v>16605000</v>
          </cell>
          <cell r="J1762">
            <v>16799796.109999999</v>
          </cell>
        </row>
        <row r="1763">
          <cell r="H1763" t="str">
            <v>2942794053</v>
          </cell>
          <cell r="I1763">
            <v>16605000</v>
          </cell>
          <cell r="J1763">
            <v>16799796.109999999</v>
          </cell>
        </row>
        <row r="1764">
          <cell r="H1764" t="str">
            <v>2942794053</v>
          </cell>
          <cell r="I1764">
            <v>16605000</v>
          </cell>
          <cell r="J1764">
            <v>16799796.109999999</v>
          </cell>
        </row>
        <row r="1765">
          <cell r="H1765" t="str">
            <v>2942794053</v>
          </cell>
          <cell r="I1765">
            <v>0</v>
          </cell>
          <cell r="J1765">
            <v>16799796.109999999</v>
          </cell>
        </row>
        <row r="1766">
          <cell r="H1766" t="str">
            <v>2942794053</v>
          </cell>
          <cell r="I1766">
            <v>0</v>
          </cell>
          <cell r="J1766">
            <v>16799796.109999999</v>
          </cell>
        </row>
        <row r="1767">
          <cell r="H1767" t="str">
            <v>053</v>
          </cell>
          <cell r="I1767">
            <v>30776982300</v>
          </cell>
          <cell r="J1767">
            <v>29283491595.779999</v>
          </cell>
        </row>
        <row r="1768">
          <cell r="H1768" t="str">
            <v>053</v>
          </cell>
          <cell r="I1768">
            <v>30754970900</v>
          </cell>
          <cell r="J1768">
            <v>29261480395.779999</v>
          </cell>
        </row>
        <row r="1769">
          <cell r="H1769" t="str">
            <v>1000000053</v>
          </cell>
          <cell r="I1769">
            <v>1226900</v>
          </cell>
          <cell r="J1769">
            <v>1224900</v>
          </cell>
        </row>
        <row r="1770">
          <cell r="H1770" t="str">
            <v>1050000053</v>
          </cell>
          <cell r="I1770">
            <v>1226900</v>
          </cell>
          <cell r="J1770">
            <v>1224900</v>
          </cell>
        </row>
        <row r="1771">
          <cell r="H1771" t="str">
            <v>1059999053</v>
          </cell>
          <cell r="I1771">
            <v>1226900</v>
          </cell>
          <cell r="J1771">
            <v>1224900</v>
          </cell>
        </row>
        <row r="1772">
          <cell r="H1772" t="str">
            <v>1059999053</v>
          </cell>
          <cell r="I1772">
            <v>1226900</v>
          </cell>
          <cell r="J1772">
            <v>1224900</v>
          </cell>
        </row>
        <row r="1773">
          <cell r="H1773" t="str">
            <v>1059999053</v>
          </cell>
          <cell r="I1773">
            <v>0</v>
          </cell>
          <cell r="J1773">
            <v>1224900</v>
          </cell>
        </row>
        <row r="1774">
          <cell r="H1774" t="str">
            <v>1059999053</v>
          </cell>
          <cell r="I1774">
            <v>0</v>
          </cell>
          <cell r="J1774">
            <v>1224900</v>
          </cell>
        </row>
        <row r="1775">
          <cell r="H1775" t="str">
            <v>2900000053</v>
          </cell>
          <cell r="I1775">
            <v>30715122200</v>
          </cell>
          <cell r="J1775">
            <v>29251782291.610001</v>
          </cell>
        </row>
        <row r="1776">
          <cell r="H1776" t="str">
            <v>2910000053</v>
          </cell>
          <cell r="I1776">
            <v>26137055200</v>
          </cell>
          <cell r="J1776">
            <v>25887885038.380001</v>
          </cell>
        </row>
        <row r="1777">
          <cell r="H1777" t="str">
            <v>2910059053</v>
          </cell>
          <cell r="I1777">
            <v>2018400800</v>
          </cell>
          <cell r="J1777">
            <v>2018400800</v>
          </cell>
        </row>
        <row r="1778">
          <cell r="H1778" t="str">
            <v>2910059053</v>
          </cell>
          <cell r="I1778">
            <v>2018400800</v>
          </cell>
          <cell r="J1778">
            <v>2018400800</v>
          </cell>
        </row>
        <row r="1779">
          <cell r="H1779" t="str">
            <v>2910059053</v>
          </cell>
          <cell r="I1779">
            <v>0</v>
          </cell>
          <cell r="J1779">
            <v>2018400800</v>
          </cell>
        </row>
        <row r="1780">
          <cell r="H1780" t="str">
            <v>2910059053</v>
          </cell>
          <cell r="I1780">
            <v>0</v>
          </cell>
          <cell r="J1780">
            <v>2018400800</v>
          </cell>
        </row>
        <row r="1781">
          <cell r="H1781" t="str">
            <v>2915129053</v>
          </cell>
          <cell r="I1781">
            <v>24038654400</v>
          </cell>
          <cell r="J1781">
            <v>23789484238.380001</v>
          </cell>
        </row>
        <row r="1782">
          <cell r="H1782" t="str">
            <v>2915129053</v>
          </cell>
          <cell r="I1782">
            <v>24038654400</v>
          </cell>
          <cell r="J1782">
            <v>23789484238.380001</v>
          </cell>
        </row>
        <row r="1783">
          <cell r="H1783" t="str">
            <v>2915129053</v>
          </cell>
          <cell r="I1783">
            <v>0</v>
          </cell>
          <cell r="J1783">
            <v>23789484238.380001</v>
          </cell>
        </row>
        <row r="1784">
          <cell r="H1784" t="str">
            <v>2915398053</v>
          </cell>
          <cell r="I1784">
            <v>80000000</v>
          </cell>
          <cell r="J1784">
            <v>80000000</v>
          </cell>
        </row>
        <row r="1785">
          <cell r="H1785" t="str">
            <v>2915398053</v>
          </cell>
          <cell r="I1785">
            <v>80000000</v>
          </cell>
          <cell r="J1785">
            <v>80000000</v>
          </cell>
        </row>
        <row r="1786">
          <cell r="H1786" t="str">
            <v>2915398053</v>
          </cell>
          <cell r="I1786">
            <v>0</v>
          </cell>
          <cell r="J1786">
            <v>80000000</v>
          </cell>
        </row>
        <row r="1787">
          <cell r="H1787" t="str">
            <v>2940000053</v>
          </cell>
          <cell r="I1787">
            <v>4578067000</v>
          </cell>
          <cell r="J1787">
            <v>3363897253.23</v>
          </cell>
        </row>
        <row r="1788">
          <cell r="H1788" t="str">
            <v>2940011053</v>
          </cell>
          <cell r="I1788">
            <v>206168800</v>
          </cell>
          <cell r="J1788">
            <v>206046581.97</v>
          </cell>
        </row>
        <row r="1789">
          <cell r="H1789" t="str">
            <v>2940011053</v>
          </cell>
          <cell r="I1789">
            <v>206168800</v>
          </cell>
          <cell r="J1789">
            <v>206046581.97</v>
          </cell>
        </row>
        <row r="1790">
          <cell r="H1790" t="str">
            <v>2940011053</v>
          </cell>
          <cell r="I1790">
            <v>0</v>
          </cell>
          <cell r="J1790">
            <v>206046581.97</v>
          </cell>
        </row>
        <row r="1791">
          <cell r="H1791" t="str">
            <v>2940011053</v>
          </cell>
          <cell r="I1791">
            <v>0</v>
          </cell>
          <cell r="J1791">
            <v>206046581.97</v>
          </cell>
        </row>
        <row r="1792">
          <cell r="H1792" t="str">
            <v>2940012053</v>
          </cell>
          <cell r="I1792">
            <v>334598700</v>
          </cell>
          <cell r="J1792">
            <v>317585112.38999999</v>
          </cell>
        </row>
        <row r="1793">
          <cell r="H1793" t="str">
            <v>2940012053</v>
          </cell>
          <cell r="I1793">
            <v>334598700</v>
          </cell>
          <cell r="J1793">
            <v>317585112.38999999</v>
          </cell>
        </row>
        <row r="1794">
          <cell r="H1794" t="str">
            <v>2940012053</v>
          </cell>
          <cell r="I1794">
            <v>0</v>
          </cell>
          <cell r="J1794">
            <v>317585112.38999999</v>
          </cell>
        </row>
        <row r="1795">
          <cell r="H1795" t="str">
            <v>2940012053</v>
          </cell>
          <cell r="I1795">
            <v>0</v>
          </cell>
          <cell r="J1795">
            <v>317585112.38999999</v>
          </cell>
        </row>
        <row r="1796">
          <cell r="H1796" t="str">
            <v>2940019053</v>
          </cell>
          <cell r="I1796">
            <v>259212700</v>
          </cell>
          <cell r="J1796">
            <v>243993998.66999999</v>
          </cell>
        </row>
        <row r="1797">
          <cell r="H1797" t="str">
            <v>2940019053</v>
          </cell>
          <cell r="I1797">
            <v>45423800</v>
          </cell>
          <cell r="J1797">
            <v>41128891.579999998</v>
          </cell>
        </row>
        <row r="1798">
          <cell r="H1798" t="str">
            <v>2940019053</v>
          </cell>
          <cell r="I1798">
            <v>0</v>
          </cell>
          <cell r="J1798">
            <v>41128891.579999998</v>
          </cell>
        </row>
        <row r="1799">
          <cell r="H1799" t="str">
            <v>2940019053</v>
          </cell>
          <cell r="I1799">
            <v>0</v>
          </cell>
          <cell r="J1799">
            <v>41128891.579999998</v>
          </cell>
        </row>
        <row r="1800">
          <cell r="H1800" t="str">
            <v>2940019053</v>
          </cell>
          <cell r="I1800">
            <v>210047900</v>
          </cell>
          <cell r="J1800">
            <v>200956533.34999999</v>
          </cell>
        </row>
        <row r="1801">
          <cell r="H1801" t="str">
            <v>2940019053</v>
          </cell>
          <cell r="I1801">
            <v>0</v>
          </cell>
          <cell r="J1801">
            <v>200956533.34999999</v>
          </cell>
        </row>
        <row r="1802">
          <cell r="H1802" t="str">
            <v>2940019053</v>
          </cell>
          <cell r="I1802">
            <v>0</v>
          </cell>
          <cell r="J1802">
            <v>75543339.430000007</v>
          </cell>
        </row>
        <row r="1803">
          <cell r="H1803" t="str">
            <v>2940019053</v>
          </cell>
          <cell r="I1803">
            <v>0</v>
          </cell>
          <cell r="J1803">
            <v>125413193.92</v>
          </cell>
        </row>
        <row r="1804">
          <cell r="H1804" t="str">
            <v>2940019053</v>
          </cell>
          <cell r="I1804">
            <v>3741000</v>
          </cell>
          <cell r="J1804">
            <v>1908573.74</v>
          </cell>
        </row>
        <row r="1805">
          <cell r="H1805" t="str">
            <v>2940019053</v>
          </cell>
          <cell r="I1805">
            <v>0</v>
          </cell>
          <cell r="J1805">
            <v>35000</v>
          </cell>
        </row>
        <row r="1806">
          <cell r="H1806" t="str">
            <v>2940019053</v>
          </cell>
          <cell r="I1806">
            <v>0</v>
          </cell>
          <cell r="J1806">
            <v>35000</v>
          </cell>
        </row>
        <row r="1807">
          <cell r="H1807" t="str">
            <v>2940019053</v>
          </cell>
          <cell r="I1807">
            <v>0</v>
          </cell>
          <cell r="J1807">
            <v>1873573.74</v>
          </cell>
        </row>
        <row r="1808">
          <cell r="H1808" t="str">
            <v>2940019053</v>
          </cell>
          <cell r="I1808">
            <v>0</v>
          </cell>
          <cell r="J1808">
            <v>1131415.67</v>
          </cell>
        </row>
        <row r="1809">
          <cell r="H1809" t="str">
            <v>2940019053</v>
          </cell>
          <cell r="I1809">
            <v>0</v>
          </cell>
          <cell r="J1809">
            <v>742158.07</v>
          </cell>
        </row>
        <row r="1810">
          <cell r="H1810" t="str">
            <v>2940059053</v>
          </cell>
          <cell r="I1810">
            <v>2402348300</v>
          </cell>
          <cell r="J1810">
            <v>2387095342.3200002</v>
          </cell>
        </row>
        <row r="1811">
          <cell r="H1811" t="str">
            <v>2940059053</v>
          </cell>
          <cell r="I1811">
            <v>64296000</v>
          </cell>
          <cell r="J1811">
            <v>62630933.670000002</v>
          </cell>
        </row>
        <row r="1812">
          <cell r="H1812" t="str">
            <v>2940059053</v>
          </cell>
          <cell r="I1812">
            <v>0</v>
          </cell>
          <cell r="J1812">
            <v>62630933.670000002</v>
          </cell>
        </row>
        <row r="1813">
          <cell r="H1813" t="str">
            <v>2940059053</v>
          </cell>
          <cell r="I1813">
            <v>0</v>
          </cell>
          <cell r="J1813">
            <v>50085815.960000001</v>
          </cell>
        </row>
        <row r="1814">
          <cell r="H1814" t="str">
            <v>2940059053</v>
          </cell>
          <cell r="I1814">
            <v>0</v>
          </cell>
          <cell r="J1814">
            <v>12545117.710000001</v>
          </cell>
        </row>
        <row r="1815">
          <cell r="H1815" t="str">
            <v>2940059053</v>
          </cell>
          <cell r="I1815">
            <v>1474115400</v>
          </cell>
          <cell r="J1815">
            <v>1461146308.6500001</v>
          </cell>
        </row>
        <row r="1816">
          <cell r="H1816" t="str">
            <v>2940059053</v>
          </cell>
          <cell r="I1816">
            <v>0</v>
          </cell>
          <cell r="J1816">
            <v>1461146308.6500001</v>
          </cell>
        </row>
        <row r="1817">
          <cell r="H1817" t="str">
            <v>2940059053</v>
          </cell>
          <cell r="I1817">
            <v>0</v>
          </cell>
          <cell r="J1817">
            <v>407956900</v>
          </cell>
        </row>
        <row r="1818">
          <cell r="H1818" t="str">
            <v>2940059053</v>
          </cell>
          <cell r="I1818">
            <v>0</v>
          </cell>
          <cell r="J1818">
            <v>1053189408.65</v>
          </cell>
        </row>
        <row r="1819">
          <cell r="H1819" t="str">
            <v>2940059053</v>
          </cell>
          <cell r="I1819">
            <v>863776900</v>
          </cell>
          <cell r="J1819">
            <v>863194100</v>
          </cell>
        </row>
        <row r="1820">
          <cell r="H1820" t="str">
            <v>2940059053</v>
          </cell>
          <cell r="I1820">
            <v>0</v>
          </cell>
          <cell r="J1820">
            <v>863194100</v>
          </cell>
        </row>
        <row r="1821">
          <cell r="H1821" t="str">
            <v>2940059053</v>
          </cell>
          <cell r="I1821">
            <v>0</v>
          </cell>
          <cell r="J1821">
            <v>851494100</v>
          </cell>
        </row>
        <row r="1822">
          <cell r="H1822" t="str">
            <v>2940059053</v>
          </cell>
          <cell r="I1822">
            <v>0</v>
          </cell>
          <cell r="J1822">
            <v>11700000</v>
          </cell>
        </row>
        <row r="1823">
          <cell r="H1823" t="str">
            <v>2940059053</v>
          </cell>
          <cell r="I1823">
            <v>160000</v>
          </cell>
          <cell r="J1823">
            <v>124000</v>
          </cell>
        </row>
        <row r="1824">
          <cell r="H1824" t="str">
            <v>2940059053</v>
          </cell>
          <cell r="I1824">
            <v>0</v>
          </cell>
          <cell r="J1824">
            <v>124000</v>
          </cell>
        </row>
        <row r="1825">
          <cell r="H1825" t="str">
            <v>2940059053</v>
          </cell>
          <cell r="I1825">
            <v>0</v>
          </cell>
          <cell r="J1825">
            <v>124000</v>
          </cell>
        </row>
        <row r="1826">
          <cell r="H1826" t="str">
            <v>2942795053</v>
          </cell>
          <cell r="I1826">
            <v>797759600</v>
          </cell>
          <cell r="J1826">
            <v>50434398.259999998</v>
          </cell>
        </row>
        <row r="1827">
          <cell r="H1827" t="str">
            <v>2942795053</v>
          </cell>
          <cell r="I1827">
            <v>797759600</v>
          </cell>
          <cell r="J1827">
            <v>50434398.259999998</v>
          </cell>
        </row>
        <row r="1828">
          <cell r="H1828" t="str">
            <v>2942795053</v>
          </cell>
          <cell r="I1828">
            <v>0</v>
          </cell>
          <cell r="J1828">
            <v>50434398.259999998</v>
          </cell>
        </row>
        <row r="1829">
          <cell r="H1829" t="str">
            <v>2942795053</v>
          </cell>
          <cell r="I1829">
            <v>0</v>
          </cell>
          <cell r="J1829">
            <v>50434398.259999998</v>
          </cell>
        </row>
        <row r="1830">
          <cell r="H1830" t="str">
            <v>2942796053</v>
          </cell>
          <cell r="I1830">
            <v>484706500</v>
          </cell>
          <cell r="J1830">
            <v>76541120.659999996</v>
          </cell>
        </row>
        <row r="1831">
          <cell r="H1831" t="str">
            <v>2942796053</v>
          </cell>
          <cell r="I1831">
            <v>484706500</v>
          </cell>
          <cell r="J1831">
            <v>76541120.659999996</v>
          </cell>
        </row>
        <row r="1832">
          <cell r="H1832" t="str">
            <v>2942796053</v>
          </cell>
          <cell r="I1832">
            <v>0</v>
          </cell>
          <cell r="J1832">
            <v>76541120.659999996</v>
          </cell>
        </row>
        <row r="1833">
          <cell r="H1833" t="str">
            <v>2942796053</v>
          </cell>
          <cell r="I1833">
            <v>0</v>
          </cell>
          <cell r="J1833">
            <v>76541120.659999996</v>
          </cell>
        </row>
        <row r="1834">
          <cell r="H1834" t="str">
            <v>2943969053</v>
          </cell>
          <cell r="I1834">
            <v>25500</v>
          </cell>
          <cell r="J1834">
            <v>14098.31</v>
          </cell>
        </row>
        <row r="1835">
          <cell r="H1835" t="str">
            <v>2943969053</v>
          </cell>
          <cell r="I1835">
            <v>25500</v>
          </cell>
          <cell r="J1835">
            <v>14098.31</v>
          </cell>
        </row>
        <row r="1836">
          <cell r="H1836" t="str">
            <v>2943969053</v>
          </cell>
          <cell r="I1836">
            <v>0</v>
          </cell>
          <cell r="J1836">
            <v>14098.31</v>
          </cell>
        </row>
        <row r="1837">
          <cell r="H1837" t="str">
            <v>2943969053</v>
          </cell>
          <cell r="I1837">
            <v>0</v>
          </cell>
          <cell r="J1837">
            <v>14098.31</v>
          </cell>
        </row>
        <row r="1838">
          <cell r="H1838" t="str">
            <v>2943987053</v>
          </cell>
          <cell r="I1838">
            <v>1974500</v>
          </cell>
          <cell r="J1838">
            <v>8699.7000000000007</v>
          </cell>
        </row>
        <row r="1839">
          <cell r="H1839" t="str">
            <v>2943987053</v>
          </cell>
          <cell r="I1839">
            <v>174500</v>
          </cell>
          <cell r="J1839">
            <v>8699.7000000000007</v>
          </cell>
        </row>
        <row r="1840">
          <cell r="H1840" t="str">
            <v>2943987053</v>
          </cell>
          <cell r="I1840">
            <v>0</v>
          </cell>
          <cell r="J1840">
            <v>8699.7000000000007</v>
          </cell>
        </row>
        <row r="1841">
          <cell r="H1841" t="str">
            <v>2943987053</v>
          </cell>
          <cell r="I1841">
            <v>0</v>
          </cell>
          <cell r="J1841">
            <v>8699.7000000000007</v>
          </cell>
        </row>
        <row r="1842">
          <cell r="H1842" t="str">
            <v>2943987053</v>
          </cell>
          <cell r="I1842">
            <v>1800000</v>
          </cell>
          <cell r="J1842">
            <v>0</v>
          </cell>
        </row>
        <row r="1843">
          <cell r="H1843" t="str">
            <v>2945129053</v>
          </cell>
          <cell r="I1843">
            <v>50136200</v>
          </cell>
          <cell r="J1843">
            <v>46074138.539999999</v>
          </cell>
        </row>
        <row r="1844">
          <cell r="H1844" t="str">
            <v>2945129053</v>
          </cell>
          <cell r="I1844">
            <v>50136200</v>
          </cell>
          <cell r="J1844">
            <v>46074138.539999999</v>
          </cell>
        </row>
        <row r="1845">
          <cell r="H1845" t="str">
            <v>2945129053</v>
          </cell>
          <cell r="I1845">
            <v>0</v>
          </cell>
          <cell r="J1845">
            <v>46074138.539999999</v>
          </cell>
        </row>
        <row r="1846">
          <cell r="H1846" t="str">
            <v>2945221053</v>
          </cell>
          <cell r="I1846">
            <v>41136200</v>
          </cell>
          <cell r="J1846">
            <v>36103762.409999996</v>
          </cell>
        </row>
        <row r="1847">
          <cell r="H1847" t="str">
            <v>2945221053</v>
          </cell>
          <cell r="I1847">
            <v>41136200</v>
          </cell>
          <cell r="J1847">
            <v>36103762.409999996</v>
          </cell>
        </row>
        <row r="1848">
          <cell r="H1848" t="str">
            <v>2945221053</v>
          </cell>
          <cell r="I1848">
            <v>0</v>
          </cell>
          <cell r="J1848">
            <v>36103762.409999996</v>
          </cell>
        </row>
        <row r="1849">
          <cell r="H1849" t="str">
            <v>3700000053</v>
          </cell>
          <cell r="I1849">
            <v>30000000</v>
          </cell>
          <cell r="J1849">
            <v>0</v>
          </cell>
        </row>
        <row r="1850">
          <cell r="H1850" t="str">
            <v>3740000053</v>
          </cell>
          <cell r="I1850">
            <v>30000000</v>
          </cell>
          <cell r="J1850">
            <v>0</v>
          </cell>
        </row>
        <row r="1851">
          <cell r="H1851" t="str">
            <v>3745099053</v>
          </cell>
          <cell r="I1851">
            <v>30000000</v>
          </cell>
          <cell r="J1851">
            <v>0</v>
          </cell>
        </row>
        <row r="1852">
          <cell r="H1852" t="str">
            <v>3745099053</v>
          </cell>
          <cell r="I1852">
            <v>30000000</v>
          </cell>
          <cell r="J1852">
            <v>0</v>
          </cell>
        </row>
        <row r="1853">
          <cell r="H1853" t="str">
            <v>9900000053</v>
          </cell>
          <cell r="I1853">
            <v>8621800</v>
          </cell>
          <cell r="J1853">
            <v>8473204.1699999999</v>
          </cell>
        </row>
        <row r="1854">
          <cell r="H1854" t="str">
            <v>9990000053</v>
          </cell>
          <cell r="I1854">
            <v>8621800</v>
          </cell>
          <cell r="J1854">
            <v>8473204.1699999999</v>
          </cell>
        </row>
        <row r="1855">
          <cell r="H1855" t="str">
            <v>9992041053</v>
          </cell>
          <cell r="I1855">
            <v>8621800</v>
          </cell>
          <cell r="J1855">
            <v>8473204.1699999999</v>
          </cell>
        </row>
        <row r="1856">
          <cell r="H1856" t="str">
            <v>9992041053</v>
          </cell>
          <cell r="I1856">
            <v>6749600</v>
          </cell>
          <cell r="J1856">
            <v>6691304.8300000001</v>
          </cell>
        </row>
        <row r="1857">
          <cell r="H1857" t="str">
            <v>9992041053</v>
          </cell>
          <cell r="I1857">
            <v>0</v>
          </cell>
          <cell r="J1857">
            <v>6691304.8300000001</v>
          </cell>
        </row>
        <row r="1858">
          <cell r="H1858" t="str">
            <v>9992041053</v>
          </cell>
          <cell r="I1858">
            <v>0</v>
          </cell>
          <cell r="J1858">
            <v>6691304.8300000001</v>
          </cell>
        </row>
        <row r="1859">
          <cell r="H1859" t="str">
            <v>9992041053</v>
          </cell>
          <cell r="I1859">
            <v>1781900</v>
          </cell>
          <cell r="J1859">
            <v>1781899.34</v>
          </cell>
        </row>
        <row r="1860">
          <cell r="H1860" t="str">
            <v>9992041053</v>
          </cell>
          <cell r="I1860">
            <v>0</v>
          </cell>
          <cell r="J1860">
            <v>1781899.34</v>
          </cell>
        </row>
        <row r="1861">
          <cell r="H1861" t="str">
            <v>9992041053</v>
          </cell>
          <cell r="I1861">
            <v>0</v>
          </cell>
          <cell r="J1861">
            <v>201000</v>
          </cell>
        </row>
        <row r="1862">
          <cell r="H1862" t="str">
            <v>9992041053</v>
          </cell>
          <cell r="I1862">
            <v>0</v>
          </cell>
          <cell r="J1862">
            <v>1580899.34</v>
          </cell>
        </row>
        <row r="1863">
          <cell r="H1863" t="str">
            <v>9992041053</v>
          </cell>
          <cell r="I1863">
            <v>90300</v>
          </cell>
          <cell r="J1863">
            <v>0</v>
          </cell>
        </row>
        <row r="1864">
          <cell r="H1864" t="str">
            <v>053</v>
          </cell>
          <cell r="I1864">
            <v>22011400</v>
          </cell>
          <cell r="J1864">
            <v>22011200</v>
          </cell>
        </row>
        <row r="1865">
          <cell r="H1865" t="str">
            <v>1000000053</v>
          </cell>
          <cell r="I1865">
            <v>34200</v>
          </cell>
          <cell r="J1865">
            <v>34000</v>
          </cell>
        </row>
        <row r="1866">
          <cell r="H1866" t="str">
            <v>1050000053</v>
          </cell>
          <cell r="I1866">
            <v>34200</v>
          </cell>
          <cell r="J1866">
            <v>34000</v>
          </cell>
        </row>
        <row r="1867">
          <cell r="H1867" t="str">
            <v>1059999053</v>
          </cell>
          <cell r="I1867">
            <v>34200</v>
          </cell>
          <cell r="J1867">
            <v>34000</v>
          </cell>
        </row>
        <row r="1868">
          <cell r="H1868" t="str">
            <v>1059999053</v>
          </cell>
          <cell r="I1868">
            <v>34200</v>
          </cell>
          <cell r="J1868">
            <v>34000</v>
          </cell>
        </row>
        <row r="1869">
          <cell r="H1869" t="str">
            <v>1059999053</v>
          </cell>
          <cell r="I1869">
            <v>0</v>
          </cell>
          <cell r="J1869">
            <v>34000</v>
          </cell>
        </row>
        <row r="1870">
          <cell r="H1870" t="str">
            <v>1059999053</v>
          </cell>
          <cell r="I1870">
            <v>0</v>
          </cell>
          <cell r="J1870">
            <v>34000</v>
          </cell>
        </row>
        <row r="1871">
          <cell r="H1871" t="str">
            <v>2900000053</v>
          </cell>
          <cell r="I1871">
            <v>21977200</v>
          </cell>
          <cell r="J1871">
            <v>21977200</v>
          </cell>
        </row>
        <row r="1872">
          <cell r="H1872" t="str">
            <v>2940000053</v>
          </cell>
          <cell r="I1872">
            <v>21977200</v>
          </cell>
          <cell r="J1872">
            <v>21977200</v>
          </cell>
        </row>
        <row r="1873">
          <cell r="H1873" t="str">
            <v>2940059053</v>
          </cell>
          <cell r="I1873">
            <v>21977200</v>
          </cell>
          <cell r="J1873">
            <v>21977200</v>
          </cell>
        </row>
        <row r="1874">
          <cell r="H1874" t="str">
            <v>2940059053</v>
          </cell>
          <cell r="I1874">
            <v>21977200</v>
          </cell>
          <cell r="J1874">
            <v>21977200</v>
          </cell>
        </row>
        <row r="1875">
          <cell r="H1875" t="str">
            <v>2940059053</v>
          </cell>
          <cell r="I1875">
            <v>0</v>
          </cell>
          <cell r="J1875">
            <v>21977200</v>
          </cell>
        </row>
        <row r="1876">
          <cell r="H1876" t="str">
            <v>2940059053</v>
          </cell>
          <cell r="I1876">
            <v>0</v>
          </cell>
          <cell r="J1876">
            <v>21977200</v>
          </cell>
        </row>
        <row r="1877">
          <cell r="H1877" t="str">
            <v>053</v>
          </cell>
          <cell r="I1877">
            <v>294075000</v>
          </cell>
          <cell r="J1877">
            <v>294074900</v>
          </cell>
        </row>
        <row r="1878">
          <cell r="H1878" t="str">
            <v>053</v>
          </cell>
          <cell r="I1878">
            <v>294075000</v>
          </cell>
          <cell r="J1878">
            <v>294074900</v>
          </cell>
        </row>
        <row r="1879">
          <cell r="H1879" t="str">
            <v>2900000053</v>
          </cell>
          <cell r="I1879">
            <v>294075000</v>
          </cell>
          <cell r="J1879">
            <v>294074900</v>
          </cell>
        </row>
        <row r="1880">
          <cell r="H1880" t="str">
            <v>2940000053</v>
          </cell>
          <cell r="I1880">
            <v>294075000</v>
          </cell>
          <cell r="J1880">
            <v>294074900</v>
          </cell>
        </row>
        <row r="1881">
          <cell r="H1881" t="str">
            <v>2940059053</v>
          </cell>
          <cell r="I1881">
            <v>293535000</v>
          </cell>
          <cell r="J1881">
            <v>293534900</v>
          </cell>
        </row>
        <row r="1882">
          <cell r="H1882" t="str">
            <v>2940059053</v>
          </cell>
          <cell r="I1882">
            <v>293535000</v>
          </cell>
          <cell r="J1882">
            <v>293534900</v>
          </cell>
        </row>
        <row r="1883">
          <cell r="H1883" t="str">
            <v>2940059053</v>
          </cell>
          <cell r="I1883">
            <v>0</v>
          </cell>
          <cell r="J1883">
            <v>293534900</v>
          </cell>
        </row>
        <row r="1884">
          <cell r="H1884" t="str">
            <v>2940059053</v>
          </cell>
          <cell r="I1884">
            <v>0</v>
          </cell>
          <cell r="J1884">
            <v>285074900</v>
          </cell>
        </row>
        <row r="1885">
          <cell r="H1885" t="str">
            <v>2940059053</v>
          </cell>
          <cell r="I1885">
            <v>0</v>
          </cell>
          <cell r="J1885">
            <v>8460000</v>
          </cell>
        </row>
        <row r="1886">
          <cell r="H1886" t="str">
            <v>2943987053</v>
          </cell>
          <cell r="I1886">
            <v>540000</v>
          </cell>
          <cell r="J1886">
            <v>540000</v>
          </cell>
        </row>
        <row r="1887">
          <cell r="H1887" t="str">
            <v>2943987053</v>
          </cell>
          <cell r="I1887">
            <v>540000</v>
          </cell>
          <cell r="J1887">
            <v>540000</v>
          </cell>
        </row>
        <row r="1888">
          <cell r="H1888" t="str">
            <v>2943987053</v>
          </cell>
          <cell r="I1888">
            <v>0</v>
          </cell>
          <cell r="J1888">
            <v>540000</v>
          </cell>
        </row>
        <row r="1889">
          <cell r="H1889" t="str">
            <v>2943987053</v>
          </cell>
          <cell r="I1889">
            <v>0</v>
          </cell>
          <cell r="J1889">
            <v>540000</v>
          </cell>
        </row>
        <row r="1890">
          <cell r="H1890" t="str">
            <v>053</v>
          </cell>
          <cell r="I1890">
            <v>20927900</v>
          </cell>
          <cell r="J1890">
            <v>20916996.399999999</v>
          </cell>
        </row>
        <row r="1891">
          <cell r="H1891" t="str">
            <v>053</v>
          </cell>
          <cell r="I1891">
            <v>15684700</v>
          </cell>
          <cell r="J1891">
            <v>15673796.4</v>
          </cell>
        </row>
        <row r="1892">
          <cell r="H1892" t="str">
            <v>2900000053</v>
          </cell>
          <cell r="I1892">
            <v>15684700</v>
          </cell>
          <cell r="J1892">
            <v>15673796.4</v>
          </cell>
        </row>
        <row r="1893">
          <cell r="H1893" t="str">
            <v>2940000053</v>
          </cell>
          <cell r="I1893">
            <v>15684700</v>
          </cell>
          <cell r="J1893">
            <v>15673796.4</v>
          </cell>
        </row>
        <row r="1894">
          <cell r="H1894" t="str">
            <v>2940059053</v>
          </cell>
          <cell r="I1894">
            <v>15336400</v>
          </cell>
          <cell r="J1894">
            <v>15336400</v>
          </cell>
        </row>
        <row r="1895">
          <cell r="H1895" t="str">
            <v>2940059053</v>
          </cell>
          <cell r="I1895">
            <v>15336400</v>
          </cell>
          <cell r="J1895">
            <v>15336400</v>
          </cell>
        </row>
        <row r="1896">
          <cell r="H1896" t="str">
            <v>2940059053</v>
          </cell>
          <cell r="I1896">
            <v>0</v>
          </cell>
          <cell r="J1896">
            <v>15336400</v>
          </cell>
        </row>
        <row r="1897">
          <cell r="H1897" t="str">
            <v>2940059053</v>
          </cell>
          <cell r="I1897">
            <v>0</v>
          </cell>
          <cell r="J1897">
            <v>15336400</v>
          </cell>
        </row>
        <row r="1898">
          <cell r="H1898" t="str">
            <v>2942040053</v>
          </cell>
          <cell r="I1898">
            <v>348300</v>
          </cell>
          <cell r="J1898">
            <v>337396.4</v>
          </cell>
        </row>
        <row r="1899">
          <cell r="H1899" t="str">
            <v>2942040053</v>
          </cell>
          <cell r="I1899">
            <v>348300</v>
          </cell>
          <cell r="J1899">
            <v>337396.4</v>
          </cell>
        </row>
        <row r="1900">
          <cell r="H1900" t="str">
            <v>2942040053</v>
          </cell>
          <cell r="I1900">
            <v>0</v>
          </cell>
          <cell r="J1900">
            <v>337396.4</v>
          </cell>
        </row>
        <row r="1901">
          <cell r="H1901" t="str">
            <v>2942040053</v>
          </cell>
          <cell r="I1901">
            <v>0</v>
          </cell>
          <cell r="J1901">
            <v>337396.4</v>
          </cell>
        </row>
        <row r="1902">
          <cell r="H1902" t="str">
            <v>053</v>
          </cell>
          <cell r="I1902">
            <v>5243200</v>
          </cell>
          <cell r="J1902">
            <v>5243200</v>
          </cell>
        </row>
        <row r="1903">
          <cell r="H1903" t="str">
            <v>0200000053</v>
          </cell>
          <cell r="I1903">
            <v>5243200</v>
          </cell>
          <cell r="J1903">
            <v>5243200</v>
          </cell>
        </row>
        <row r="1904">
          <cell r="H1904" t="str">
            <v>0250000053</v>
          </cell>
          <cell r="I1904">
            <v>5243200</v>
          </cell>
          <cell r="J1904">
            <v>5243200</v>
          </cell>
        </row>
        <row r="1905">
          <cell r="H1905" t="str">
            <v>0250059053</v>
          </cell>
          <cell r="I1905">
            <v>5243200</v>
          </cell>
          <cell r="J1905">
            <v>5243200</v>
          </cell>
        </row>
        <row r="1906">
          <cell r="H1906" t="str">
            <v>0250059053</v>
          </cell>
          <cell r="I1906">
            <v>5243200</v>
          </cell>
          <cell r="J1906">
            <v>5243200</v>
          </cell>
        </row>
        <row r="1907">
          <cell r="H1907" t="str">
            <v>0250059053</v>
          </cell>
          <cell r="I1907">
            <v>0</v>
          </cell>
          <cell r="J1907">
            <v>5243200</v>
          </cell>
        </row>
        <row r="1908">
          <cell r="H1908" t="str">
            <v>0250059053</v>
          </cell>
          <cell r="I1908">
            <v>0</v>
          </cell>
          <cell r="J1908">
            <v>5243200</v>
          </cell>
        </row>
        <row r="1909">
          <cell r="H1909" t="str">
            <v>053</v>
          </cell>
          <cell r="I1909">
            <v>27990100</v>
          </cell>
          <cell r="J1909">
            <v>27988495.649999999</v>
          </cell>
        </row>
        <row r="1910">
          <cell r="H1910" t="str">
            <v>053</v>
          </cell>
          <cell r="I1910">
            <v>27990100</v>
          </cell>
          <cell r="J1910">
            <v>27988495.649999999</v>
          </cell>
        </row>
        <row r="1911">
          <cell r="H1911" t="str">
            <v>0500000053</v>
          </cell>
          <cell r="I1911">
            <v>27990100</v>
          </cell>
          <cell r="J1911">
            <v>27988495.649999999</v>
          </cell>
        </row>
        <row r="1912">
          <cell r="H1912" t="str">
            <v>0540000053</v>
          </cell>
          <cell r="I1912">
            <v>27990100</v>
          </cell>
          <cell r="J1912">
            <v>27988495.649999999</v>
          </cell>
        </row>
        <row r="1913">
          <cell r="H1913" t="str">
            <v>0543589053</v>
          </cell>
          <cell r="I1913">
            <v>27990100</v>
          </cell>
          <cell r="J1913">
            <v>27988495.649999999</v>
          </cell>
        </row>
        <row r="1914">
          <cell r="H1914" t="str">
            <v>0543589053</v>
          </cell>
          <cell r="I1914">
            <v>27990100</v>
          </cell>
          <cell r="J1914">
            <v>27988495.649999999</v>
          </cell>
        </row>
        <row r="1915">
          <cell r="H1915" t="str">
            <v>0543589053</v>
          </cell>
          <cell r="I1915">
            <v>0</v>
          </cell>
          <cell r="J1915">
            <v>27988495.649999999</v>
          </cell>
        </row>
        <row r="1916">
          <cell r="H1916" t="str">
            <v>0543589053</v>
          </cell>
          <cell r="I1916">
            <v>0</v>
          </cell>
          <cell r="J1916">
            <v>27988495.649999999</v>
          </cell>
        </row>
        <row r="1917">
          <cell r="H1917" t="str">
            <v>054</v>
          </cell>
          <cell r="I1917">
            <v>88351606300</v>
          </cell>
          <cell r="J1917">
            <v>88334088000.600006</v>
          </cell>
        </row>
        <row r="1918">
          <cell r="H1918" t="str">
            <v>054</v>
          </cell>
          <cell r="I1918">
            <v>313780300</v>
          </cell>
          <cell r="J1918">
            <v>313580604.60000002</v>
          </cell>
        </row>
        <row r="1919">
          <cell r="H1919" t="str">
            <v>054</v>
          </cell>
          <cell r="I1919">
            <v>161180700</v>
          </cell>
          <cell r="J1919">
            <v>160981004.59999999</v>
          </cell>
        </row>
        <row r="1920">
          <cell r="H1920" t="str">
            <v>1100000054</v>
          </cell>
          <cell r="I1920">
            <v>161180700</v>
          </cell>
          <cell r="J1920">
            <v>160981004.59999999</v>
          </cell>
        </row>
        <row r="1921">
          <cell r="H1921" t="str">
            <v>1120000054</v>
          </cell>
          <cell r="I1921">
            <v>161180700</v>
          </cell>
          <cell r="J1921">
            <v>160981004.59999999</v>
          </cell>
        </row>
        <row r="1922">
          <cell r="H1922" t="str">
            <v>1122794054</v>
          </cell>
          <cell r="I1922">
            <v>161180700</v>
          </cell>
          <cell r="J1922">
            <v>160981004.59999999</v>
          </cell>
        </row>
        <row r="1923">
          <cell r="H1923" t="str">
            <v>1122794054</v>
          </cell>
          <cell r="I1923">
            <v>161180700</v>
          </cell>
          <cell r="J1923">
            <v>160981004.59999999</v>
          </cell>
        </row>
        <row r="1924">
          <cell r="H1924" t="str">
            <v>1122794054</v>
          </cell>
          <cell r="I1924">
            <v>0</v>
          </cell>
          <cell r="J1924">
            <v>160981004.59999999</v>
          </cell>
        </row>
        <row r="1925">
          <cell r="H1925" t="str">
            <v>1122794054</v>
          </cell>
          <cell r="I1925">
            <v>0</v>
          </cell>
          <cell r="J1925">
            <v>160981004.59999999</v>
          </cell>
        </row>
        <row r="1926">
          <cell r="H1926" t="str">
            <v>054</v>
          </cell>
          <cell r="I1926">
            <v>152599600</v>
          </cell>
          <cell r="J1926">
            <v>152599600</v>
          </cell>
        </row>
        <row r="1927">
          <cell r="H1927" t="str">
            <v>1400000054</v>
          </cell>
          <cell r="I1927">
            <v>152599600</v>
          </cell>
          <cell r="J1927">
            <v>152599600</v>
          </cell>
        </row>
        <row r="1928">
          <cell r="H1928" t="str">
            <v>1410000054</v>
          </cell>
          <cell r="I1928">
            <v>152599600</v>
          </cell>
          <cell r="J1928">
            <v>152599600</v>
          </cell>
        </row>
        <row r="1929">
          <cell r="H1929" t="str">
            <v>1410059054</v>
          </cell>
          <cell r="I1929">
            <v>152599600</v>
          </cell>
          <cell r="J1929">
            <v>152599600</v>
          </cell>
        </row>
        <row r="1930">
          <cell r="H1930" t="str">
            <v>1410059054</v>
          </cell>
          <cell r="I1930">
            <v>152599600</v>
          </cell>
          <cell r="J1930">
            <v>152599600</v>
          </cell>
        </row>
        <row r="1931">
          <cell r="H1931" t="str">
            <v>1410059054</v>
          </cell>
          <cell r="I1931">
            <v>0</v>
          </cell>
          <cell r="J1931">
            <v>152599600</v>
          </cell>
        </row>
        <row r="1932">
          <cell r="H1932" t="str">
            <v>1410059054</v>
          </cell>
          <cell r="I1932">
            <v>0</v>
          </cell>
          <cell r="J1932">
            <v>136521400</v>
          </cell>
        </row>
        <row r="1933">
          <cell r="H1933" t="str">
            <v>1410059054</v>
          </cell>
          <cell r="I1933">
            <v>0</v>
          </cell>
          <cell r="J1933">
            <v>16078200</v>
          </cell>
        </row>
        <row r="1934">
          <cell r="H1934" t="str">
            <v>054</v>
          </cell>
          <cell r="I1934">
            <v>160000000</v>
          </cell>
          <cell r="J1934">
            <v>160000000</v>
          </cell>
        </row>
        <row r="1935">
          <cell r="H1935" t="str">
            <v>054</v>
          </cell>
          <cell r="I1935">
            <v>160000000</v>
          </cell>
          <cell r="J1935">
            <v>160000000</v>
          </cell>
        </row>
        <row r="1936">
          <cell r="H1936" t="str">
            <v>1100000054</v>
          </cell>
          <cell r="I1936">
            <v>160000000</v>
          </cell>
          <cell r="J1936">
            <v>160000000</v>
          </cell>
        </row>
        <row r="1937">
          <cell r="H1937" t="str">
            <v>1130000054</v>
          </cell>
          <cell r="I1937">
            <v>160000000</v>
          </cell>
          <cell r="J1937">
            <v>160000000</v>
          </cell>
        </row>
        <row r="1938">
          <cell r="H1938" t="str">
            <v>1130019054</v>
          </cell>
          <cell r="I1938">
            <v>150000000</v>
          </cell>
          <cell r="J1938">
            <v>150000000</v>
          </cell>
        </row>
        <row r="1939">
          <cell r="H1939" t="str">
            <v>1130019054</v>
          </cell>
          <cell r="I1939">
            <v>150000000</v>
          </cell>
          <cell r="J1939">
            <v>150000000</v>
          </cell>
        </row>
        <row r="1940">
          <cell r="H1940" t="str">
            <v>1130019054</v>
          </cell>
          <cell r="I1940">
            <v>0</v>
          </cell>
          <cell r="J1940">
            <v>150000000</v>
          </cell>
        </row>
        <row r="1941">
          <cell r="H1941" t="str">
            <v>1130019054</v>
          </cell>
          <cell r="I1941">
            <v>0</v>
          </cell>
          <cell r="J1941">
            <v>150000000</v>
          </cell>
        </row>
        <row r="1942">
          <cell r="H1942" t="str">
            <v>1133029054</v>
          </cell>
          <cell r="I1942">
            <v>10000000</v>
          </cell>
          <cell r="J1942">
            <v>10000000</v>
          </cell>
        </row>
        <row r="1943">
          <cell r="H1943" t="str">
            <v>1133029054</v>
          </cell>
          <cell r="I1943">
            <v>10000000</v>
          </cell>
          <cell r="J1943">
            <v>10000000</v>
          </cell>
        </row>
        <row r="1944">
          <cell r="H1944" t="str">
            <v>1133029054</v>
          </cell>
          <cell r="I1944">
            <v>0</v>
          </cell>
          <cell r="J1944">
            <v>10000000</v>
          </cell>
        </row>
        <row r="1945">
          <cell r="H1945" t="str">
            <v>054</v>
          </cell>
          <cell r="I1945">
            <v>14370092100</v>
          </cell>
          <cell r="J1945">
            <v>14370073645.27</v>
          </cell>
        </row>
        <row r="1946">
          <cell r="H1946" t="str">
            <v>054</v>
          </cell>
          <cell r="I1946">
            <v>189543700</v>
          </cell>
          <cell r="J1946">
            <v>189543700</v>
          </cell>
        </row>
        <row r="1947">
          <cell r="H1947" t="str">
            <v>0200000054</v>
          </cell>
          <cell r="I1947">
            <v>112821700</v>
          </cell>
          <cell r="J1947">
            <v>112821700</v>
          </cell>
        </row>
        <row r="1948">
          <cell r="H1948" t="str">
            <v>0220000054</v>
          </cell>
          <cell r="I1948">
            <v>112821700</v>
          </cell>
          <cell r="J1948">
            <v>112821700</v>
          </cell>
        </row>
        <row r="1949">
          <cell r="H1949" t="str">
            <v>0220059054</v>
          </cell>
          <cell r="I1949">
            <v>112821700</v>
          </cell>
          <cell r="J1949">
            <v>112821700</v>
          </cell>
        </row>
        <row r="1950">
          <cell r="H1950" t="str">
            <v>0220059054</v>
          </cell>
          <cell r="I1950">
            <v>112821700</v>
          </cell>
          <cell r="J1950">
            <v>112821700</v>
          </cell>
        </row>
        <row r="1951">
          <cell r="H1951" t="str">
            <v>0220059054</v>
          </cell>
          <cell r="I1951">
            <v>0</v>
          </cell>
          <cell r="J1951">
            <v>112821700</v>
          </cell>
        </row>
        <row r="1952">
          <cell r="H1952" t="str">
            <v>0220059054</v>
          </cell>
          <cell r="I1952">
            <v>0</v>
          </cell>
          <cell r="J1952">
            <v>112314600</v>
          </cell>
        </row>
        <row r="1953">
          <cell r="H1953" t="str">
            <v>0220059054</v>
          </cell>
          <cell r="I1953">
            <v>0</v>
          </cell>
          <cell r="J1953">
            <v>507100</v>
          </cell>
        </row>
        <row r="1954">
          <cell r="H1954" t="str">
            <v>1100000054</v>
          </cell>
          <cell r="I1954">
            <v>76722000</v>
          </cell>
          <cell r="J1954">
            <v>76722000</v>
          </cell>
        </row>
        <row r="1955">
          <cell r="H1955" t="str">
            <v>1150000054</v>
          </cell>
          <cell r="I1955">
            <v>76722000</v>
          </cell>
          <cell r="J1955">
            <v>76722000</v>
          </cell>
        </row>
        <row r="1956">
          <cell r="H1956" t="str">
            <v>1155014054</v>
          </cell>
          <cell r="I1956">
            <v>76722000</v>
          </cell>
          <cell r="J1956">
            <v>76722000</v>
          </cell>
        </row>
        <row r="1957">
          <cell r="H1957" t="str">
            <v>1155014054</v>
          </cell>
          <cell r="I1957">
            <v>76722000</v>
          </cell>
          <cell r="J1957">
            <v>76722000</v>
          </cell>
        </row>
        <row r="1958">
          <cell r="H1958" t="str">
            <v>1155014054</v>
          </cell>
          <cell r="I1958">
            <v>0</v>
          </cell>
          <cell r="J1958">
            <v>76722000</v>
          </cell>
        </row>
        <row r="1959">
          <cell r="H1959" t="str">
            <v>1155014054</v>
          </cell>
          <cell r="I1959">
            <v>0</v>
          </cell>
          <cell r="J1959">
            <v>76722000</v>
          </cell>
        </row>
        <row r="1960">
          <cell r="H1960" t="str">
            <v>054</v>
          </cell>
          <cell r="I1960">
            <v>811645600</v>
          </cell>
          <cell r="J1960">
            <v>811645600</v>
          </cell>
        </row>
        <row r="1961">
          <cell r="H1961" t="str">
            <v>0200000054</v>
          </cell>
          <cell r="I1961">
            <v>806573600</v>
          </cell>
          <cell r="J1961">
            <v>806573600</v>
          </cell>
        </row>
        <row r="1962">
          <cell r="H1962" t="str">
            <v>0210000054</v>
          </cell>
          <cell r="I1962">
            <v>806573600</v>
          </cell>
          <cell r="J1962">
            <v>806573600</v>
          </cell>
        </row>
        <row r="1963">
          <cell r="H1963" t="str">
            <v>0210059054</v>
          </cell>
          <cell r="I1963">
            <v>806573600</v>
          </cell>
          <cell r="J1963">
            <v>806573600</v>
          </cell>
        </row>
        <row r="1964">
          <cell r="H1964" t="str">
            <v>0210059054</v>
          </cell>
          <cell r="I1964">
            <v>806573600</v>
          </cell>
          <cell r="J1964">
            <v>806573600</v>
          </cell>
        </row>
        <row r="1965">
          <cell r="H1965" t="str">
            <v>0210059054</v>
          </cell>
          <cell r="I1965">
            <v>0</v>
          </cell>
          <cell r="J1965">
            <v>806573600</v>
          </cell>
        </row>
        <row r="1966">
          <cell r="H1966" t="str">
            <v>0210059054</v>
          </cell>
          <cell r="I1966">
            <v>0</v>
          </cell>
          <cell r="J1966">
            <v>568613200</v>
          </cell>
        </row>
        <row r="1967">
          <cell r="H1967" t="str">
            <v>0210059054</v>
          </cell>
          <cell r="I1967">
            <v>0</v>
          </cell>
          <cell r="J1967">
            <v>237960400</v>
          </cell>
        </row>
        <row r="1968">
          <cell r="H1968" t="str">
            <v>0300000054</v>
          </cell>
          <cell r="I1968">
            <v>1872000</v>
          </cell>
          <cell r="J1968">
            <v>1872000</v>
          </cell>
        </row>
        <row r="1969">
          <cell r="H1969" t="str">
            <v>0330000054</v>
          </cell>
          <cell r="I1969">
            <v>1872000</v>
          </cell>
          <cell r="J1969">
            <v>1872000</v>
          </cell>
        </row>
        <row r="1970">
          <cell r="H1970" t="str">
            <v>0333986054</v>
          </cell>
          <cell r="I1970">
            <v>1872000</v>
          </cell>
          <cell r="J1970">
            <v>1872000</v>
          </cell>
        </row>
        <row r="1971">
          <cell r="H1971" t="str">
            <v>0333986054</v>
          </cell>
          <cell r="I1971">
            <v>1872000</v>
          </cell>
          <cell r="J1971">
            <v>1872000</v>
          </cell>
        </row>
        <row r="1972">
          <cell r="H1972" t="str">
            <v>0333986054</v>
          </cell>
          <cell r="I1972">
            <v>0</v>
          </cell>
          <cell r="J1972">
            <v>1872000</v>
          </cell>
        </row>
        <row r="1973">
          <cell r="H1973" t="str">
            <v>0333986054</v>
          </cell>
          <cell r="I1973">
            <v>0</v>
          </cell>
          <cell r="J1973">
            <v>1872000</v>
          </cell>
        </row>
        <row r="1974">
          <cell r="H1974" t="str">
            <v>1100000054</v>
          </cell>
          <cell r="I1974">
            <v>3200000</v>
          </cell>
          <cell r="J1974">
            <v>3200000</v>
          </cell>
        </row>
        <row r="1975">
          <cell r="H1975" t="str">
            <v>1150000054</v>
          </cell>
          <cell r="I1975">
            <v>3200000</v>
          </cell>
          <cell r="J1975">
            <v>3200000</v>
          </cell>
        </row>
        <row r="1976">
          <cell r="H1976" t="str">
            <v>1150059054</v>
          </cell>
          <cell r="I1976">
            <v>3200000</v>
          </cell>
          <cell r="J1976">
            <v>3200000</v>
          </cell>
        </row>
        <row r="1977">
          <cell r="H1977" t="str">
            <v>1150059054</v>
          </cell>
          <cell r="I1977">
            <v>3200000</v>
          </cell>
          <cell r="J1977">
            <v>3200000</v>
          </cell>
        </row>
        <row r="1978">
          <cell r="H1978" t="str">
            <v>1150059054</v>
          </cell>
          <cell r="I1978">
            <v>0</v>
          </cell>
          <cell r="J1978">
            <v>3200000</v>
          </cell>
        </row>
        <row r="1979">
          <cell r="H1979" t="str">
            <v>1150059054</v>
          </cell>
          <cell r="I1979">
            <v>0</v>
          </cell>
          <cell r="J1979">
            <v>3200000</v>
          </cell>
        </row>
        <row r="1980">
          <cell r="H1980" t="str">
            <v>054</v>
          </cell>
          <cell r="I1980">
            <v>127791600</v>
          </cell>
          <cell r="J1980">
            <v>127782988</v>
          </cell>
        </row>
        <row r="1981">
          <cell r="H1981" t="str">
            <v>1100000054</v>
          </cell>
          <cell r="I1981">
            <v>127791600</v>
          </cell>
          <cell r="J1981">
            <v>127782988</v>
          </cell>
        </row>
        <row r="1982">
          <cell r="H1982" t="str">
            <v>1140000054</v>
          </cell>
          <cell r="I1982">
            <v>72026600</v>
          </cell>
          <cell r="J1982">
            <v>72017988</v>
          </cell>
        </row>
        <row r="1983">
          <cell r="H1983" t="str">
            <v>1140059054</v>
          </cell>
          <cell r="I1983">
            <v>71478300</v>
          </cell>
          <cell r="J1983">
            <v>71478300</v>
          </cell>
        </row>
        <row r="1984">
          <cell r="H1984" t="str">
            <v>1140059054</v>
          </cell>
          <cell r="I1984">
            <v>71478300</v>
          </cell>
          <cell r="J1984">
            <v>71478300</v>
          </cell>
        </row>
        <row r="1985">
          <cell r="H1985" t="str">
            <v>1140059054</v>
          </cell>
          <cell r="I1985">
            <v>0</v>
          </cell>
          <cell r="J1985">
            <v>71478300</v>
          </cell>
        </row>
        <row r="1986">
          <cell r="H1986" t="str">
            <v>1140059054</v>
          </cell>
          <cell r="I1986">
            <v>0</v>
          </cell>
          <cell r="J1986">
            <v>40349200</v>
          </cell>
        </row>
        <row r="1987">
          <cell r="H1987" t="str">
            <v>1140059054</v>
          </cell>
          <cell r="I1987">
            <v>0</v>
          </cell>
          <cell r="J1987">
            <v>31129100</v>
          </cell>
        </row>
        <row r="1988">
          <cell r="H1988" t="str">
            <v>1142040054</v>
          </cell>
          <cell r="I1988">
            <v>548300</v>
          </cell>
          <cell r="J1988">
            <v>539688</v>
          </cell>
        </row>
        <row r="1989">
          <cell r="H1989" t="str">
            <v>1142040054</v>
          </cell>
          <cell r="I1989">
            <v>548300</v>
          </cell>
          <cell r="J1989">
            <v>539688</v>
          </cell>
        </row>
        <row r="1990">
          <cell r="H1990" t="str">
            <v>1142040054</v>
          </cell>
          <cell r="I1990">
            <v>0</v>
          </cell>
          <cell r="J1990">
            <v>539688</v>
          </cell>
        </row>
        <row r="1991">
          <cell r="H1991" t="str">
            <v>1142040054</v>
          </cell>
          <cell r="I1991">
            <v>0</v>
          </cell>
          <cell r="J1991">
            <v>539688</v>
          </cell>
        </row>
        <row r="1992">
          <cell r="H1992" t="str">
            <v>1150000054</v>
          </cell>
          <cell r="I1992">
            <v>55765000</v>
          </cell>
          <cell r="J1992">
            <v>55765000</v>
          </cell>
        </row>
        <row r="1993">
          <cell r="H1993" t="str">
            <v>1150059054</v>
          </cell>
          <cell r="I1993">
            <v>55765000</v>
          </cell>
          <cell r="J1993">
            <v>55765000</v>
          </cell>
        </row>
        <row r="1994">
          <cell r="H1994" t="str">
            <v>1150059054</v>
          </cell>
          <cell r="I1994">
            <v>55765000</v>
          </cell>
          <cell r="J1994">
            <v>55765000</v>
          </cell>
        </row>
        <row r="1995">
          <cell r="H1995" t="str">
            <v>1150059054</v>
          </cell>
          <cell r="I1995">
            <v>0</v>
          </cell>
          <cell r="J1995">
            <v>55765000</v>
          </cell>
        </row>
        <row r="1996">
          <cell r="H1996" t="str">
            <v>1150059054</v>
          </cell>
          <cell r="I1996">
            <v>0</v>
          </cell>
          <cell r="J1996">
            <v>55765000</v>
          </cell>
        </row>
        <row r="1997">
          <cell r="H1997" t="str">
            <v>054</v>
          </cell>
          <cell r="I1997">
            <v>12921216500</v>
          </cell>
          <cell r="J1997">
            <v>12921206695.32</v>
          </cell>
        </row>
        <row r="1998">
          <cell r="H1998" t="str">
            <v>0200000054</v>
          </cell>
          <cell r="I1998">
            <v>10804703000</v>
          </cell>
          <cell r="J1998">
            <v>10804703000</v>
          </cell>
        </row>
        <row r="1999">
          <cell r="H1999" t="str">
            <v>0210000054</v>
          </cell>
          <cell r="I1999">
            <v>10804703000</v>
          </cell>
          <cell r="J1999">
            <v>10804703000</v>
          </cell>
        </row>
        <row r="2000">
          <cell r="H2000" t="str">
            <v>0210059054</v>
          </cell>
          <cell r="I2000">
            <v>10803955000</v>
          </cell>
          <cell r="J2000">
            <v>10803955000</v>
          </cell>
        </row>
        <row r="2001">
          <cell r="H2001" t="str">
            <v>0210059054</v>
          </cell>
          <cell r="I2001">
            <v>10803955000</v>
          </cell>
          <cell r="J2001">
            <v>10803955000</v>
          </cell>
        </row>
        <row r="2002">
          <cell r="H2002" t="str">
            <v>0210059054</v>
          </cell>
          <cell r="I2002">
            <v>0</v>
          </cell>
          <cell r="J2002">
            <v>10803955000</v>
          </cell>
        </row>
        <row r="2003">
          <cell r="H2003" t="str">
            <v>0210059054</v>
          </cell>
          <cell r="I2003">
            <v>0</v>
          </cell>
          <cell r="J2003">
            <v>8150987000</v>
          </cell>
        </row>
        <row r="2004">
          <cell r="H2004" t="str">
            <v>0210059054</v>
          </cell>
          <cell r="I2004">
            <v>0</v>
          </cell>
          <cell r="J2004">
            <v>2652968000</v>
          </cell>
        </row>
        <row r="2005">
          <cell r="H2005" t="str">
            <v>0213893054</v>
          </cell>
          <cell r="I2005">
            <v>748000</v>
          </cell>
          <cell r="J2005">
            <v>748000</v>
          </cell>
        </row>
        <row r="2006">
          <cell r="H2006" t="str">
            <v>0213893054</v>
          </cell>
          <cell r="I2006">
            <v>748000</v>
          </cell>
          <cell r="J2006">
            <v>748000</v>
          </cell>
        </row>
        <row r="2007">
          <cell r="H2007" t="str">
            <v>0213893054</v>
          </cell>
          <cell r="I2007">
            <v>0</v>
          </cell>
          <cell r="J2007">
            <v>748000</v>
          </cell>
        </row>
        <row r="2008">
          <cell r="H2008" t="str">
            <v>0213893054</v>
          </cell>
          <cell r="I2008">
            <v>0</v>
          </cell>
          <cell r="J2008">
            <v>748000</v>
          </cell>
        </row>
        <row r="2009">
          <cell r="H2009" t="str">
            <v>0300000054</v>
          </cell>
          <cell r="I2009">
            <v>66764500</v>
          </cell>
          <cell r="J2009">
            <v>66754695.32</v>
          </cell>
        </row>
        <row r="2010">
          <cell r="H2010" t="str">
            <v>0330000054</v>
          </cell>
          <cell r="I2010">
            <v>66764500</v>
          </cell>
          <cell r="J2010">
            <v>66754695.32</v>
          </cell>
        </row>
        <row r="2011">
          <cell r="H2011" t="str">
            <v>0333986054</v>
          </cell>
          <cell r="I2011">
            <v>66764500</v>
          </cell>
          <cell r="J2011">
            <v>66754695.32</v>
          </cell>
        </row>
        <row r="2012">
          <cell r="H2012" t="str">
            <v>0333986054</v>
          </cell>
          <cell r="I2012">
            <v>66764500</v>
          </cell>
          <cell r="J2012">
            <v>66754695.32</v>
          </cell>
        </row>
        <row r="2013">
          <cell r="H2013" t="str">
            <v>0333986054</v>
          </cell>
          <cell r="I2013">
            <v>0</v>
          </cell>
          <cell r="J2013">
            <v>66754695.32</v>
          </cell>
        </row>
        <row r="2014">
          <cell r="H2014" t="str">
            <v>0333986054</v>
          </cell>
          <cell r="I2014">
            <v>0</v>
          </cell>
          <cell r="J2014">
            <v>66754695.32</v>
          </cell>
        </row>
        <row r="2015">
          <cell r="H2015" t="str">
            <v>1100000054</v>
          </cell>
          <cell r="I2015">
            <v>2049749000</v>
          </cell>
          <cell r="J2015">
            <v>2049749000</v>
          </cell>
        </row>
        <row r="2016">
          <cell r="H2016" t="str">
            <v>1150000054</v>
          </cell>
          <cell r="I2016">
            <v>2049749000</v>
          </cell>
          <cell r="J2016">
            <v>2049749000</v>
          </cell>
        </row>
        <row r="2017">
          <cell r="H2017" t="str">
            <v>1150059054</v>
          </cell>
          <cell r="I2017">
            <v>61169000</v>
          </cell>
          <cell r="J2017">
            <v>61169000</v>
          </cell>
        </row>
        <row r="2018">
          <cell r="H2018" t="str">
            <v>1150059054</v>
          </cell>
          <cell r="I2018">
            <v>61169000</v>
          </cell>
          <cell r="J2018">
            <v>61169000</v>
          </cell>
        </row>
        <row r="2019">
          <cell r="H2019" t="str">
            <v>1150059054</v>
          </cell>
          <cell r="I2019">
            <v>0</v>
          </cell>
          <cell r="J2019">
            <v>61169000</v>
          </cell>
        </row>
        <row r="2020">
          <cell r="H2020" t="str">
            <v>1150059054</v>
          </cell>
          <cell r="I2020">
            <v>0</v>
          </cell>
          <cell r="J2020">
            <v>61169000</v>
          </cell>
        </row>
        <row r="2021">
          <cell r="H2021" t="str">
            <v>1159999054</v>
          </cell>
          <cell r="I2021">
            <v>1988580000</v>
          </cell>
          <cell r="J2021">
            <v>1988580000</v>
          </cell>
        </row>
        <row r="2022">
          <cell r="H2022" t="str">
            <v>1159999054</v>
          </cell>
          <cell r="I2022">
            <v>1988580000</v>
          </cell>
          <cell r="J2022">
            <v>1988580000</v>
          </cell>
        </row>
        <row r="2023">
          <cell r="H2023" t="str">
            <v>1159999054</v>
          </cell>
          <cell r="I2023">
            <v>0</v>
          </cell>
          <cell r="J2023">
            <v>1988580000</v>
          </cell>
        </row>
        <row r="2024">
          <cell r="H2024" t="str">
            <v>1159999054</v>
          </cell>
          <cell r="I2024">
            <v>0</v>
          </cell>
          <cell r="J2024">
            <v>1988580000</v>
          </cell>
        </row>
        <row r="2025">
          <cell r="H2025" t="str">
            <v>054</v>
          </cell>
          <cell r="I2025">
            <v>319894700</v>
          </cell>
          <cell r="J2025">
            <v>319894661.94999999</v>
          </cell>
        </row>
        <row r="2026">
          <cell r="H2026" t="str">
            <v>0200000054</v>
          </cell>
          <cell r="I2026">
            <v>158190100</v>
          </cell>
          <cell r="J2026">
            <v>158190100</v>
          </cell>
        </row>
        <row r="2027">
          <cell r="H2027" t="str">
            <v>0220000054</v>
          </cell>
          <cell r="I2027">
            <v>158190100</v>
          </cell>
          <cell r="J2027">
            <v>158190100</v>
          </cell>
        </row>
        <row r="2028">
          <cell r="H2028" t="str">
            <v>0220019054</v>
          </cell>
          <cell r="I2028">
            <v>80818800</v>
          </cell>
          <cell r="J2028">
            <v>80818800</v>
          </cell>
        </row>
        <row r="2029">
          <cell r="H2029" t="str">
            <v>0220019054</v>
          </cell>
          <cell r="I2029">
            <v>80818800</v>
          </cell>
          <cell r="J2029">
            <v>80818800</v>
          </cell>
        </row>
        <row r="2030">
          <cell r="H2030" t="str">
            <v>0220019054</v>
          </cell>
          <cell r="I2030">
            <v>0</v>
          </cell>
          <cell r="J2030">
            <v>80818800</v>
          </cell>
        </row>
        <row r="2031">
          <cell r="H2031" t="str">
            <v>0220019054</v>
          </cell>
          <cell r="I2031">
            <v>0</v>
          </cell>
          <cell r="J2031">
            <v>80818800</v>
          </cell>
        </row>
        <row r="2032">
          <cell r="H2032" t="str">
            <v>0226054054</v>
          </cell>
          <cell r="I2032">
            <v>77371300</v>
          </cell>
          <cell r="J2032">
            <v>77371300</v>
          </cell>
        </row>
        <row r="2033">
          <cell r="H2033" t="str">
            <v>0226054054</v>
          </cell>
          <cell r="I2033">
            <v>77371300</v>
          </cell>
          <cell r="J2033">
            <v>77371300</v>
          </cell>
        </row>
        <row r="2034">
          <cell r="H2034" t="str">
            <v>0226054054</v>
          </cell>
          <cell r="I2034">
            <v>0</v>
          </cell>
          <cell r="J2034">
            <v>77371300</v>
          </cell>
        </row>
        <row r="2035">
          <cell r="H2035" t="str">
            <v>1100000054</v>
          </cell>
          <cell r="I2035">
            <v>161704600</v>
          </cell>
          <cell r="J2035">
            <v>161704561.94999999</v>
          </cell>
        </row>
        <row r="2036">
          <cell r="H2036" t="str">
            <v>1150000054</v>
          </cell>
          <cell r="I2036">
            <v>161704600</v>
          </cell>
          <cell r="J2036">
            <v>161704561.94999999</v>
          </cell>
        </row>
        <row r="2037">
          <cell r="H2037" t="str">
            <v>1150059054</v>
          </cell>
          <cell r="I2037">
            <v>161704600</v>
          </cell>
          <cell r="J2037">
            <v>161704561.94999999</v>
          </cell>
        </row>
        <row r="2038">
          <cell r="H2038" t="str">
            <v>1150059054</v>
          </cell>
          <cell r="I2038">
            <v>161704600</v>
          </cell>
          <cell r="J2038">
            <v>161704561.94999999</v>
          </cell>
        </row>
        <row r="2039">
          <cell r="H2039" t="str">
            <v>1150059054</v>
          </cell>
          <cell r="I2039">
            <v>0</v>
          </cell>
          <cell r="J2039">
            <v>161704561.94999999</v>
          </cell>
        </row>
        <row r="2040">
          <cell r="H2040" t="str">
            <v>1150059054</v>
          </cell>
          <cell r="I2040">
            <v>0</v>
          </cell>
          <cell r="J2040">
            <v>1099992.45</v>
          </cell>
        </row>
        <row r="2041">
          <cell r="H2041" t="str">
            <v>1150059054</v>
          </cell>
          <cell r="I2041">
            <v>0</v>
          </cell>
          <cell r="J2041">
            <v>160604569.5</v>
          </cell>
        </row>
        <row r="2042">
          <cell r="H2042" t="str">
            <v>054</v>
          </cell>
          <cell r="I2042">
            <v>73459005400</v>
          </cell>
          <cell r="J2042">
            <v>73441705250.729996</v>
          </cell>
        </row>
        <row r="2043">
          <cell r="H2043" t="str">
            <v>054</v>
          </cell>
          <cell r="I2043">
            <v>63465545700</v>
          </cell>
          <cell r="J2043">
            <v>63454358392.75</v>
          </cell>
        </row>
        <row r="2044">
          <cell r="H2044" t="str">
            <v>1100000054</v>
          </cell>
          <cell r="I2044">
            <v>63465545700</v>
          </cell>
          <cell r="J2044">
            <v>63454358392.75</v>
          </cell>
        </row>
        <row r="2045">
          <cell r="H2045" t="str">
            <v>1110000054</v>
          </cell>
          <cell r="I2045">
            <v>24059799900</v>
          </cell>
          <cell r="J2045">
            <v>24059043107.57</v>
          </cell>
        </row>
        <row r="2046">
          <cell r="H2046" t="str">
            <v>1110059054</v>
          </cell>
          <cell r="I2046">
            <v>19785144500</v>
          </cell>
          <cell r="J2046">
            <v>19785144500</v>
          </cell>
        </row>
        <row r="2047">
          <cell r="H2047" t="str">
            <v>1110059054</v>
          </cell>
          <cell r="I2047">
            <v>59850000</v>
          </cell>
          <cell r="J2047">
            <v>59850000</v>
          </cell>
        </row>
        <row r="2048">
          <cell r="H2048" t="str">
            <v>1110059054</v>
          </cell>
          <cell r="I2048">
            <v>0</v>
          </cell>
          <cell r="J2048">
            <v>59850000</v>
          </cell>
        </row>
        <row r="2049">
          <cell r="H2049" t="str">
            <v>1110059054</v>
          </cell>
          <cell r="I2049">
            <v>0</v>
          </cell>
          <cell r="J2049">
            <v>59850000</v>
          </cell>
        </row>
        <row r="2050">
          <cell r="H2050" t="str">
            <v>1110059054</v>
          </cell>
          <cell r="I2050">
            <v>19725294500</v>
          </cell>
          <cell r="J2050">
            <v>19725294500</v>
          </cell>
        </row>
        <row r="2051">
          <cell r="H2051" t="str">
            <v>1110059054</v>
          </cell>
          <cell r="I2051">
            <v>0</v>
          </cell>
          <cell r="J2051">
            <v>19725294500</v>
          </cell>
        </row>
        <row r="2052">
          <cell r="H2052" t="str">
            <v>1110059054</v>
          </cell>
          <cell r="I2052">
            <v>0</v>
          </cell>
          <cell r="J2052">
            <v>17085000200</v>
          </cell>
        </row>
        <row r="2053">
          <cell r="H2053" t="str">
            <v>1110059054</v>
          </cell>
          <cell r="I2053">
            <v>0</v>
          </cell>
          <cell r="J2053">
            <v>2640294300</v>
          </cell>
        </row>
        <row r="2054">
          <cell r="H2054" t="str">
            <v>1114009054</v>
          </cell>
          <cell r="I2054">
            <v>2617670000</v>
          </cell>
          <cell r="J2054">
            <v>2617669999.98</v>
          </cell>
        </row>
        <row r="2055">
          <cell r="H2055" t="str">
            <v>1114009054</v>
          </cell>
          <cell r="I2055">
            <v>2617670000</v>
          </cell>
          <cell r="J2055">
            <v>2617669999.98</v>
          </cell>
        </row>
        <row r="2056">
          <cell r="H2056" t="str">
            <v>1114009054</v>
          </cell>
          <cell r="I2056">
            <v>0</v>
          </cell>
          <cell r="J2056">
            <v>2617669999.98</v>
          </cell>
        </row>
        <row r="2057">
          <cell r="H2057" t="str">
            <v>1114009054</v>
          </cell>
          <cell r="I2057">
            <v>0</v>
          </cell>
          <cell r="J2057">
            <v>2617669999.98</v>
          </cell>
        </row>
        <row r="2058">
          <cell r="H2058" t="str">
            <v>1115144054</v>
          </cell>
          <cell r="I2058">
            <v>45000000</v>
          </cell>
          <cell r="J2058">
            <v>44980290.200000003</v>
          </cell>
        </row>
        <row r="2059">
          <cell r="H2059" t="str">
            <v>1115144054</v>
          </cell>
          <cell r="I2059">
            <v>45000000</v>
          </cell>
          <cell r="J2059">
            <v>44980290.200000003</v>
          </cell>
        </row>
        <row r="2060">
          <cell r="H2060" t="str">
            <v>1115144054</v>
          </cell>
          <cell r="I2060">
            <v>0</v>
          </cell>
          <cell r="J2060">
            <v>44980290.200000003</v>
          </cell>
        </row>
        <row r="2061">
          <cell r="H2061" t="str">
            <v>1115145054</v>
          </cell>
          <cell r="I2061">
            <v>360000000</v>
          </cell>
          <cell r="J2061">
            <v>359999998.18000001</v>
          </cell>
        </row>
        <row r="2062">
          <cell r="H2062" t="str">
            <v>1115145054</v>
          </cell>
          <cell r="I2062">
            <v>360000000</v>
          </cell>
          <cell r="J2062">
            <v>359999998.18000001</v>
          </cell>
        </row>
        <row r="2063">
          <cell r="H2063" t="str">
            <v>1115145054</v>
          </cell>
          <cell r="I2063">
            <v>0</v>
          </cell>
          <cell r="J2063">
            <v>359999998.18000001</v>
          </cell>
        </row>
        <row r="2064">
          <cell r="H2064" t="str">
            <v>1115146054</v>
          </cell>
          <cell r="I2064">
            <v>71985400</v>
          </cell>
          <cell r="J2064">
            <v>71248319.209999993</v>
          </cell>
        </row>
        <row r="2065">
          <cell r="H2065" t="str">
            <v>1115146054</v>
          </cell>
          <cell r="I2065">
            <v>71985400</v>
          </cell>
          <cell r="J2065">
            <v>71248319.209999993</v>
          </cell>
        </row>
        <row r="2066">
          <cell r="H2066" t="str">
            <v>1115146054</v>
          </cell>
          <cell r="I2066">
            <v>0</v>
          </cell>
          <cell r="J2066">
            <v>71248319.209999993</v>
          </cell>
        </row>
        <row r="2067">
          <cell r="H2067" t="str">
            <v>1116085054</v>
          </cell>
          <cell r="I2067">
            <v>325000000</v>
          </cell>
          <cell r="J2067">
            <v>325000000</v>
          </cell>
        </row>
        <row r="2068">
          <cell r="H2068" t="str">
            <v>1116085054</v>
          </cell>
          <cell r="I2068">
            <v>325000000</v>
          </cell>
          <cell r="J2068">
            <v>325000000</v>
          </cell>
        </row>
        <row r="2069">
          <cell r="H2069" t="str">
            <v>1116085054</v>
          </cell>
          <cell r="I2069">
            <v>0</v>
          </cell>
          <cell r="J2069">
            <v>325000000</v>
          </cell>
        </row>
        <row r="2070">
          <cell r="H2070" t="str">
            <v>1116232054</v>
          </cell>
          <cell r="I2070">
            <v>855000000</v>
          </cell>
          <cell r="J2070">
            <v>855000000</v>
          </cell>
        </row>
        <row r="2071">
          <cell r="H2071" t="str">
            <v>1116232054</v>
          </cell>
          <cell r="I2071">
            <v>855000000</v>
          </cell>
          <cell r="J2071">
            <v>855000000</v>
          </cell>
        </row>
        <row r="2072">
          <cell r="H2072" t="str">
            <v>1116232054</v>
          </cell>
          <cell r="I2072">
            <v>0</v>
          </cell>
          <cell r="J2072">
            <v>855000000</v>
          </cell>
        </row>
        <row r="2073">
          <cell r="H2073" t="str">
            <v>1120000054</v>
          </cell>
          <cell r="I2073">
            <v>25520985500</v>
          </cell>
          <cell r="J2073">
            <v>25520668916.080002</v>
          </cell>
        </row>
        <row r="2074">
          <cell r="H2074" t="str">
            <v>1120059054</v>
          </cell>
          <cell r="I2074">
            <v>10922776800</v>
          </cell>
          <cell r="J2074">
            <v>10922776774.26</v>
          </cell>
        </row>
        <row r="2075">
          <cell r="H2075" t="str">
            <v>1120059054</v>
          </cell>
          <cell r="I2075">
            <v>10922776800</v>
          </cell>
          <cell r="J2075">
            <v>10922776774.26</v>
          </cell>
        </row>
        <row r="2076">
          <cell r="H2076" t="str">
            <v>1120059054</v>
          </cell>
          <cell r="I2076">
            <v>0</v>
          </cell>
          <cell r="J2076">
            <v>10922776774.26</v>
          </cell>
        </row>
        <row r="2077">
          <cell r="H2077" t="str">
            <v>1120059054</v>
          </cell>
          <cell r="I2077">
            <v>0</v>
          </cell>
          <cell r="J2077">
            <v>9508137374.2600002</v>
          </cell>
        </row>
        <row r="2078">
          <cell r="H2078" t="str">
            <v>1120059054</v>
          </cell>
          <cell r="I2078">
            <v>0</v>
          </cell>
          <cell r="J2078">
            <v>1414639400</v>
          </cell>
        </row>
        <row r="2079">
          <cell r="H2079" t="str">
            <v>1123052054</v>
          </cell>
          <cell r="I2079">
            <v>25000000</v>
          </cell>
          <cell r="J2079">
            <v>25000000</v>
          </cell>
        </row>
        <row r="2080">
          <cell r="H2080" t="str">
            <v>1123052054</v>
          </cell>
          <cell r="I2080">
            <v>25000000</v>
          </cell>
          <cell r="J2080">
            <v>25000000</v>
          </cell>
        </row>
        <row r="2081">
          <cell r="H2081" t="str">
            <v>1123052054</v>
          </cell>
          <cell r="I2081">
            <v>0</v>
          </cell>
          <cell r="J2081">
            <v>25000000</v>
          </cell>
        </row>
        <row r="2082">
          <cell r="H2082" t="str">
            <v>1123054054</v>
          </cell>
          <cell r="I2082">
            <v>1500000</v>
          </cell>
          <cell r="J2082">
            <v>1500000</v>
          </cell>
        </row>
        <row r="2083">
          <cell r="H2083" t="str">
            <v>1123054054</v>
          </cell>
          <cell r="I2083">
            <v>1500000</v>
          </cell>
          <cell r="J2083">
            <v>1500000</v>
          </cell>
        </row>
        <row r="2084">
          <cell r="H2084" t="str">
            <v>1123054054</v>
          </cell>
          <cell r="I2084">
            <v>0</v>
          </cell>
          <cell r="J2084">
            <v>1500000</v>
          </cell>
        </row>
        <row r="2085">
          <cell r="H2085" t="str">
            <v>1125111054</v>
          </cell>
          <cell r="I2085">
            <v>806338500</v>
          </cell>
          <cell r="J2085">
            <v>806338500</v>
          </cell>
        </row>
        <row r="2086">
          <cell r="H2086" t="str">
            <v>1125111054</v>
          </cell>
          <cell r="I2086">
            <v>806338500</v>
          </cell>
          <cell r="J2086">
            <v>806338500</v>
          </cell>
        </row>
        <row r="2087">
          <cell r="H2087" t="str">
            <v>1125111054</v>
          </cell>
          <cell r="I2087">
            <v>0</v>
          </cell>
          <cell r="J2087">
            <v>806338500</v>
          </cell>
        </row>
        <row r="2088">
          <cell r="H2088" t="str">
            <v>1125111054</v>
          </cell>
          <cell r="I2088">
            <v>0</v>
          </cell>
          <cell r="J2088">
            <v>806338500</v>
          </cell>
        </row>
        <row r="2089">
          <cell r="H2089" t="str">
            <v>1125112054</v>
          </cell>
          <cell r="I2089">
            <v>1047851700</v>
          </cell>
          <cell r="J2089">
            <v>1047851700</v>
          </cell>
        </row>
        <row r="2090">
          <cell r="H2090" t="str">
            <v>1125112054</v>
          </cell>
          <cell r="I2090">
            <v>1047851700</v>
          </cell>
          <cell r="J2090">
            <v>1047851700</v>
          </cell>
        </row>
        <row r="2091">
          <cell r="H2091" t="str">
            <v>1125112054</v>
          </cell>
          <cell r="I2091">
            <v>0</v>
          </cell>
          <cell r="J2091">
            <v>1047851700</v>
          </cell>
        </row>
        <row r="2092">
          <cell r="H2092" t="str">
            <v>1125112054</v>
          </cell>
          <cell r="I2092">
            <v>0</v>
          </cell>
          <cell r="J2092">
            <v>1047851700</v>
          </cell>
        </row>
        <row r="2093">
          <cell r="H2093" t="str">
            <v>1125147054</v>
          </cell>
          <cell r="I2093">
            <v>99900000</v>
          </cell>
          <cell r="J2093">
            <v>99900000</v>
          </cell>
        </row>
        <row r="2094">
          <cell r="H2094" t="str">
            <v>1125147054</v>
          </cell>
          <cell r="I2094">
            <v>99900000</v>
          </cell>
          <cell r="J2094">
            <v>99900000</v>
          </cell>
        </row>
        <row r="2095">
          <cell r="H2095" t="str">
            <v>1125147054</v>
          </cell>
          <cell r="I2095">
            <v>0</v>
          </cell>
          <cell r="J2095">
            <v>99900000</v>
          </cell>
        </row>
        <row r="2096">
          <cell r="H2096" t="str">
            <v>1125148054</v>
          </cell>
          <cell r="I2096">
            <v>49950000</v>
          </cell>
          <cell r="J2096">
            <v>49950000</v>
          </cell>
        </row>
        <row r="2097">
          <cell r="H2097" t="str">
            <v>1125148054</v>
          </cell>
          <cell r="I2097">
            <v>49950000</v>
          </cell>
          <cell r="J2097">
            <v>49950000</v>
          </cell>
        </row>
        <row r="2098">
          <cell r="H2098" t="str">
            <v>1125148054</v>
          </cell>
          <cell r="I2098">
            <v>0</v>
          </cell>
          <cell r="J2098">
            <v>49950000</v>
          </cell>
        </row>
        <row r="2099">
          <cell r="H2099" t="str">
            <v>1125150054</v>
          </cell>
          <cell r="I2099">
            <v>610260000</v>
          </cell>
          <cell r="J2099">
            <v>610260000</v>
          </cell>
        </row>
        <row r="2100">
          <cell r="H2100" t="str">
            <v>1125150054</v>
          </cell>
          <cell r="I2100">
            <v>610260000</v>
          </cell>
          <cell r="J2100">
            <v>610260000</v>
          </cell>
        </row>
        <row r="2101">
          <cell r="H2101" t="str">
            <v>1125150054</v>
          </cell>
          <cell r="I2101">
            <v>0</v>
          </cell>
          <cell r="J2101">
            <v>610260000</v>
          </cell>
        </row>
        <row r="2102">
          <cell r="H2102" t="str">
            <v>1125151054</v>
          </cell>
          <cell r="I2102">
            <v>180000</v>
          </cell>
          <cell r="J2102">
            <v>180000</v>
          </cell>
        </row>
        <row r="2103">
          <cell r="H2103" t="str">
            <v>1125151054</v>
          </cell>
          <cell r="I2103">
            <v>180000</v>
          </cell>
          <cell r="J2103">
            <v>180000</v>
          </cell>
        </row>
        <row r="2104">
          <cell r="H2104" t="str">
            <v>1125151054</v>
          </cell>
          <cell r="I2104">
            <v>0</v>
          </cell>
          <cell r="J2104">
            <v>180000</v>
          </cell>
        </row>
        <row r="2105">
          <cell r="H2105" t="str">
            <v>1125394054</v>
          </cell>
          <cell r="I2105">
            <v>151200000</v>
          </cell>
          <cell r="J2105">
            <v>151084795.90000001</v>
          </cell>
        </row>
        <row r="2106">
          <cell r="H2106" t="str">
            <v>1125394054</v>
          </cell>
          <cell r="I2106">
            <v>151200000</v>
          </cell>
          <cell r="J2106">
            <v>151084795.90000001</v>
          </cell>
        </row>
        <row r="2107">
          <cell r="H2107" t="str">
            <v>1125394054</v>
          </cell>
          <cell r="I2107">
            <v>0</v>
          </cell>
          <cell r="J2107">
            <v>151084795.90000001</v>
          </cell>
        </row>
        <row r="2108">
          <cell r="H2108" t="str">
            <v>1126057054</v>
          </cell>
          <cell r="I2108">
            <v>104801600</v>
          </cell>
          <cell r="J2108">
            <v>104801570</v>
          </cell>
        </row>
        <row r="2109">
          <cell r="H2109" t="str">
            <v>1126057054</v>
          </cell>
          <cell r="I2109">
            <v>104801600</v>
          </cell>
          <cell r="J2109">
            <v>104801570</v>
          </cell>
        </row>
        <row r="2110">
          <cell r="H2110" t="str">
            <v>1126057054</v>
          </cell>
          <cell r="I2110">
            <v>0</v>
          </cell>
          <cell r="J2110">
            <v>104801570</v>
          </cell>
        </row>
        <row r="2111">
          <cell r="H2111" t="str">
            <v>1126057054</v>
          </cell>
          <cell r="I2111">
            <v>0</v>
          </cell>
          <cell r="J2111">
            <v>104801570</v>
          </cell>
        </row>
        <row r="2112">
          <cell r="H2112" t="str">
            <v>1126086054</v>
          </cell>
          <cell r="I2112">
            <v>90000</v>
          </cell>
          <cell r="J2112">
            <v>90000</v>
          </cell>
        </row>
        <row r="2113">
          <cell r="H2113" t="str">
            <v>1126086054</v>
          </cell>
          <cell r="I2113">
            <v>90000</v>
          </cell>
          <cell r="J2113">
            <v>90000</v>
          </cell>
        </row>
        <row r="2114">
          <cell r="H2114" t="str">
            <v>1126086054</v>
          </cell>
          <cell r="I2114">
            <v>0</v>
          </cell>
          <cell r="J2114">
            <v>90000</v>
          </cell>
        </row>
        <row r="2115">
          <cell r="H2115" t="str">
            <v>1126162054</v>
          </cell>
          <cell r="I2115">
            <v>2497478000</v>
          </cell>
          <cell r="J2115">
            <v>2497478000</v>
          </cell>
        </row>
        <row r="2116">
          <cell r="H2116" t="str">
            <v>1126162054</v>
          </cell>
          <cell r="I2116">
            <v>99000000</v>
          </cell>
          <cell r="J2116">
            <v>99000000</v>
          </cell>
        </row>
        <row r="2117">
          <cell r="H2117" t="str">
            <v>1126162054</v>
          </cell>
          <cell r="I2117">
            <v>0</v>
          </cell>
          <cell r="J2117">
            <v>99000000</v>
          </cell>
        </row>
        <row r="2118">
          <cell r="H2118" t="str">
            <v>1126162054</v>
          </cell>
          <cell r="I2118">
            <v>2391278000</v>
          </cell>
          <cell r="J2118">
            <v>2391278000</v>
          </cell>
        </row>
        <row r="2119">
          <cell r="H2119" t="str">
            <v>1126162054</v>
          </cell>
          <cell r="I2119">
            <v>0</v>
          </cell>
          <cell r="J2119">
            <v>2391278000</v>
          </cell>
        </row>
        <row r="2120">
          <cell r="H2120" t="str">
            <v>1126162054</v>
          </cell>
          <cell r="I2120">
            <v>0</v>
          </cell>
          <cell r="J2120">
            <v>2391278000</v>
          </cell>
        </row>
        <row r="2121">
          <cell r="H2121" t="str">
            <v>1126162054</v>
          </cell>
          <cell r="I2121">
            <v>7200000</v>
          </cell>
          <cell r="J2121">
            <v>7200000</v>
          </cell>
        </row>
        <row r="2122">
          <cell r="H2122" t="str">
            <v>1126162054</v>
          </cell>
          <cell r="I2122">
            <v>0</v>
          </cell>
          <cell r="J2122">
            <v>7200000</v>
          </cell>
        </row>
        <row r="2123">
          <cell r="H2123" t="str">
            <v>1126229054</v>
          </cell>
          <cell r="I2123">
            <v>28800000</v>
          </cell>
          <cell r="J2123">
            <v>28800000</v>
          </cell>
        </row>
        <row r="2124">
          <cell r="H2124" t="str">
            <v>1126229054</v>
          </cell>
          <cell r="I2124">
            <v>28800000</v>
          </cell>
          <cell r="J2124">
            <v>28800000</v>
          </cell>
        </row>
        <row r="2125">
          <cell r="H2125" t="str">
            <v>1126229054</v>
          </cell>
          <cell r="I2125">
            <v>0</v>
          </cell>
          <cell r="J2125">
            <v>28800000</v>
          </cell>
        </row>
        <row r="2126">
          <cell r="H2126" t="str">
            <v>1126233054</v>
          </cell>
          <cell r="I2126">
            <v>342450000</v>
          </cell>
          <cell r="J2126">
            <v>342450000</v>
          </cell>
        </row>
        <row r="2127">
          <cell r="H2127" t="str">
            <v>1126233054</v>
          </cell>
          <cell r="I2127">
            <v>342450000</v>
          </cell>
          <cell r="J2127">
            <v>342450000</v>
          </cell>
        </row>
        <row r="2128">
          <cell r="H2128" t="str">
            <v>1126233054</v>
          </cell>
          <cell r="I2128">
            <v>0</v>
          </cell>
          <cell r="J2128">
            <v>342450000</v>
          </cell>
        </row>
        <row r="2129">
          <cell r="H2129" t="str">
            <v>1126486054</v>
          </cell>
          <cell r="I2129">
            <v>4950877300</v>
          </cell>
          <cell r="J2129">
            <v>4950715035.9200001</v>
          </cell>
        </row>
        <row r="2130">
          <cell r="H2130" t="str">
            <v>1126486054</v>
          </cell>
          <cell r="I2130">
            <v>4667377300</v>
          </cell>
          <cell r="J2130">
            <v>4667215035.9200001</v>
          </cell>
        </row>
        <row r="2131">
          <cell r="H2131" t="str">
            <v>1126486054</v>
          </cell>
          <cell r="I2131">
            <v>0</v>
          </cell>
          <cell r="J2131">
            <v>4667215035.9200001</v>
          </cell>
        </row>
        <row r="2132">
          <cell r="H2132" t="str">
            <v>1126486054</v>
          </cell>
          <cell r="I2132">
            <v>0</v>
          </cell>
          <cell r="J2132">
            <v>3030110135.9200001</v>
          </cell>
        </row>
        <row r="2133">
          <cell r="H2133" t="str">
            <v>1126486054</v>
          </cell>
          <cell r="I2133">
            <v>0</v>
          </cell>
          <cell r="J2133">
            <v>1637104900</v>
          </cell>
        </row>
        <row r="2134">
          <cell r="H2134" t="str">
            <v>1126486054</v>
          </cell>
          <cell r="I2134">
            <v>283500000</v>
          </cell>
          <cell r="J2134">
            <v>283500000</v>
          </cell>
        </row>
        <row r="2135">
          <cell r="H2135" t="str">
            <v>1126486054</v>
          </cell>
          <cell r="I2135">
            <v>0</v>
          </cell>
          <cell r="J2135">
            <v>283500000</v>
          </cell>
        </row>
        <row r="2136">
          <cell r="H2136" t="str">
            <v>1126490054</v>
          </cell>
          <cell r="I2136">
            <v>1297021000</v>
          </cell>
          <cell r="J2136">
            <v>1297021000</v>
          </cell>
        </row>
        <row r="2137">
          <cell r="H2137" t="str">
            <v>1126490054</v>
          </cell>
          <cell r="I2137">
            <v>1297021000</v>
          </cell>
          <cell r="J2137">
            <v>1297021000</v>
          </cell>
        </row>
        <row r="2138">
          <cell r="H2138" t="str">
            <v>1126490054</v>
          </cell>
          <cell r="I2138">
            <v>0</v>
          </cell>
          <cell r="J2138">
            <v>1297021000</v>
          </cell>
        </row>
        <row r="2139">
          <cell r="H2139" t="str">
            <v>1129999054</v>
          </cell>
          <cell r="I2139">
            <v>2584510600</v>
          </cell>
          <cell r="J2139">
            <v>2584471540</v>
          </cell>
        </row>
        <row r="2140">
          <cell r="H2140" t="str">
            <v>1129999054</v>
          </cell>
          <cell r="I2140">
            <v>2584510600</v>
          </cell>
          <cell r="J2140">
            <v>2584471540</v>
          </cell>
        </row>
        <row r="2141">
          <cell r="H2141" t="str">
            <v>1129999054</v>
          </cell>
          <cell r="I2141">
            <v>0</v>
          </cell>
          <cell r="J2141">
            <v>2584471540</v>
          </cell>
        </row>
        <row r="2142">
          <cell r="H2142" t="str">
            <v>1140000054</v>
          </cell>
          <cell r="I2142">
            <v>9406000</v>
          </cell>
          <cell r="J2142">
            <v>9253834.4700000007</v>
          </cell>
        </row>
        <row r="2143">
          <cell r="H2143" t="str">
            <v>1140059054</v>
          </cell>
          <cell r="I2143">
            <v>9406000</v>
          </cell>
          <cell r="J2143">
            <v>9253834.4700000007</v>
          </cell>
        </row>
        <row r="2144">
          <cell r="H2144" t="str">
            <v>1140059054</v>
          </cell>
          <cell r="I2144">
            <v>7998400</v>
          </cell>
          <cell r="J2144">
            <v>7996836.7800000003</v>
          </cell>
        </row>
        <row r="2145">
          <cell r="H2145" t="str">
            <v>1140059054</v>
          </cell>
          <cell r="I2145">
            <v>0</v>
          </cell>
          <cell r="J2145">
            <v>7996836.7800000003</v>
          </cell>
        </row>
        <row r="2146">
          <cell r="H2146" t="str">
            <v>1140059054</v>
          </cell>
          <cell r="I2146">
            <v>0</v>
          </cell>
          <cell r="J2146">
            <v>7996836.7800000003</v>
          </cell>
        </row>
        <row r="2147">
          <cell r="H2147" t="str">
            <v>1140059054</v>
          </cell>
          <cell r="I2147">
            <v>1347600</v>
          </cell>
          <cell r="J2147">
            <v>1256997.69</v>
          </cell>
        </row>
        <row r="2148">
          <cell r="H2148" t="str">
            <v>1140059054</v>
          </cell>
          <cell r="I2148">
            <v>0</v>
          </cell>
          <cell r="J2148">
            <v>1256997.69</v>
          </cell>
        </row>
        <row r="2149">
          <cell r="H2149" t="str">
            <v>1140059054</v>
          </cell>
          <cell r="I2149">
            <v>0</v>
          </cell>
          <cell r="J2149">
            <v>1256997.69</v>
          </cell>
        </row>
        <row r="2150">
          <cell r="H2150" t="str">
            <v>1140059054</v>
          </cell>
          <cell r="I2150">
            <v>60000</v>
          </cell>
          <cell r="J2150">
            <v>0</v>
          </cell>
        </row>
        <row r="2151">
          <cell r="H2151" t="str">
            <v>1150000054</v>
          </cell>
          <cell r="I2151">
            <v>13875354300</v>
          </cell>
          <cell r="J2151">
            <v>13865392534.629999</v>
          </cell>
        </row>
        <row r="2152">
          <cell r="H2152" t="str">
            <v>1155014054</v>
          </cell>
          <cell r="I2152">
            <v>384063800</v>
          </cell>
          <cell r="J2152">
            <v>383894818.33999997</v>
          </cell>
        </row>
        <row r="2153">
          <cell r="H2153" t="str">
            <v>1155014054</v>
          </cell>
          <cell r="I2153">
            <v>384063800</v>
          </cell>
          <cell r="J2153">
            <v>383894818.33999997</v>
          </cell>
        </row>
        <row r="2154">
          <cell r="H2154" t="str">
            <v>1155014054</v>
          </cell>
          <cell r="I2154">
            <v>0</v>
          </cell>
          <cell r="J2154">
            <v>383894818.33999997</v>
          </cell>
        </row>
        <row r="2155">
          <cell r="H2155" t="str">
            <v>1155014054</v>
          </cell>
          <cell r="I2155">
            <v>0</v>
          </cell>
          <cell r="J2155">
            <v>16474818.34</v>
          </cell>
        </row>
        <row r="2156">
          <cell r="H2156" t="str">
            <v>1155014054</v>
          </cell>
          <cell r="I2156">
            <v>0</v>
          </cell>
          <cell r="J2156">
            <v>367420000</v>
          </cell>
        </row>
        <row r="2157">
          <cell r="H2157" t="str">
            <v>1159999054</v>
          </cell>
          <cell r="I2157">
            <v>13491290500</v>
          </cell>
          <cell r="J2157">
            <v>13481497716.290001</v>
          </cell>
        </row>
        <row r="2158">
          <cell r="H2158" t="str">
            <v>1159999054</v>
          </cell>
          <cell r="I2158">
            <v>7319196500</v>
          </cell>
          <cell r="J2158">
            <v>7310305233.0699997</v>
          </cell>
        </row>
        <row r="2159">
          <cell r="H2159" t="str">
            <v>1159999054</v>
          </cell>
          <cell r="I2159">
            <v>0</v>
          </cell>
          <cell r="J2159">
            <v>7310305233.0699997</v>
          </cell>
        </row>
        <row r="2160">
          <cell r="H2160" t="str">
            <v>1159999054</v>
          </cell>
          <cell r="I2160">
            <v>0</v>
          </cell>
          <cell r="J2160">
            <v>264409649.68000001</v>
          </cell>
        </row>
        <row r="2161">
          <cell r="H2161" t="str">
            <v>1159999054</v>
          </cell>
          <cell r="I2161">
            <v>0</v>
          </cell>
          <cell r="J2161">
            <v>6525699959.8800001</v>
          </cell>
        </row>
        <row r="2162">
          <cell r="H2162" t="str">
            <v>1159999054</v>
          </cell>
          <cell r="I2162">
            <v>0</v>
          </cell>
          <cell r="J2162">
            <v>520195623.50999999</v>
          </cell>
        </row>
        <row r="2163">
          <cell r="H2163" t="str">
            <v>1159999054</v>
          </cell>
          <cell r="I2163">
            <v>5783135200</v>
          </cell>
          <cell r="J2163">
            <v>5782976080.9300003</v>
          </cell>
        </row>
        <row r="2164">
          <cell r="H2164" t="str">
            <v>1159999054</v>
          </cell>
          <cell r="I2164">
            <v>0</v>
          </cell>
          <cell r="J2164">
            <v>5782976080.9300003</v>
          </cell>
        </row>
        <row r="2165">
          <cell r="H2165" t="str">
            <v>1159999054</v>
          </cell>
          <cell r="I2165">
            <v>0</v>
          </cell>
          <cell r="J2165">
            <v>5782976080.9300003</v>
          </cell>
        </row>
        <row r="2166">
          <cell r="H2166" t="str">
            <v>1159999054</v>
          </cell>
          <cell r="I2166">
            <v>388958800</v>
          </cell>
          <cell r="J2166">
            <v>388216402.29000002</v>
          </cell>
        </row>
        <row r="2167">
          <cell r="H2167" t="str">
            <v>1159999054</v>
          </cell>
          <cell r="I2167">
            <v>0</v>
          </cell>
          <cell r="J2167">
            <v>374216402.29000002</v>
          </cell>
        </row>
        <row r="2168">
          <cell r="H2168" t="str">
            <v>1159999054</v>
          </cell>
          <cell r="I2168">
            <v>0</v>
          </cell>
          <cell r="J2168">
            <v>161715300</v>
          </cell>
        </row>
        <row r="2169">
          <cell r="H2169" t="str">
            <v>1159999054</v>
          </cell>
          <cell r="I2169">
            <v>0</v>
          </cell>
          <cell r="J2169">
            <v>212501102.28999999</v>
          </cell>
        </row>
        <row r="2170">
          <cell r="H2170" t="str">
            <v>1159999054</v>
          </cell>
          <cell r="I2170">
            <v>0</v>
          </cell>
          <cell r="J2170">
            <v>14000000</v>
          </cell>
        </row>
        <row r="2171">
          <cell r="H2171" t="str">
            <v>054</v>
          </cell>
          <cell r="I2171">
            <v>6140343000</v>
          </cell>
          <cell r="J2171">
            <v>6140343000</v>
          </cell>
        </row>
        <row r="2172">
          <cell r="H2172" t="str">
            <v>1100000054</v>
          </cell>
          <cell r="I2172">
            <v>6140343000</v>
          </cell>
          <cell r="J2172">
            <v>6140343000</v>
          </cell>
        </row>
        <row r="2173">
          <cell r="H2173" t="str">
            <v>1120000054</v>
          </cell>
          <cell r="I2173">
            <v>5748400000</v>
          </cell>
          <cell r="J2173">
            <v>5748400000</v>
          </cell>
        </row>
        <row r="2174">
          <cell r="H2174" t="str">
            <v>1126057054</v>
          </cell>
          <cell r="I2174">
            <v>8400000</v>
          </cell>
          <cell r="J2174">
            <v>8400000</v>
          </cell>
        </row>
        <row r="2175">
          <cell r="H2175" t="str">
            <v>1126057054</v>
          </cell>
          <cell r="I2175">
            <v>8400000</v>
          </cell>
          <cell r="J2175">
            <v>8400000</v>
          </cell>
        </row>
        <row r="2176">
          <cell r="H2176" t="str">
            <v>1126057054</v>
          </cell>
          <cell r="I2176">
            <v>0</v>
          </cell>
          <cell r="J2176">
            <v>8400000</v>
          </cell>
        </row>
        <row r="2177">
          <cell r="H2177" t="str">
            <v>1126057054</v>
          </cell>
          <cell r="I2177">
            <v>0</v>
          </cell>
          <cell r="J2177">
            <v>8400000</v>
          </cell>
        </row>
        <row r="2178">
          <cell r="H2178" t="str">
            <v>1126486054</v>
          </cell>
          <cell r="I2178">
            <v>5688700000</v>
          </cell>
          <cell r="J2178">
            <v>5688700000</v>
          </cell>
        </row>
        <row r="2179">
          <cell r="H2179" t="str">
            <v>1126486054</v>
          </cell>
          <cell r="I2179">
            <v>191086800</v>
          </cell>
          <cell r="J2179">
            <v>191086800</v>
          </cell>
        </row>
        <row r="2180">
          <cell r="H2180" t="str">
            <v>1126486054</v>
          </cell>
          <cell r="I2180">
            <v>0</v>
          </cell>
          <cell r="J2180">
            <v>191086800</v>
          </cell>
        </row>
        <row r="2181">
          <cell r="H2181" t="str">
            <v>1126486054</v>
          </cell>
          <cell r="I2181">
            <v>0</v>
          </cell>
          <cell r="J2181">
            <v>191086800</v>
          </cell>
        </row>
        <row r="2182">
          <cell r="H2182" t="str">
            <v>1126486054</v>
          </cell>
          <cell r="I2182">
            <v>5497613200</v>
          </cell>
          <cell r="J2182">
            <v>5497613200</v>
          </cell>
        </row>
        <row r="2183">
          <cell r="H2183" t="str">
            <v>1126486054</v>
          </cell>
          <cell r="I2183">
            <v>0</v>
          </cell>
          <cell r="J2183">
            <v>5497613200</v>
          </cell>
        </row>
        <row r="2184">
          <cell r="H2184" t="str">
            <v>1126487054</v>
          </cell>
          <cell r="I2184">
            <v>51300000</v>
          </cell>
          <cell r="J2184">
            <v>51300000</v>
          </cell>
        </row>
        <row r="2185">
          <cell r="H2185" t="str">
            <v>1126487054</v>
          </cell>
          <cell r="I2185">
            <v>51300000</v>
          </cell>
          <cell r="J2185">
            <v>51300000</v>
          </cell>
        </row>
        <row r="2186">
          <cell r="H2186" t="str">
            <v>1126487054</v>
          </cell>
          <cell r="I2186">
            <v>0</v>
          </cell>
          <cell r="J2186">
            <v>51300000</v>
          </cell>
        </row>
        <row r="2187">
          <cell r="H2187" t="str">
            <v>1150000054</v>
          </cell>
          <cell r="I2187">
            <v>391943000</v>
          </cell>
          <cell r="J2187">
            <v>391943000</v>
          </cell>
        </row>
        <row r="2188">
          <cell r="H2188" t="str">
            <v>1159999054</v>
          </cell>
          <cell r="I2188">
            <v>391943000</v>
          </cell>
          <cell r="J2188">
            <v>391943000</v>
          </cell>
        </row>
        <row r="2189">
          <cell r="H2189" t="str">
            <v>1159999054</v>
          </cell>
          <cell r="I2189">
            <v>391943000</v>
          </cell>
          <cell r="J2189">
            <v>391943000</v>
          </cell>
        </row>
        <row r="2190">
          <cell r="H2190" t="str">
            <v>1159999054</v>
          </cell>
          <cell r="I2190">
            <v>0</v>
          </cell>
          <cell r="J2190">
            <v>391943000</v>
          </cell>
        </row>
        <row r="2191">
          <cell r="H2191" t="str">
            <v>1159999054</v>
          </cell>
          <cell r="I2191">
            <v>0</v>
          </cell>
          <cell r="J2191">
            <v>391943000</v>
          </cell>
        </row>
        <row r="2192">
          <cell r="H2192" t="str">
            <v>054</v>
          </cell>
          <cell r="I2192">
            <v>314940300</v>
          </cell>
          <cell r="J2192">
            <v>314720243.87</v>
          </cell>
        </row>
        <row r="2193">
          <cell r="H2193" t="str">
            <v>1100000054</v>
          </cell>
          <cell r="I2193">
            <v>314940300</v>
          </cell>
          <cell r="J2193">
            <v>314720243.87</v>
          </cell>
        </row>
        <row r="2194">
          <cell r="H2194" t="str">
            <v>1140000054</v>
          </cell>
          <cell r="I2194">
            <v>292199300</v>
          </cell>
          <cell r="J2194">
            <v>292199300</v>
          </cell>
        </row>
        <row r="2195">
          <cell r="H2195" t="str">
            <v>1140059054</v>
          </cell>
          <cell r="I2195">
            <v>292199300</v>
          </cell>
          <cell r="J2195">
            <v>292199300</v>
          </cell>
        </row>
        <row r="2196">
          <cell r="H2196" t="str">
            <v>1140059054</v>
          </cell>
          <cell r="I2196">
            <v>292199300</v>
          </cell>
          <cell r="J2196">
            <v>292199300</v>
          </cell>
        </row>
        <row r="2197">
          <cell r="H2197" t="str">
            <v>1140059054</v>
          </cell>
          <cell r="I2197">
            <v>0</v>
          </cell>
          <cell r="J2197">
            <v>292199300</v>
          </cell>
        </row>
        <row r="2198">
          <cell r="H2198" t="str">
            <v>1140059054</v>
          </cell>
          <cell r="I2198">
            <v>0</v>
          </cell>
          <cell r="J2198">
            <v>286953400</v>
          </cell>
        </row>
        <row r="2199">
          <cell r="H2199" t="str">
            <v>1140059054</v>
          </cell>
          <cell r="I2199">
            <v>0</v>
          </cell>
          <cell r="J2199">
            <v>5245900</v>
          </cell>
        </row>
        <row r="2200">
          <cell r="H2200" t="str">
            <v>1150000054</v>
          </cell>
          <cell r="I2200">
            <v>22741000</v>
          </cell>
          <cell r="J2200">
            <v>22520943.870000001</v>
          </cell>
        </row>
        <row r="2201">
          <cell r="H2201" t="str">
            <v>1159999054</v>
          </cell>
          <cell r="I2201">
            <v>22741000</v>
          </cell>
          <cell r="J2201">
            <v>22520943.870000001</v>
          </cell>
        </row>
        <row r="2202">
          <cell r="H2202" t="str">
            <v>1159999054</v>
          </cell>
          <cell r="I2202">
            <v>22741000</v>
          </cell>
          <cell r="J2202">
            <v>22520943.870000001</v>
          </cell>
        </row>
        <row r="2203">
          <cell r="H2203" t="str">
            <v>1159999054</v>
          </cell>
          <cell r="I2203">
            <v>0</v>
          </cell>
          <cell r="J2203">
            <v>22520943.870000001</v>
          </cell>
        </row>
        <row r="2204">
          <cell r="H2204" t="str">
            <v>1159999054</v>
          </cell>
          <cell r="I2204">
            <v>0</v>
          </cell>
          <cell r="J2204">
            <v>22520943.870000001</v>
          </cell>
        </row>
        <row r="2205">
          <cell r="H2205" t="str">
            <v>054</v>
          </cell>
          <cell r="I2205">
            <v>3538176400</v>
          </cell>
          <cell r="J2205">
            <v>3532283614.1100001</v>
          </cell>
        </row>
        <row r="2206">
          <cell r="H2206" t="str">
            <v>1100000054</v>
          </cell>
          <cell r="I2206">
            <v>3435017000</v>
          </cell>
          <cell r="J2206">
            <v>3429124250.6999998</v>
          </cell>
        </row>
        <row r="2207">
          <cell r="H2207" t="str">
            <v>1110000054</v>
          </cell>
          <cell r="I2207">
            <v>1832220000</v>
          </cell>
          <cell r="J2207">
            <v>1828388945.8499999</v>
          </cell>
        </row>
        <row r="2208">
          <cell r="H2208" t="str">
            <v>1112795054</v>
          </cell>
          <cell r="I2208">
            <v>722709000</v>
          </cell>
          <cell r="J2208">
            <v>718877945.85000002</v>
          </cell>
        </row>
        <row r="2209">
          <cell r="H2209" t="str">
            <v>1112795054</v>
          </cell>
          <cell r="I2209">
            <v>722709000</v>
          </cell>
          <cell r="J2209">
            <v>718877945.85000002</v>
          </cell>
        </row>
        <row r="2210">
          <cell r="H2210" t="str">
            <v>1112795054</v>
          </cell>
          <cell r="I2210">
            <v>0</v>
          </cell>
          <cell r="J2210">
            <v>718877945.85000002</v>
          </cell>
        </row>
        <row r="2211">
          <cell r="H2211" t="str">
            <v>1112795054</v>
          </cell>
          <cell r="I2211">
            <v>0</v>
          </cell>
          <cell r="J2211">
            <v>718877945.85000002</v>
          </cell>
        </row>
        <row r="2212">
          <cell r="H2212" t="str">
            <v>1112796054</v>
          </cell>
          <cell r="I2212">
            <v>1109511000</v>
          </cell>
          <cell r="J2212">
            <v>1109511000</v>
          </cell>
        </row>
        <row r="2213">
          <cell r="H2213" t="str">
            <v>1112796054</v>
          </cell>
          <cell r="I2213">
            <v>1109511000</v>
          </cell>
          <cell r="J2213">
            <v>1109511000</v>
          </cell>
        </row>
        <row r="2214">
          <cell r="H2214" t="str">
            <v>1112796054</v>
          </cell>
          <cell r="I2214">
            <v>0</v>
          </cell>
          <cell r="J2214">
            <v>1109511000</v>
          </cell>
        </row>
        <row r="2215">
          <cell r="H2215" t="str">
            <v>1112796054</v>
          </cell>
          <cell r="I2215">
            <v>0</v>
          </cell>
          <cell r="J2215">
            <v>1109511000</v>
          </cell>
        </row>
        <row r="2216">
          <cell r="H2216" t="str">
            <v>1140000054</v>
          </cell>
          <cell r="I2216">
            <v>1602797000</v>
          </cell>
          <cell r="J2216">
            <v>1600735304.8499999</v>
          </cell>
        </row>
        <row r="2217">
          <cell r="H2217" t="str">
            <v>1140011054</v>
          </cell>
          <cell r="I2217">
            <v>395382500</v>
          </cell>
          <cell r="J2217">
            <v>395382500</v>
          </cell>
        </row>
        <row r="2218">
          <cell r="H2218" t="str">
            <v>1140011054</v>
          </cell>
          <cell r="I2218">
            <v>395382500</v>
          </cell>
          <cell r="J2218">
            <v>395382500</v>
          </cell>
        </row>
        <row r="2219">
          <cell r="H2219" t="str">
            <v>1140011054</v>
          </cell>
          <cell r="I2219">
            <v>0</v>
          </cell>
          <cell r="J2219">
            <v>395382500</v>
          </cell>
        </row>
        <row r="2220">
          <cell r="H2220" t="str">
            <v>1140011054</v>
          </cell>
          <cell r="I2220">
            <v>0</v>
          </cell>
          <cell r="J2220">
            <v>395382500</v>
          </cell>
        </row>
        <row r="2221">
          <cell r="H2221" t="str">
            <v>1140012054</v>
          </cell>
          <cell r="I2221">
            <v>80298200</v>
          </cell>
          <cell r="J2221">
            <v>79865347.219999999</v>
          </cell>
        </row>
        <row r="2222">
          <cell r="H2222" t="str">
            <v>1140012054</v>
          </cell>
          <cell r="I2222">
            <v>80298200</v>
          </cell>
          <cell r="J2222">
            <v>79865347.219999999</v>
          </cell>
        </row>
        <row r="2223">
          <cell r="H2223" t="str">
            <v>1140012054</v>
          </cell>
          <cell r="I2223">
            <v>0</v>
          </cell>
          <cell r="J2223">
            <v>79865347.219999999</v>
          </cell>
        </row>
        <row r="2224">
          <cell r="H2224" t="str">
            <v>1140012054</v>
          </cell>
          <cell r="I2224">
            <v>0</v>
          </cell>
          <cell r="J2224">
            <v>79568355.219999999</v>
          </cell>
        </row>
        <row r="2225">
          <cell r="H2225" t="str">
            <v>1140012054</v>
          </cell>
          <cell r="I2225">
            <v>0</v>
          </cell>
          <cell r="J2225">
            <v>296992</v>
          </cell>
        </row>
        <row r="2226">
          <cell r="H2226" t="str">
            <v>1140019054</v>
          </cell>
          <cell r="I2226">
            <v>636853800</v>
          </cell>
          <cell r="J2226">
            <v>635225815.04999995</v>
          </cell>
        </row>
        <row r="2227">
          <cell r="H2227" t="str">
            <v>1140019054</v>
          </cell>
          <cell r="I2227">
            <v>22590300</v>
          </cell>
          <cell r="J2227">
            <v>21966770.359999999</v>
          </cell>
        </row>
        <row r="2228">
          <cell r="H2228" t="str">
            <v>1140019054</v>
          </cell>
          <cell r="I2228">
            <v>0</v>
          </cell>
          <cell r="J2228">
            <v>21966770.359999999</v>
          </cell>
        </row>
        <row r="2229">
          <cell r="H2229" t="str">
            <v>1140019054</v>
          </cell>
          <cell r="I2229">
            <v>0</v>
          </cell>
          <cell r="J2229">
            <v>21966770.359999999</v>
          </cell>
        </row>
        <row r="2230">
          <cell r="H2230" t="str">
            <v>1140019054</v>
          </cell>
          <cell r="I2230">
            <v>603493700</v>
          </cell>
          <cell r="J2230">
            <v>602873439.33000004</v>
          </cell>
        </row>
        <row r="2231">
          <cell r="H2231" t="str">
            <v>1140019054</v>
          </cell>
          <cell r="I2231">
            <v>0</v>
          </cell>
          <cell r="J2231">
            <v>602873439.33000004</v>
          </cell>
        </row>
        <row r="2232">
          <cell r="H2232" t="str">
            <v>1140019054</v>
          </cell>
          <cell r="I2232">
            <v>0</v>
          </cell>
          <cell r="J2232">
            <v>355605719.31999999</v>
          </cell>
        </row>
        <row r="2233">
          <cell r="H2233" t="str">
            <v>1140019054</v>
          </cell>
          <cell r="I2233">
            <v>0</v>
          </cell>
          <cell r="J2233">
            <v>1148673.24</v>
          </cell>
        </row>
        <row r="2234">
          <cell r="H2234" t="str">
            <v>1140019054</v>
          </cell>
          <cell r="I2234">
            <v>0</v>
          </cell>
          <cell r="J2234">
            <v>246119046.77000001</v>
          </cell>
        </row>
        <row r="2235">
          <cell r="H2235" t="str">
            <v>1140019054</v>
          </cell>
          <cell r="I2235">
            <v>10769800</v>
          </cell>
          <cell r="J2235">
            <v>10385605.359999999</v>
          </cell>
        </row>
        <row r="2236">
          <cell r="H2236" t="str">
            <v>1140019054</v>
          </cell>
          <cell r="I2236">
            <v>0</v>
          </cell>
          <cell r="J2236">
            <v>1144590.77</v>
          </cell>
        </row>
        <row r="2237">
          <cell r="H2237" t="str">
            <v>1140019054</v>
          </cell>
          <cell r="I2237">
            <v>0</v>
          </cell>
          <cell r="J2237">
            <v>1144590.77</v>
          </cell>
        </row>
        <row r="2238">
          <cell r="H2238" t="str">
            <v>1140019054</v>
          </cell>
          <cell r="I2238">
            <v>0</v>
          </cell>
          <cell r="J2238">
            <v>9241014.5899999999</v>
          </cell>
        </row>
        <row r="2239">
          <cell r="H2239" t="str">
            <v>1140019054</v>
          </cell>
          <cell r="I2239">
            <v>0</v>
          </cell>
          <cell r="J2239">
            <v>9163752</v>
          </cell>
        </row>
        <row r="2240">
          <cell r="H2240" t="str">
            <v>1140019054</v>
          </cell>
          <cell r="I2240">
            <v>0</v>
          </cell>
          <cell r="J2240">
            <v>77262.59</v>
          </cell>
        </row>
        <row r="2241">
          <cell r="H2241" t="str">
            <v>1140059054</v>
          </cell>
          <cell r="I2241">
            <v>489722400</v>
          </cell>
          <cell r="J2241">
            <v>489722400</v>
          </cell>
        </row>
        <row r="2242">
          <cell r="H2242" t="str">
            <v>1140059054</v>
          </cell>
          <cell r="I2242">
            <v>489722400</v>
          </cell>
          <cell r="J2242">
            <v>489722400</v>
          </cell>
        </row>
        <row r="2243">
          <cell r="H2243" t="str">
            <v>1140059054</v>
          </cell>
          <cell r="I2243">
            <v>0</v>
          </cell>
          <cell r="J2243">
            <v>489722400</v>
          </cell>
        </row>
        <row r="2244">
          <cell r="H2244" t="str">
            <v>1140059054</v>
          </cell>
          <cell r="I2244">
            <v>0</v>
          </cell>
          <cell r="J2244">
            <v>489722400</v>
          </cell>
        </row>
        <row r="2245">
          <cell r="H2245" t="str">
            <v>1143969054</v>
          </cell>
          <cell r="I2245">
            <v>16600</v>
          </cell>
          <cell r="J2245">
            <v>15812.58</v>
          </cell>
        </row>
        <row r="2246">
          <cell r="H2246" t="str">
            <v>1143969054</v>
          </cell>
          <cell r="I2246">
            <v>16600</v>
          </cell>
          <cell r="J2246">
            <v>15812.58</v>
          </cell>
        </row>
        <row r="2247">
          <cell r="H2247" t="str">
            <v>1143969054</v>
          </cell>
          <cell r="I2247">
            <v>0</v>
          </cell>
          <cell r="J2247">
            <v>15812.58</v>
          </cell>
        </row>
        <row r="2248">
          <cell r="H2248" t="str">
            <v>1143969054</v>
          </cell>
          <cell r="I2248">
            <v>0</v>
          </cell>
          <cell r="J2248">
            <v>15812.58</v>
          </cell>
        </row>
        <row r="2249">
          <cell r="H2249" t="str">
            <v>1143987054</v>
          </cell>
          <cell r="I2249">
            <v>523500</v>
          </cell>
          <cell r="J2249">
            <v>523430</v>
          </cell>
        </row>
        <row r="2250">
          <cell r="H2250" t="str">
            <v>1143987054</v>
          </cell>
          <cell r="I2250">
            <v>523500</v>
          </cell>
          <cell r="J2250">
            <v>523430</v>
          </cell>
        </row>
        <row r="2251">
          <cell r="H2251" t="str">
            <v>1143987054</v>
          </cell>
          <cell r="I2251">
            <v>0</v>
          </cell>
          <cell r="J2251">
            <v>523430</v>
          </cell>
        </row>
        <row r="2252">
          <cell r="H2252" t="str">
            <v>1143987054</v>
          </cell>
          <cell r="I2252">
            <v>0</v>
          </cell>
          <cell r="J2252">
            <v>523430</v>
          </cell>
        </row>
        <row r="2253">
          <cell r="H2253" t="str">
            <v>2300000054</v>
          </cell>
          <cell r="I2253">
            <v>77400000</v>
          </cell>
          <cell r="J2253">
            <v>77400000</v>
          </cell>
        </row>
        <row r="2254">
          <cell r="H2254" t="str">
            <v>2340000054</v>
          </cell>
          <cell r="I2254">
            <v>77400000</v>
          </cell>
          <cell r="J2254">
            <v>77400000</v>
          </cell>
        </row>
        <row r="2255">
          <cell r="H2255" t="str">
            <v>2347001054</v>
          </cell>
          <cell r="I2255">
            <v>77400000</v>
          </cell>
          <cell r="J2255">
            <v>77400000</v>
          </cell>
        </row>
        <row r="2256">
          <cell r="H2256" t="str">
            <v>2347001054</v>
          </cell>
          <cell r="I2256">
            <v>77400000</v>
          </cell>
          <cell r="J2256">
            <v>77400000</v>
          </cell>
        </row>
        <row r="2257">
          <cell r="H2257" t="str">
            <v>2347001054</v>
          </cell>
          <cell r="I2257">
            <v>0</v>
          </cell>
          <cell r="J2257">
            <v>77400000</v>
          </cell>
        </row>
        <row r="2258">
          <cell r="H2258" t="str">
            <v>2347001054</v>
          </cell>
          <cell r="I2258">
            <v>0</v>
          </cell>
          <cell r="J2258">
            <v>14000000</v>
          </cell>
        </row>
        <row r="2259">
          <cell r="H2259" t="str">
            <v>2347001054</v>
          </cell>
          <cell r="I2259">
            <v>0</v>
          </cell>
          <cell r="J2259">
            <v>63400000</v>
          </cell>
        </row>
        <row r="2260">
          <cell r="H2260" t="str">
            <v>9900000054</v>
          </cell>
          <cell r="I2260">
            <v>25759400</v>
          </cell>
          <cell r="J2260">
            <v>25759363.41</v>
          </cell>
        </row>
        <row r="2261">
          <cell r="H2261" t="str">
            <v>9990000054</v>
          </cell>
          <cell r="I2261">
            <v>25759400</v>
          </cell>
          <cell r="J2261">
            <v>25759363.41</v>
          </cell>
        </row>
        <row r="2262">
          <cell r="H2262" t="str">
            <v>9992041054</v>
          </cell>
          <cell r="I2262">
            <v>25759400</v>
          </cell>
          <cell r="J2262">
            <v>25759363.41</v>
          </cell>
        </row>
        <row r="2263">
          <cell r="H2263" t="str">
            <v>9992041054</v>
          </cell>
          <cell r="I2263">
            <v>25759400</v>
          </cell>
          <cell r="J2263">
            <v>25759363.41</v>
          </cell>
        </row>
        <row r="2264">
          <cell r="H2264" t="str">
            <v>9992041054</v>
          </cell>
          <cell r="I2264">
            <v>0</v>
          </cell>
          <cell r="J2264">
            <v>25759363.41</v>
          </cell>
        </row>
        <row r="2265">
          <cell r="H2265" t="str">
            <v>9992041054</v>
          </cell>
          <cell r="I2265">
            <v>0</v>
          </cell>
          <cell r="J2265">
            <v>24012963.41</v>
          </cell>
        </row>
        <row r="2266">
          <cell r="H2266" t="str">
            <v>9992041054</v>
          </cell>
          <cell r="I2266">
            <v>0</v>
          </cell>
          <cell r="J2266">
            <v>1746400</v>
          </cell>
        </row>
        <row r="2267">
          <cell r="H2267" t="str">
            <v>054</v>
          </cell>
          <cell r="I2267">
            <v>36500000</v>
          </cell>
          <cell r="J2267">
            <v>36500000</v>
          </cell>
        </row>
        <row r="2268">
          <cell r="H2268" t="str">
            <v>054</v>
          </cell>
          <cell r="I2268">
            <v>36500000</v>
          </cell>
          <cell r="J2268">
            <v>36500000</v>
          </cell>
        </row>
        <row r="2269">
          <cell r="H2269" t="str">
            <v>0500000054</v>
          </cell>
          <cell r="I2269">
            <v>36500000</v>
          </cell>
          <cell r="J2269">
            <v>36500000</v>
          </cell>
        </row>
        <row r="2270">
          <cell r="H2270" t="str">
            <v>0540000054</v>
          </cell>
          <cell r="I2270">
            <v>36500000</v>
          </cell>
          <cell r="J2270">
            <v>36500000</v>
          </cell>
        </row>
        <row r="2271">
          <cell r="H2271" t="str">
            <v>0543589054</v>
          </cell>
          <cell r="I2271">
            <v>36500000</v>
          </cell>
          <cell r="J2271">
            <v>36500000</v>
          </cell>
        </row>
        <row r="2272">
          <cell r="H2272" t="str">
            <v>0543589054</v>
          </cell>
          <cell r="I2272">
            <v>36500000</v>
          </cell>
          <cell r="J2272">
            <v>36500000</v>
          </cell>
        </row>
        <row r="2273">
          <cell r="H2273" t="str">
            <v>0543589054</v>
          </cell>
          <cell r="I2273">
            <v>0</v>
          </cell>
          <cell r="J2273">
            <v>36500000</v>
          </cell>
        </row>
        <row r="2274">
          <cell r="H2274" t="str">
            <v>0543589054</v>
          </cell>
          <cell r="I2274">
            <v>0</v>
          </cell>
          <cell r="J2274">
            <v>36500000</v>
          </cell>
        </row>
        <row r="2275">
          <cell r="H2275" t="str">
            <v>054</v>
          </cell>
          <cell r="I2275">
            <v>12228500</v>
          </cell>
          <cell r="J2275">
            <v>12228500</v>
          </cell>
        </row>
        <row r="2276">
          <cell r="H2276" t="str">
            <v>054</v>
          </cell>
          <cell r="I2276">
            <v>12228500</v>
          </cell>
          <cell r="J2276">
            <v>12228500</v>
          </cell>
        </row>
        <row r="2277">
          <cell r="H2277" t="str">
            <v>0200000054</v>
          </cell>
          <cell r="I2277">
            <v>2330700</v>
          </cell>
          <cell r="J2277">
            <v>2330700</v>
          </cell>
        </row>
        <row r="2278">
          <cell r="H2278" t="str">
            <v>0210000054</v>
          </cell>
          <cell r="I2278">
            <v>2330700</v>
          </cell>
          <cell r="J2278">
            <v>2330700</v>
          </cell>
        </row>
        <row r="2279">
          <cell r="H2279" t="str">
            <v>0215172054</v>
          </cell>
          <cell r="I2279">
            <v>2330700</v>
          </cell>
          <cell r="J2279">
            <v>2330700</v>
          </cell>
        </row>
        <row r="2280">
          <cell r="H2280" t="str">
            <v>0215172054</v>
          </cell>
          <cell r="I2280">
            <v>2330700</v>
          </cell>
          <cell r="J2280">
            <v>2330700</v>
          </cell>
        </row>
        <row r="2281">
          <cell r="H2281" t="str">
            <v>0215172054</v>
          </cell>
          <cell r="I2281">
            <v>0</v>
          </cell>
          <cell r="J2281">
            <v>2330700</v>
          </cell>
        </row>
        <row r="2282">
          <cell r="H2282" t="str">
            <v>1100000054</v>
          </cell>
          <cell r="I2282">
            <v>9897800</v>
          </cell>
          <cell r="J2282">
            <v>9897800</v>
          </cell>
        </row>
        <row r="2283">
          <cell r="H2283" t="str">
            <v>1140000054</v>
          </cell>
          <cell r="I2283">
            <v>9897800</v>
          </cell>
          <cell r="J2283">
            <v>9897800</v>
          </cell>
        </row>
        <row r="2284">
          <cell r="H2284" t="str">
            <v>1145172054</v>
          </cell>
          <cell r="I2284">
            <v>9897800</v>
          </cell>
          <cell r="J2284">
            <v>9897800</v>
          </cell>
        </row>
        <row r="2285">
          <cell r="H2285" t="str">
            <v>1145172054</v>
          </cell>
          <cell r="I2285">
            <v>9897800</v>
          </cell>
          <cell r="J2285">
            <v>9897800</v>
          </cell>
        </row>
        <row r="2286">
          <cell r="H2286" t="str">
            <v>1145172054</v>
          </cell>
          <cell r="I2286">
            <v>0</v>
          </cell>
          <cell r="J2286">
            <v>9897800</v>
          </cell>
        </row>
        <row r="2287">
          <cell r="H2287" t="str">
            <v>056</v>
          </cell>
          <cell r="I2287">
            <v>308378216400</v>
          </cell>
          <cell r="J2287">
            <v>301155372282.52002</v>
          </cell>
        </row>
        <row r="2288">
          <cell r="H2288" t="str">
            <v>056</v>
          </cell>
          <cell r="I2288">
            <v>4226459700</v>
          </cell>
          <cell r="J2288">
            <v>4232999837.3600001</v>
          </cell>
        </row>
        <row r="2289">
          <cell r="H2289" t="str">
            <v>056</v>
          </cell>
          <cell r="I2289">
            <v>1046312100</v>
          </cell>
          <cell r="J2289">
            <v>1053224495.42</v>
          </cell>
        </row>
        <row r="2290">
          <cell r="H2290" t="str">
            <v>0100000056</v>
          </cell>
          <cell r="I2290">
            <v>1046312100</v>
          </cell>
          <cell r="J2290">
            <v>1053224495.42</v>
          </cell>
        </row>
        <row r="2291">
          <cell r="H2291" t="str">
            <v>0180000056</v>
          </cell>
          <cell r="I2291">
            <v>1046312100</v>
          </cell>
          <cell r="J2291">
            <v>1053224495.42</v>
          </cell>
        </row>
        <row r="2292">
          <cell r="H2292" t="str">
            <v>0182794056</v>
          </cell>
          <cell r="I2292">
            <v>1046312100</v>
          </cell>
          <cell r="J2292">
            <v>1053224495.42</v>
          </cell>
        </row>
        <row r="2293">
          <cell r="H2293" t="str">
            <v>0182794056</v>
          </cell>
          <cell r="I2293">
            <v>1046312100</v>
          </cell>
          <cell r="J2293">
            <v>1053224495.42</v>
          </cell>
        </row>
        <row r="2294">
          <cell r="H2294" t="str">
            <v>0182794056</v>
          </cell>
          <cell r="I2294">
            <v>0</v>
          </cell>
          <cell r="J2294">
            <v>1053224495.42</v>
          </cell>
        </row>
        <row r="2295">
          <cell r="H2295" t="str">
            <v>0182794056</v>
          </cell>
          <cell r="I2295">
            <v>0</v>
          </cell>
          <cell r="J2295">
            <v>1053224495.42</v>
          </cell>
        </row>
        <row r="2296">
          <cell r="H2296" t="str">
            <v>056</v>
          </cell>
          <cell r="I2296">
            <v>3168867600</v>
          </cell>
          <cell r="J2296">
            <v>3168867600</v>
          </cell>
        </row>
        <row r="2297">
          <cell r="H2297" t="str">
            <v>0100000056</v>
          </cell>
          <cell r="I2297">
            <v>3168867600</v>
          </cell>
          <cell r="J2297">
            <v>3168867600</v>
          </cell>
        </row>
        <row r="2298">
          <cell r="H2298" t="str">
            <v>0130000056</v>
          </cell>
          <cell r="I2298">
            <v>3168867600</v>
          </cell>
          <cell r="J2298">
            <v>3168867600</v>
          </cell>
        </row>
        <row r="2299">
          <cell r="H2299" t="str">
            <v>0130059056</v>
          </cell>
          <cell r="I2299">
            <v>3168867600</v>
          </cell>
          <cell r="J2299">
            <v>3168867600</v>
          </cell>
        </row>
        <row r="2300">
          <cell r="H2300" t="str">
            <v>0130059056</v>
          </cell>
          <cell r="I2300">
            <v>3168867600</v>
          </cell>
          <cell r="J2300">
            <v>3168867600</v>
          </cell>
        </row>
        <row r="2301">
          <cell r="H2301" t="str">
            <v>0130059056</v>
          </cell>
          <cell r="I2301">
            <v>0</v>
          </cell>
          <cell r="J2301">
            <v>3168867600</v>
          </cell>
        </row>
        <row r="2302">
          <cell r="H2302" t="str">
            <v>0130059056</v>
          </cell>
          <cell r="I2302">
            <v>0</v>
          </cell>
          <cell r="J2302">
            <v>2739082900</v>
          </cell>
        </row>
        <row r="2303">
          <cell r="H2303" t="str">
            <v>0130059056</v>
          </cell>
          <cell r="I2303">
            <v>0</v>
          </cell>
          <cell r="J2303">
            <v>429784700</v>
          </cell>
        </row>
        <row r="2304">
          <cell r="H2304" t="str">
            <v>056</v>
          </cell>
          <cell r="I2304">
            <v>11280000</v>
          </cell>
          <cell r="J2304">
            <v>10907741.939999999</v>
          </cell>
        </row>
        <row r="2305">
          <cell r="H2305" t="str">
            <v>1400000056</v>
          </cell>
          <cell r="I2305">
            <v>11280000</v>
          </cell>
          <cell r="J2305">
            <v>10907741.939999999</v>
          </cell>
        </row>
        <row r="2306">
          <cell r="H2306" t="str">
            <v>1460000056</v>
          </cell>
          <cell r="I2306">
            <v>11280000</v>
          </cell>
          <cell r="J2306">
            <v>10907741.939999999</v>
          </cell>
        </row>
        <row r="2307">
          <cell r="H2307" t="str">
            <v>1463046056</v>
          </cell>
          <cell r="I2307">
            <v>11280000</v>
          </cell>
          <cell r="J2307">
            <v>10907741.939999999</v>
          </cell>
        </row>
        <row r="2308">
          <cell r="H2308" t="str">
            <v>1463046056</v>
          </cell>
          <cell r="I2308">
            <v>11280000</v>
          </cell>
          <cell r="J2308">
            <v>10907741.939999999</v>
          </cell>
        </row>
        <row r="2309">
          <cell r="H2309" t="str">
            <v>1463046056</v>
          </cell>
          <cell r="I2309">
            <v>0</v>
          </cell>
          <cell r="J2309">
            <v>10907741.939999999</v>
          </cell>
        </row>
        <row r="2310">
          <cell r="H2310" t="str">
            <v>056</v>
          </cell>
          <cell r="I2310">
            <v>1338966000</v>
          </cell>
          <cell r="J2310">
            <v>1159034885.6600001</v>
          </cell>
        </row>
        <row r="2311">
          <cell r="H2311" t="str">
            <v>056</v>
          </cell>
          <cell r="I2311">
            <v>732190000</v>
          </cell>
          <cell r="J2311">
            <v>576492160</v>
          </cell>
        </row>
        <row r="2312">
          <cell r="H2312" t="str">
            <v>1000000056</v>
          </cell>
          <cell r="I2312">
            <v>732190000</v>
          </cell>
          <cell r="J2312">
            <v>576492160</v>
          </cell>
        </row>
        <row r="2313">
          <cell r="H2313" t="str">
            <v>10Б0000056</v>
          </cell>
          <cell r="I2313">
            <v>732190000</v>
          </cell>
          <cell r="J2313">
            <v>576492160</v>
          </cell>
        </row>
        <row r="2314">
          <cell r="H2314" t="str">
            <v>10Б9999056</v>
          </cell>
          <cell r="I2314">
            <v>732190000</v>
          </cell>
          <cell r="J2314">
            <v>576492160</v>
          </cell>
        </row>
        <row r="2315">
          <cell r="H2315" t="str">
            <v>10Б9999056</v>
          </cell>
          <cell r="I2315">
            <v>732190000</v>
          </cell>
          <cell r="J2315">
            <v>576492160</v>
          </cell>
        </row>
        <row r="2316">
          <cell r="H2316" t="str">
            <v>10Б9999056</v>
          </cell>
          <cell r="I2316">
            <v>0</v>
          </cell>
          <cell r="J2316">
            <v>311286160</v>
          </cell>
        </row>
        <row r="2317">
          <cell r="H2317" t="str">
            <v>10Б9999056</v>
          </cell>
          <cell r="I2317">
            <v>0</v>
          </cell>
          <cell r="J2317">
            <v>311286160</v>
          </cell>
        </row>
        <row r="2318">
          <cell r="H2318" t="str">
            <v>10Б9999056</v>
          </cell>
          <cell r="I2318">
            <v>0</v>
          </cell>
          <cell r="J2318">
            <v>265206000</v>
          </cell>
        </row>
        <row r="2319">
          <cell r="H2319" t="str">
            <v>10Б9999056</v>
          </cell>
          <cell r="I2319">
            <v>0</v>
          </cell>
          <cell r="J2319">
            <v>265206000</v>
          </cell>
        </row>
        <row r="2320">
          <cell r="H2320" t="str">
            <v>056</v>
          </cell>
          <cell r="I2320">
            <v>606776000</v>
          </cell>
          <cell r="J2320">
            <v>582542725.65999997</v>
          </cell>
        </row>
        <row r="2321">
          <cell r="H2321" t="str">
            <v>1000000056</v>
          </cell>
          <cell r="I2321">
            <v>137876000</v>
          </cell>
          <cell r="J2321">
            <v>113642725.66</v>
          </cell>
        </row>
        <row r="2322">
          <cell r="H2322" t="str">
            <v>1050000056</v>
          </cell>
          <cell r="I2322">
            <v>29556000</v>
          </cell>
          <cell r="J2322">
            <v>29556000</v>
          </cell>
        </row>
        <row r="2323">
          <cell r="H2323" t="str">
            <v>1059999056</v>
          </cell>
          <cell r="I2323">
            <v>29556000</v>
          </cell>
          <cell r="J2323">
            <v>29556000</v>
          </cell>
        </row>
        <row r="2324">
          <cell r="H2324" t="str">
            <v>1059999056</v>
          </cell>
          <cell r="I2324">
            <v>29556000</v>
          </cell>
          <cell r="J2324">
            <v>29556000</v>
          </cell>
        </row>
        <row r="2325">
          <cell r="H2325" t="str">
            <v>1059999056</v>
          </cell>
          <cell r="I2325">
            <v>0</v>
          </cell>
          <cell r="J2325">
            <v>29556000</v>
          </cell>
        </row>
        <row r="2326">
          <cell r="H2326" t="str">
            <v>1059999056</v>
          </cell>
          <cell r="I2326">
            <v>0</v>
          </cell>
          <cell r="J2326">
            <v>29556000</v>
          </cell>
        </row>
        <row r="2327">
          <cell r="H2327" t="str">
            <v>10Б0000056</v>
          </cell>
          <cell r="I2327">
            <v>108320000</v>
          </cell>
          <cell r="J2327">
            <v>84086725.659999996</v>
          </cell>
        </row>
        <row r="2328">
          <cell r="H2328" t="str">
            <v>10Б9999056</v>
          </cell>
          <cell r="I2328">
            <v>108320000</v>
          </cell>
          <cell r="J2328">
            <v>84086725.659999996</v>
          </cell>
        </row>
        <row r="2329">
          <cell r="H2329" t="str">
            <v>10Б9999056</v>
          </cell>
          <cell r="I2329">
            <v>17000000</v>
          </cell>
          <cell r="J2329">
            <v>16830000</v>
          </cell>
        </row>
        <row r="2330">
          <cell r="H2330" t="str">
            <v>10Б9999056</v>
          </cell>
          <cell r="I2330">
            <v>0</v>
          </cell>
          <cell r="J2330">
            <v>16830000</v>
          </cell>
        </row>
        <row r="2331">
          <cell r="H2331" t="str">
            <v>10Б9999056</v>
          </cell>
          <cell r="I2331">
            <v>0</v>
          </cell>
          <cell r="J2331">
            <v>16830000</v>
          </cell>
        </row>
        <row r="2332">
          <cell r="H2332" t="str">
            <v>10Б9999056</v>
          </cell>
          <cell r="I2332">
            <v>71320000</v>
          </cell>
          <cell r="J2332">
            <v>47256725.659999996</v>
          </cell>
        </row>
        <row r="2333">
          <cell r="H2333" t="str">
            <v>10Б9999056</v>
          </cell>
          <cell r="I2333">
            <v>0</v>
          </cell>
          <cell r="J2333">
            <v>47256725.659999996</v>
          </cell>
        </row>
        <row r="2334">
          <cell r="H2334" t="str">
            <v>10Б9999056</v>
          </cell>
          <cell r="I2334">
            <v>0</v>
          </cell>
          <cell r="J2334">
            <v>47256725.659999996</v>
          </cell>
        </row>
        <row r="2335">
          <cell r="H2335" t="str">
            <v>10Б9999056</v>
          </cell>
          <cell r="I2335">
            <v>20000000</v>
          </cell>
          <cell r="J2335">
            <v>20000000</v>
          </cell>
        </row>
        <row r="2336">
          <cell r="H2336" t="str">
            <v>10Б9999056</v>
          </cell>
          <cell r="I2336">
            <v>0</v>
          </cell>
          <cell r="J2336">
            <v>20000000</v>
          </cell>
        </row>
        <row r="2337">
          <cell r="H2337" t="str">
            <v>10Б9999056</v>
          </cell>
          <cell r="I2337">
            <v>0</v>
          </cell>
          <cell r="J2337">
            <v>20000000</v>
          </cell>
        </row>
        <row r="2338">
          <cell r="H2338" t="str">
            <v>2000000056</v>
          </cell>
          <cell r="I2338">
            <v>468900000</v>
          </cell>
          <cell r="J2338">
            <v>468900000</v>
          </cell>
        </row>
        <row r="2339">
          <cell r="H2339" t="str">
            <v>2040000056</v>
          </cell>
          <cell r="I2339">
            <v>468900000</v>
          </cell>
          <cell r="J2339">
            <v>468900000</v>
          </cell>
        </row>
        <row r="2340">
          <cell r="H2340" t="str">
            <v>2049999056</v>
          </cell>
          <cell r="I2340">
            <v>468900000</v>
          </cell>
          <cell r="J2340">
            <v>468900000</v>
          </cell>
        </row>
        <row r="2341">
          <cell r="H2341" t="str">
            <v>2049999056</v>
          </cell>
          <cell r="I2341">
            <v>468900000</v>
          </cell>
          <cell r="J2341">
            <v>468900000</v>
          </cell>
        </row>
        <row r="2342">
          <cell r="H2342" t="str">
            <v>2049999056</v>
          </cell>
          <cell r="I2342">
            <v>0</v>
          </cell>
          <cell r="J2342">
            <v>468900000</v>
          </cell>
        </row>
        <row r="2343">
          <cell r="H2343" t="str">
            <v>2049999056</v>
          </cell>
          <cell r="I2343">
            <v>0</v>
          </cell>
          <cell r="J2343">
            <v>468900000</v>
          </cell>
        </row>
        <row r="2344">
          <cell r="H2344" t="str">
            <v>056</v>
          </cell>
          <cell r="I2344">
            <v>35063500</v>
          </cell>
          <cell r="J2344">
            <v>0</v>
          </cell>
        </row>
        <row r="2345">
          <cell r="H2345" t="str">
            <v>056</v>
          </cell>
          <cell r="I2345">
            <v>35063500</v>
          </cell>
          <cell r="J2345">
            <v>0</v>
          </cell>
        </row>
        <row r="2346">
          <cell r="H2346" t="str">
            <v>0500000056</v>
          </cell>
          <cell r="I2346">
            <v>35063500</v>
          </cell>
          <cell r="J2346">
            <v>0</v>
          </cell>
        </row>
        <row r="2347">
          <cell r="H2347" t="str">
            <v>0540000056</v>
          </cell>
          <cell r="I2347">
            <v>35063500</v>
          </cell>
          <cell r="J2347">
            <v>0</v>
          </cell>
        </row>
        <row r="2348">
          <cell r="H2348" t="str">
            <v>0543592056</v>
          </cell>
          <cell r="I2348">
            <v>35063500</v>
          </cell>
          <cell r="J2348">
            <v>0</v>
          </cell>
        </row>
        <row r="2349">
          <cell r="H2349" t="str">
            <v>0543592056</v>
          </cell>
          <cell r="I2349">
            <v>35063500</v>
          </cell>
          <cell r="J2349">
            <v>0</v>
          </cell>
        </row>
        <row r="2350">
          <cell r="H2350" t="str">
            <v>056</v>
          </cell>
          <cell r="I2350">
            <v>30835184400</v>
          </cell>
          <cell r="J2350">
            <v>30834323160.849998</v>
          </cell>
        </row>
        <row r="2351">
          <cell r="H2351" t="str">
            <v>056</v>
          </cell>
          <cell r="I2351">
            <v>125325600</v>
          </cell>
          <cell r="J2351">
            <v>125325600</v>
          </cell>
        </row>
        <row r="2352">
          <cell r="H2352" t="str">
            <v>0200000056</v>
          </cell>
          <cell r="I2352">
            <v>121879100</v>
          </cell>
          <cell r="J2352">
            <v>121879100</v>
          </cell>
        </row>
        <row r="2353">
          <cell r="H2353" t="str">
            <v>0210000056</v>
          </cell>
          <cell r="I2353">
            <v>121879100</v>
          </cell>
          <cell r="J2353">
            <v>121879100</v>
          </cell>
        </row>
        <row r="2354">
          <cell r="H2354" t="str">
            <v>0210059056</v>
          </cell>
          <cell r="I2354">
            <v>121703100</v>
          </cell>
          <cell r="J2354">
            <v>121703100</v>
          </cell>
        </row>
        <row r="2355">
          <cell r="H2355" t="str">
            <v>0210059056</v>
          </cell>
          <cell r="I2355">
            <v>121703100</v>
          </cell>
          <cell r="J2355">
            <v>121703100</v>
          </cell>
        </row>
        <row r="2356">
          <cell r="H2356" t="str">
            <v>0210059056</v>
          </cell>
          <cell r="I2356">
            <v>0</v>
          </cell>
          <cell r="J2356">
            <v>121703100</v>
          </cell>
        </row>
        <row r="2357">
          <cell r="H2357" t="str">
            <v>0210059056</v>
          </cell>
          <cell r="I2357">
            <v>0</v>
          </cell>
          <cell r="J2357">
            <v>102535800</v>
          </cell>
        </row>
        <row r="2358">
          <cell r="H2358" t="str">
            <v>0210059056</v>
          </cell>
          <cell r="I2358">
            <v>0</v>
          </cell>
          <cell r="J2358">
            <v>19167300</v>
          </cell>
        </row>
        <row r="2359">
          <cell r="H2359" t="str">
            <v>0213893056</v>
          </cell>
          <cell r="I2359">
            <v>176000</v>
          </cell>
          <cell r="J2359">
            <v>176000</v>
          </cell>
        </row>
        <row r="2360">
          <cell r="H2360" t="str">
            <v>0213893056</v>
          </cell>
          <cell r="I2360">
            <v>176000</v>
          </cell>
          <cell r="J2360">
            <v>176000</v>
          </cell>
        </row>
        <row r="2361">
          <cell r="H2361" t="str">
            <v>0213893056</v>
          </cell>
          <cell r="I2361">
            <v>0</v>
          </cell>
          <cell r="J2361">
            <v>176000</v>
          </cell>
        </row>
        <row r="2362">
          <cell r="H2362" t="str">
            <v>0213893056</v>
          </cell>
          <cell r="I2362">
            <v>0</v>
          </cell>
          <cell r="J2362">
            <v>176000</v>
          </cell>
        </row>
        <row r="2363">
          <cell r="H2363" t="str">
            <v>0300000056</v>
          </cell>
          <cell r="I2363">
            <v>3446500</v>
          </cell>
          <cell r="J2363">
            <v>3446500</v>
          </cell>
        </row>
        <row r="2364">
          <cell r="H2364" t="str">
            <v>0330000056</v>
          </cell>
          <cell r="I2364">
            <v>3446500</v>
          </cell>
          <cell r="J2364">
            <v>3446500</v>
          </cell>
        </row>
        <row r="2365">
          <cell r="H2365" t="str">
            <v>0333986056</v>
          </cell>
          <cell r="I2365">
            <v>3446500</v>
          </cell>
          <cell r="J2365">
            <v>3446500</v>
          </cell>
        </row>
        <row r="2366">
          <cell r="H2366" t="str">
            <v>0333986056</v>
          </cell>
          <cell r="I2366">
            <v>3446500</v>
          </cell>
          <cell r="J2366">
            <v>3446500</v>
          </cell>
        </row>
        <row r="2367">
          <cell r="H2367" t="str">
            <v>0333986056</v>
          </cell>
          <cell r="I2367">
            <v>0</v>
          </cell>
          <cell r="J2367">
            <v>3446500</v>
          </cell>
        </row>
        <row r="2368">
          <cell r="H2368" t="str">
            <v>0333986056</v>
          </cell>
          <cell r="I2368">
            <v>0</v>
          </cell>
          <cell r="J2368">
            <v>3446500</v>
          </cell>
        </row>
        <row r="2369">
          <cell r="H2369" t="str">
            <v>056</v>
          </cell>
          <cell r="I2369">
            <v>1126587200</v>
          </cell>
          <cell r="J2369">
            <v>1126586734</v>
          </cell>
        </row>
        <row r="2370">
          <cell r="H2370" t="str">
            <v>0100000056</v>
          </cell>
          <cell r="I2370">
            <v>1126587200</v>
          </cell>
          <cell r="J2370">
            <v>1126586734</v>
          </cell>
        </row>
        <row r="2371">
          <cell r="H2371" t="str">
            <v>0170000056</v>
          </cell>
          <cell r="I2371">
            <v>1126347100</v>
          </cell>
          <cell r="J2371">
            <v>1126347100</v>
          </cell>
        </row>
        <row r="2372">
          <cell r="H2372" t="str">
            <v>0170059056</v>
          </cell>
          <cell r="I2372">
            <v>1126251100</v>
          </cell>
          <cell r="J2372">
            <v>1126251100</v>
          </cell>
        </row>
        <row r="2373">
          <cell r="H2373" t="str">
            <v>0170059056</v>
          </cell>
          <cell r="I2373">
            <v>1126251100</v>
          </cell>
          <cell r="J2373">
            <v>1126251100</v>
          </cell>
        </row>
        <row r="2374">
          <cell r="H2374" t="str">
            <v>0170059056</v>
          </cell>
          <cell r="I2374">
            <v>0</v>
          </cell>
          <cell r="J2374">
            <v>1126251100</v>
          </cell>
        </row>
        <row r="2375">
          <cell r="H2375" t="str">
            <v>0170059056</v>
          </cell>
          <cell r="I2375">
            <v>0</v>
          </cell>
          <cell r="J2375">
            <v>977525600</v>
          </cell>
        </row>
        <row r="2376">
          <cell r="H2376" t="str">
            <v>0170059056</v>
          </cell>
          <cell r="I2376">
            <v>0</v>
          </cell>
          <cell r="J2376">
            <v>148725500</v>
          </cell>
        </row>
        <row r="2377">
          <cell r="H2377" t="str">
            <v>0173893056</v>
          </cell>
          <cell r="I2377">
            <v>96000</v>
          </cell>
          <cell r="J2377">
            <v>96000</v>
          </cell>
        </row>
        <row r="2378">
          <cell r="H2378" t="str">
            <v>0173893056</v>
          </cell>
          <cell r="I2378">
            <v>96000</v>
          </cell>
          <cell r="J2378">
            <v>96000</v>
          </cell>
        </row>
        <row r="2379">
          <cell r="H2379" t="str">
            <v>0173893056</v>
          </cell>
          <cell r="I2379">
            <v>0</v>
          </cell>
          <cell r="J2379">
            <v>96000</v>
          </cell>
        </row>
        <row r="2380">
          <cell r="H2380" t="str">
            <v>0173893056</v>
          </cell>
          <cell r="I2380">
            <v>0</v>
          </cell>
          <cell r="J2380">
            <v>96000</v>
          </cell>
        </row>
        <row r="2381">
          <cell r="H2381" t="str">
            <v>01Г0000056</v>
          </cell>
          <cell r="I2381">
            <v>240100</v>
          </cell>
          <cell r="J2381">
            <v>239634</v>
          </cell>
        </row>
        <row r="2382">
          <cell r="H2382" t="str">
            <v>01Г2040056</v>
          </cell>
          <cell r="I2382">
            <v>240100</v>
          </cell>
          <cell r="J2382">
            <v>239634</v>
          </cell>
        </row>
        <row r="2383">
          <cell r="H2383" t="str">
            <v>01Г2040056</v>
          </cell>
          <cell r="I2383">
            <v>240100</v>
          </cell>
          <cell r="J2383">
            <v>239634</v>
          </cell>
        </row>
        <row r="2384">
          <cell r="H2384" t="str">
            <v>01Г2040056</v>
          </cell>
          <cell r="I2384">
            <v>0</v>
          </cell>
          <cell r="J2384">
            <v>239634</v>
          </cell>
        </row>
        <row r="2385">
          <cell r="H2385" t="str">
            <v>01Г2040056</v>
          </cell>
          <cell r="I2385">
            <v>0</v>
          </cell>
          <cell r="J2385">
            <v>239634</v>
          </cell>
        </row>
        <row r="2386">
          <cell r="H2386" t="str">
            <v>056</v>
          </cell>
          <cell r="I2386">
            <v>29513382700</v>
          </cell>
          <cell r="J2386">
            <v>29512521926.849998</v>
          </cell>
        </row>
        <row r="2387">
          <cell r="H2387" t="str">
            <v>0100000056</v>
          </cell>
          <cell r="I2387">
            <v>382154700</v>
          </cell>
          <cell r="J2387">
            <v>382154699.05000001</v>
          </cell>
        </row>
        <row r="2388">
          <cell r="H2388" t="str">
            <v>0170000056</v>
          </cell>
          <cell r="I2388">
            <v>382154700</v>
          </cell>
          <cell r="J2388">
            <v>382154699.05000001</v>
          </cell>
        </row>
        <row r="2389">
          <cell r="H2389" t="str">
            <v>0172031056</v>
          </cell>
          <cell r="I2389">
            <v>66150000</v>
          </cell>
          <cell r="J2389">
            <v>66150000</v>
          </cell>
        </row>
        <row r="2390">
          <cell r="H2390" t="str">
            <v>0172031056</v>
          </cell>
          <cell r="I2390">
            <v>66150000</v>
          </cell>
          <cell r="J2390">
            <v>66150000</v>
          </cell>
        </row>
        <row r="2391">
          <cell r="H2391" t="str">
            <v>0172031056</v>
          </cell>
          <cell r="I2391">
            <v>0</v>
          </cell>
          <cell r="J2391">
            <v>66150000</v>
          </cell>
        </row>
        <row r="2392">
          <cell r="H2392" t="str">
            <v>0172031056</v>
          </cell>
          <cell r="I2392">
            <v>0</v>
          </cell>
          <cell r="J2392">
            <v>66150000</v>
          </cell>
        </row>
        <row r="2393">
          <cell r="H2393" t="str">
            <v>0174009056</v>
          </cell>
          <cell r="I2393">
            <v>316004700</v>
          </cell>
          <cell r="J2393">
            <v>316004699.05000001</v>
          </cell>
        </row>
        <row r="2394">
          <cell r="H2394" t="str">
            <v>0174009056</v>
          </cell>
          <cell r="I2394">
            <v>316004700</v>
          </cell>
          <cell r="J2394">
            <v>316004699.05000001</v>
          </cell>
        </row>
        <row r="2395">
          <cell r="H2395" t="str">
            <v>0174009056</v>
          </cell>
          <cell r="I2395">
            <v>0</v>
          </cell>
          <cell r="J2395">
            <v>316004699.05000001</v>
          </cell>
        </row>
        <row r="2396">
          <cell r="H2396" t="str">
            <v>0174009056</v>
          </cell>
          <cell r="I2396">
            <v>0</v>
          </cell>
          <cell r="J2396">
            <v>316004699.05000001</v>
          </cell>
        </row>
        <row r="2397">
          <cell r="H2397" t="str">
            <v>0200000056</v>
          </cell>
          <cell r="I2397">
            <v>28694140200</v>
          </cell>
          <cell r="J2397">
            <v>28693527550</v>
          </cell>
        </row>
        <row r="2398">
          <cell r="H2398" t="str">
            <v>0210000056</v>
          </cell>
          <cell r="I2398">
            <v>28694140200</v>
          </cell>
          <cell r="J2398">
            <v>28693527550</v>
          </cell>
        </row>
        <row r="2399">
          <cell r="H2399" t="str">
            <v>0210059056</v>
          </cell>
          <cell r="I2399">
            <v>28591360600</v>
          </cell>
          <cell r="J2399">
            <v>28590747950</v>
          </cell>
        </row>
        <row r="2400">
          <cell r="H2400" t="str">
            <v>0210059056</v>
          </cell>
          <cell r="I2400">
            <v>28591360600</v>
          </cell>
          <cell r="J2400">
            <v>28590747950</v>
          </cell>
        </row>
        <row r="2401">
          <cell r="H2401" t="str">
            <v>0210059056</v>
          </cell>
          <cell r="I2401">
            <v>0</v>
          </cell>
          <cell r="J2401">
            <v>28590222050</v>
          </cell>
        </row>
        <row r="2402">
          <cell r="H2402" t="str">
            <v>0210059056</v>
          </cell>
          <cell r="I2402">
            <v>0</v>
          </cell>
          <cell r="J2402">
            <v>19694493950</v>
          </cell>
        </row>
        <row r="2403">
          <cell r="H2403" t="str">
            <v>0210059056</v>
          </cell>
          <cell r="I2403">
            <v>0</v>
          </cell>
          <cell r="J2403">
            <v>8895728100</v>
          </cell>
        </row>
        <row r="2404">
          <cell r="H2404" t="str">
            <v>0210059056</v>
          </cell>
          <cell r="I2404">
            <v>0</v>
          </cell>
          <cell r="J2404">
            <v>525900</v>
          </cell>
        </row>
        <row r="2405">
          <cell r="H2405" t="str">
            <v>0210059056</v>
          </cell>
          <cell r="I2405">
            <v>0</v>
          </cell>
          <cell r="J2405">
            <v>525900</v>
          </cell>
        </row>
        <row r="2406">
          <cell r="H2406" t="str">
            <v>0213893056</v>
          </cell>
          <cell r="I2406">
            <v>12779600</v>
          </cell>
          <cell r="J2406">
            <v>12779600</v>
          </cell>
        </row>
        <row r="2407">
          <cell r="H2407" t="str">
            <v>0213893056</v>
          </cell>
          <cell r="I2407">
            <v>12779600</v>
          </cell>
          <cell r="J2407">
            <v>12779600</v>
          </cell>
        </row>
        <row r="2408">
          <cell r="H2408" t="str">
            <v>0213893056</v>
          </cell>
          <cell r="I2408">
            <v>0</v>
          </cell>
          <cell r="J2408">
            <v>12779600</v>
          </cell>
        </row>
        <row r="2409">
          <cell r="H2409" t="str">
            <v>0213893056</v>
          </cell>
          <cell r="I2409">
            <v>0</v>
          </cell>
          <cell r="J2409">
            <v>12779600</v>
          </cell>
        </row>
        <row r="2410">
          <cell r="H2410" t="str">
            <v>0214009056</v>
          </cell>
          <cell r="I2410">
            <v>90000000</v>
          </cell>
          <cell r="J2410">
            <v>90000000</v>
          </cell>
        </row>
        <row r="2411">
          <cell r="H2411" t="str">
            <v>0214009056</v>
          </cell>
          <cell r="I2411">
            <v>90000000</v>
          </cell>
          <cell r="J2411">
            <v>90000000</v>
          </cell>
        </row>
        <row r="2412">
          <cell r="H2412" t="str">
            <v>0214009056</v>
          </cell>
          <cell r="I2412">
            <v>0</v>
          </cell>
          <cell r="J2412">
            <v>90000000</v>
          </cell>
        </row>
        <row r="2413">
          <cell r="H2413" t="str">
            <v>0214009056</v>
          </cell>
          <cell r="I2413">
            <v>0</v>
          </cell>
          <cell r="J2413">
            <v>90000000</v>
          </cell>
        </row>
        <row r="2414">
          <cell r="H2414" t="str">
            <v>0300000056</v>
          </cell>
          <cell r="I2414">
            <v>437087800</v>
          </cell>
          <cell r="J2414">
            <v>436839677.80000001</v>
          </cell>
        </row>
        <row r="2415">
          <cell r="H2415" t="str">
            <v>0330000056</v>
          </cell>
          <cell r="I2415">
            <v>437087800</v>
          </cell>
          <cell r="J2415">
            <v>436839677.80000001</v>
          </cell>
        </row>
        <row r="2416">
          <cell r="H2416" t="str">
            <v>0333986056</v>
          </cell>
          <cell r="I2416">
            <v>437087800</v>
          </cell>
          <cell r="J2416">
            <v>436839677.80000001</v>
          </cell>
        </row>
        <row r="2417">
          <cell r="H2417" t="str">
            <v>0333986056</v>
          </cell>
          <cell r="I2417">
            <v>437087800</v>
          </cell>
          <cell r="J2417">
            <v>436839677.80000001</v>
          </cell>
        </row>
        <row r="2418">
          <cell r="H2418" t="str">
            <v>0333986056</v>
          </cell>
          <cell r="I2418">
            <v>0</v>
          </cell>
          <cell r="J2418">
            <v>436839677.80000001</v>
          </cell>
        </row>
        <row r="2419">
          <cell r="H2419" t="str">
            <v>0333986056</v>
          </cell>
          <cell r="I2419">
            <v>0</v>
          </cell>
          <cell r="J2419">
            <v>436839677.80000001</v>
          </cell>
        </row>
        <row r="2420">
          <cell r="H2420" t="str">
            <v>056</v>
          </cell>
          <cell r="I2420">
            <v>69888900</v>
          </cell>
          <cell r="J2420">
            <v>69888900</v>
          </cell>
        </row>
        <row r="2421">
          <cell r="H2421" t="str">
            <v>0100000056</v>
          </cell>
          <cell r="I2421">
            <v>69888900</v>
          </cell>
          <cell r="J2421">
            <v>69888900</v>
          </cell>
        </row>
        <row r="2422">
          <cell r="H2422" t="str">
            <v>0170000056</v>
          </cell>
          <cell r="I2422">
            <v>69888900</v>
          </cell>
          <cell r="J2422">
            <v>69888900</v>
          </cell>
        </row>
        <row r="2423">
          <cell r="H2423" t="str">
            <v>0170059056</v>
          </cell>
          <cell r="I2423">
            <v>69888900</v>
          </cell>
          <cell r="J2423">
            <v>69888900</v>
          </cell>
        </row>
        <row r="2424">
          <cell r="H2424" t="str">
            <v>0170059056</v>
          </cell>
          <cell r="I2424">
            <v>69888900</v>
          </cell>
          <cell r="J2424">
            <v>69888900</v>
          </cell>
        </row>
        <row r="2425">
          <cell r="H2425" t="str">
            <v>0170059056</v>
          </cell>
          <cell r="I2425">
            <v>0</v>
          </cell>
          <cell r="J2425">
            <v>69888900</v>
          </cell>
        </row>
        <row r="2426">
          <cell r="H2426" t="str">
            <v>0170059056</v>
          </cell>
          <cell r="I2426">
            <v>0</v>
          </cell>
          <cell r="J2426">
            <v>59425500</v>
          </cell>
        </row>
        <row r="2427">
          <cell r="H2427" t="str">
            <v>0170059056</v>
          </cell>
          <cell r="I2427">
            <v>0</v>
          </cell>
          <cell r="J2427">
            <v>10463400</v>
          </cell>
        </row>
        <row r="2428">
          <cell r="H2428" t="str">
            <v>056</v>
          </cell>
          <cell r="I2428">
            <v>271781004400</v>
          </cell>
          <cell r="J2428">
            <v>264775439310.54999</v>
          </cell>
        </row>
        <row r="2429">
          <cell r="H2429" t="str">
            <v>056</v>
          </cell>
          <cell r="I2429">
            <v>111455979300</v>
          </cell>
          <cell r="J2429">
            <v>110719811473.64999</v>
          </cell>
        </row>
        <row r="2430">
          <cell r="H2430" t="str">
            <v>0100000056</v>
          </cell>
          <cell r="I2430">
            <v>111426778600</v>
          </cell>
          <cell r="J2430">
            <v>110690610783.94</v>
          </cell>
        </row>
        <row r="2431">
          <cell r="H2431" t="str">
            <v>0110000056</v>
          </cell>
          <cell r="I2431">
            <v>45094000</v>
          </cell>
          <cell r="J2431">
            <v>45094000</v>
          </cell>
        </row>
        <row r="2432">
          <cell r="H2432" t="str">
            <v>0110059056</v>
          </cell>
          <cell r="I2432">
            <v>45094000</v>
          </cell>
          <cell r="J2432">
            <v>45094000</v>
          </cell>
        </row>
        <row r="2433">
          <cell r="H2433" t="str">
            <v>0110059056</v>
          </cell>
          <cell r="I2433">
            <v>45094000</v>
          </cell>
          <cell r="J2433">
            <v>45094000</v>
          </cell>
        </row>
        <row r="2434">
          <cell r="H2434" t="str">
            <v>0110059056</v>
          </cell>
          <cell r="I2434">
            <v>0</v>
          </cell>
          <cell r="J2434">
            <v>45094000</v>
          </cell>
        </row>
        <row r="2435">
          <cell r="H2435" t="str">
            <v>0110059056</v>
          </cell>
          <cell r="I2435">
            <v>0</v>
          </cell>
          <cell r="J2435">
            <v>45094000</v>
          </cell>
        </row>
        <row r="2436">
          <cell r="H2436" t="str">
            <v>0120000056</v>
          </cell>
          <cell r="I2436">
            <v>109015274800</v>
          </cell>
          <cell r="J2436">
            <v>108279164583.94</v>
          </cell>
        </row>
        <row r="2437">
          <cell r="H2437" t="str">
            <v>0120059056</v>
          </cell>
          <cell r="I2437">
            <v>11337214700</v>
          </cell>
          <cell r="J2437">
            <v>11323864205.48</v>
          </cell>
        </row>
        <row r="2438">
          <cell r="H2438" t="str">
            <v>0120059056</v>
          </cell>
          <cell r="I2438">
            <v>1681772700</v>
          </cell>
          <cell r="J2438">
            <v>1680781434.3800001</v>
          </cell>
        </row>
        <row r="2439">
          <cell r="H2439" t="str">
            <v>0120059056</v>
          </cell>
          <cell r="I2439">
            <v>0</v>
          </cell>
          <cell r="J2439">
            <v>1680781434.3800001</v>
          </cell>
        </row>
        <row r="2440">
          <cell r="H2440" t="str">
            <v>0120059056</v>
          </cell>
          <cell r="I2440">
            <v>0</v>
          </cell>
          <cell r="J2440">
            <v>1668962402.95</v>
          </cell>
        </row>
        <row r="2441">
          <cell r="H2441" t="str">
            <v>0120059056</v>
          </cell>
          <cell r="I2441">
            <v>0</v>
          </cell>
          <cell r="J2441">
            <v>11819031.43</v>
          </cell>
        </row>
        <row r="2442">
          <cell r="H2442" t="str">
            <v>0120059056</v>
          </cell>
          <cell r="I2442">
            <v>861459600</v>
          </cell>
          <cell r="J2442">
            <v>852723650.44000006</v>
          </cell>
        </row>
        <row r="2443">
          <cell r="H2443" t="str">
            <v>0120059056</v>
          </cell>
          <cell r="I2443">
            <v>0</v>
          </cell>
          <cell r="J2443">
            <v>852723650.44000006</v>
          </cell>
        </row>
        <row r="2444">
          <cell r="H2444" t="str">
            <v>0120059056</v>
          </cell>
          <cell r="I2444">
            <v>0</v>
          </cell>
          <cell r="J2444">
            <v>18852003.07</v>
          </cell>
        </row>
        <row r="2445">
          <cell r="H2445" t="str">
            <v>0120059056</v>
          </cell>
          <cell r="I2445">
            <v>0</v>
          </cell>
          <cell r="J2445">
            <v>50720561.259999998</v>
          </cell>
        </row>
        <row r="2446">
          <cell r="H2446" t="str">
            <v>0120059056</v>
          </cell>
          <cell r="I2446">
            <v>0</v>
          </cell>
          <cell r="J2446">
            <v>783151086.11000001</v>
          </cell>
        </row>
        <row r="2447">
          <cell r="H2447" t="str">
            <v>0120059056</v>
          </cell>
          <cell r="I2447">
            <v>8747778200</v>
          </cell>
          <cell r="J2447">
            <v>8744704331.1800003</v>
          </cell>
        </row>
        <row r="2448">
          <cell r="H2448" t="str">
            <v>0120059056</v>
          </cell>
          <cell r="I2448">
            <v>0</v>
          </cell>
          <cell r="J2448">
            <v>8704704331.1800003</v>
          </cell>
        </row>
        <row r="2449">
          <cell r="H2449" t="str">
            <v>0120059056</v>
          </cell>
          <cell r="I2449">
            <v>0</v>
          </cell>
          <cell r="J2449">
            <v>2134844900</v>
          </cell>
        </row>
        <row r="2450">
          <cell r="H2450" t="str">
            <v>0120059056</v>
          </cell>
          <cell r="I2450">
            <v>0</v>
          </cell>
          <cell r="J2450">
            <v>6569859431.1800003</v>
          </cell>
        </row>
        <row r="2451">
          <cell r="H2451" t="str">
            <v>0120059056</v>
          </cell>
          <cell r="I2451">
            <v>0</v>
          </cell>
          <cell r="J2451">
            <v>40000000</v>
          </cell>
        </row>
        <row r="2452">
          <cell r="H2452" t="str">
            <v>0120059056</v>
          </cell>
          <cell r="I2452">
            <v>0</v>
          </cell>
          <cell r="J2452">
            <v>40000000</v>
          </cell>
        </row>
        <row r="2453">
          <cell r="H2453" t="str">
            <v>0120059056</v>
          </cell>
          <cell r="I2453">
            <v>46204200</v>
          </cell>
          <cell r="J2453">
            <v>45654789.479999997</v>
          </cell>
        </row>
        <row r="2454">
          <cell r="H2454" t="str">
            <v>0120059056</v>
          </cell>
          <cell r="I2454">
            <v>0</v>
          </cell>
          <cell r="J2454">
            <v>45654789.479999997</v>
          </cell>
        </row>
        <row r="2455">
          <cell r="H2455" t="str">
            <v>0120059056</v>
          </cell>
          <cell r="I2455">
            <v>0</v>
          </cell>
          <cell r="J2455">
            <v>42519723.799999997</v>
          </cell>
        </row>
        <row r="2456">
          <cell r="H2456" t="str">
            <v>0120059056</v>
          </cell>
          <cell r="I2456">
            <v>0</v>
          </cell>
          <cell r="J2456">
            <v>3109152.66</v>
          </cell>
        </row>
        <row r="2457">
          <cell r="H2457" t="str">
            <v>0120059056</v>
          </cell>
          <cell r="I2457">
            <v>0</v>
          </cell>
          <cell r="J2457">
            <v>25913.02</v>
          </cell>
        </row>
        <row r="2458">
          <cell r="H2458" t="str">
            <v>0122011056</v>
          </cell>
          <cell r="I2458">
            <v>2932425200</v>
          </cell>
          <cell r="J2458">
            <v>2574278902.7199998</v>
          </cell>
        </row>
        <row r="2459">
          <cell r="H2459" t="str">
            <v>0122011056</v>
          </cell>
          <cell r="I2459">
            <v>2932425200</v>
          </cell>
          <cell r="J2459">
            <v>2574278902.7199998</v>
          </cell>
        </row>
        <row r="2460">
          <cell r="H2460" t="str">
            <v>0122011056</v>
          </cell>
          <cell r="I2460">
            <v>0</v>
          </cell>
          <cell r="J2460">
            <v>2574278902.7199998</v>
          </cell>
        </row>
        <row r="2461">
          <cell r="H2461" t="str">
            <v>0122011056</v>
          </cell>
          <cell r="I2461">
            <v>0</v>
          </cell>
          <cell r="J2461">
            <v>2574278902.7199998</v>
          </cell>
        </row>
        <row r="2462">
          <cell r="H2462" t="str">
            <v>0123999056</v>
          </cell>
          <cell r="I2462">
            <v>5513600</v>
          </cell>
          <cell r="J2462">
            <v>5212420.76</v>
          </cell>
        </row>
        <row r="2463">
          <cell r="H2463" t="str">
            <v>0123999056</v>
          </cell>
          <cell r="I2463">
            <v>4968000</v>
          </cell>
          <cell r="J2463">
            <v>4683220.76</v>
          </cell>
        </row>
        <row r="2464">
          <cell r="H2464" t="str">
            <v>0123999056</v>
          </cell>
          <cell r="I2464">
            <v>0</v>
          </cell>
          <cell r="J2464">
            <v>4683220.76</v>
          </cell>
        </row>
        <row r="2465">
          <cell r="H2465" t="str">
            <v>0123999056</v>
          </cell>
          <cell r="I2465">
            <v>0</v>
          </cell>
          <cell r="J2465">
            <v>4683220.76</v>
          </cell>
        </row>
        <row r="2466">
          <cell r="H2466" t="str">
            <v>0123999056</v>
          </cell>
          <cell r="I2466">
            <v>545600</v>
          </cell>
          <cell r="J2466">
            <v>529200</v>
          </cell>
        </row>
        <row r="2467">
          <cell r="H2467" t="str">
            <v>0123999056</v>
          </cell>
          <cell r="I2467">
            <v>0</v>
          </cell>
          <cell r="J2467">
            <v>529200</v>
          </cell>
        </row>
        <row r="2468">
          <cell r="H2468" t="str">
            <v>0123999056</v>
          </cell>
          <cell r="I2468">
            <v>0</v>
          </cell>
          <cell r="J2468">
            <v>529200</v>
          </cell>
        </row>
        <row r="2469">
          <cell r="H2469" t="str">
            <v>0124009056</v>
          </cell>
          <cell r="I2469">
            <v>938140600</v>
          </cell>
          <cell r="J2469">
            <v>938140600</v>
          </cell>
        </row>
        <row r="2470">
          <cell r="H2470" t="str">
            <v>0124009056</v>
          </cell>
          <cell r="I2470">
            <v>938140600</v>
          </cell>
          <cell r="J2470">
            <v>938140600</v>
          </cell>
        </row>
        <row r="2471">
          <cell r="H2471" t="str">
            <v>0124009056</v>
          </cell>
          <cell r="I2471">
            <v>0</v>
          </cell>
          <cell r="J2471">
            <v>68483700</v>
          </cell>
        </row>
        <row r="2472">
          <cell r="H2472" t="str">
            <v>0124009056</v>
          </cell>
          <cell r="I2472">
            <v>0</v>
          </cell>
          <cell r="J2472">
            <v>68483700</v>
          </cell>
        </row>
        <row r="2473">
          <cell r="H2473" t="str">
            <v>0124009056</v>
          </cell>
          <cell r="I2473">
            <v>0</v>
          </cell>
          <cell r="J2473">
            <v>869656900</v>
          </cell>
        </row>
        <row r="2474">
          <cell r="H2474" t="str">
            <v>0124009056</v>
          </cell>
          <cell r="I2474">
            <v>0</v>
          </cell>
          <cell r="J2474">
            <v>869656900</v>
          </cell>
        </row>
        <row r="2475">
          <cell r="H2475" t="str">
            <v>0125072056</v>
          </cell>
          <cell r="I2475">
            <v>17485162600</v>
          </cell>
          <cell r="J2475">
            <v>17457854089.630001</v>
          </cell>
        </row>
        <row r="2476">
          <cell r="H2476" t="str">
            <v>0125072056</v>
          </cell>
          <cell r="I2476">
            <v>17485162600</v>
          </cell>
          <cell r="J2476">
            <v>17457854089.630001</v>
          </cell>
        </row>
        <row r="2477">
          <cell r="H2477" t="str">
            <v>0125072056</v>
          </cell>
          <cell r="I2477">
            <v>0</v>
          </cell>
          <cell r="J2477">
            <v>17457854089.630001</v>
          </cell>
        </row>
        <row r="2478">
          <cell r="H2478" t="str">
            <v>0125174056</v>
          </cell>
          <cell r="I2478">
            <v>3550570400</v>
          </cell>
          <cell r="J2478">
            <v>3441905848.1100001</v>
          </cell>
        </row>
        <row r="2479">
          <cell r="H2479" t="str">
            <v>0125174056</v>
          </cell>
          <cell r="I2479">
            <v>3550570400</v>
          </cell>
          <cell r="J2479">
            <v>3441905848.1100001</v>
          </cell>
        </row>
        <row r="2480">
          <cell r="H2480" t="str">
            <v>0125174056</v>
          </cell>
          <cell r="I2480">
            <v>0</v>
          </cell>
          <cell r="J2480">
            <v>3441905848.1100001</v>
          </cell>
        </row>
        <row r="2481">
          <cell r="H2481" t="str">
            <v>0125382056</v>
          </cell>
          <cell r="I2481">
            <v>2765703700</v>
          </cell>
          <cell r="J2481">
            <v>2640016253.7399998</v>
          </cell>
        </row>
        <row r="2482">
          <cell r="H2482" t="str">
            <v>0125382056</v>
          </cell>
          <cell r="I2482">
            <v>2765703700</v>
          </cell>
          <cell r="J2482">
            <v>2640016253.7399998</v>
          </cell>
        </row>
        <row r="2483">
          <cell r="H2483" t="str">
            <v>0125382056</v>
          </cell>
          <cell r="I2483">
            <v>0</v>
          </cell>
          <cell r="J2483">
            <v>2640016253.7399998</v>
          </cell>
        </row>
        <row r="2484">
          <cell r="H2484" t="str">
            <v>0125382056</v>
          </cell>
          <cell r="I2484">
            <v>0</v>
          </cell>
          <cell r="J2484">
            <v>2640016253.7399998</v>
          </cell>
        </row>
        <row r="2485">
          <cell r="H2485" t="str">
            <v>0125401056</v>
          </cell>
          <cell r="I2485">
            <v>64787614000</v>
          </cell>
          <cell r="J2485">
            <v>64719962263.5</v>
          </cell>
        </row>
        <row r="2486">
          <cell r="H2486" t="str">
            <v>0125401056</v>
          </cell>
          <cell r="I2486">
            <v>64787614000</v>
          </cell>
          <cell r="J2486">
            <v>64719962263.5</v>
          </cell>
        </row>
        <row r="2487">
          <cell r="H2487" t="str">
            <v>0125401056</v>
          </cell>
          <cell r="I2487">
            <v>0</v>
          </cell>
          <cell r="J2487">
            <v>63240307163.5</v>
          </cell>
        </row>
        <row r="2488">
          <cell r="H2488" t="str">
            <v>0125401056</v>
          </cell>
          <cell r="I2488">
            <v>0</v>
          </cell>
          <cell r="J2488">
            <v>63240307163.5</v>
          </cell>
        </row>
        <row r="2489">
          <cell r="H2489" t="str">
            <v>0125401056</v>
          </cell>
          <cell r="I2489">
            <v>0</v>
          </cell>
          <cell r="J2489">
            <v>1479655100</v>
          </cell>
        </row>
        <row r="2490">
          <cell r="H2490" t="str">
            <v>0125401056</v>
          </cell>
          <cell r="I2490">
            <v>0</v>
          </cell>
          <cell r="J2490">
            <v>1479655100</v>
          </cell>
        </row>
        <row r="2491">
          <cell r="H2491" t="str">
            <v>0125402056</v>
          </cell>
          <cell r="I2491">
            <v>5035000000</v>
          </cell>
          <cell r="J2491">
            <v>5000000000</v>
          </cell>
        </row>
        <row r="2492">
          <cell r="H2492" t="str">
            <v>0125402056</v>
          </cell>
          <cell r="I2492">
            <v>5035000000</v>
          </cell>
          <cell r="J2492">
            <v>5000000000</v>
          </cell>
        </row>
        <row r="2493">
          <cell r="H2493" t="str">
            <v>0125402056</v>
          </cell>
          <cell r="I2493">
            <v>0</v>
          </cell>
          <cell r="J2493">
            <v>5000000000</v>
          </cell>
        </row>
        <row r="2494">
          <cell r="H2494" t="str">
            <v>0125402056</v>
          </cell>
          <cell r="I2494">
            <v>0</v>
          </cell>
          <cell r="J2494">
            <v>5000000000</v>
          </cell>
        </row>
        <row r="2495">
          <cell r="H2495" t="str">
            <v>0129999056</v>
          </cell>
          <cell r="I2495">
            <v>177930000</v>
          </cell>
          <cell r="J2495">
            <v>177930000</v>
          </cell>
        </row>
        <row r="2496">
          <cell r="H2496" t="str">
            <v>0129999056</v>
          </cell>
          <cell r="I2496">
            <v>177930000</v>
          </cell>
          <cell r="J2496">
            <v>177930000</v>
          </cell>
        </row>
        <row r="2497">
          <cell r="H2497" t="str">
            <v>0129999056</v>
          </cell>
          <cell r="I2497">
            <v>0</v>
          </cell>
          <cell r="J2497">
            <v>177930000</v>
          </cell>
        </row>
        <row r="2498">
          <cell r="H2498" t="str">
            <v>0140000056</v>
          </cell>
          <cell r="I2498">
            <v>1962681600</v>
          </cell>
          <cell r="J2498">
            <v>1962681600</v>
          </cell>
        </row>
        <row r="2499">
          <cell r="H2499" t="str">
            <v>0140059056</v>
          </cell>
          <cell r="I2499">
            <v>1962681600</v>
          </cell>
          <cell r="J2499">
            <v>1962681600</v>
          </cell>
        </row>
        <row r="2500">
          <cell r="H2500" t="str">
            <v>0140059056</v>
          </cell>
          <cell r="I2500">
            <v>1962681600</v>
          </cell>
          <cell r="J2500">
            <v>1962681600</v>
          </cell>
        </row>
        <row r="2501">
          <cell r="H2501" t="str">
            <v>0140059056</v>
          </cell>
          <cell r="I2501">
            <v>0</v>
          </cell>
          <cell r="J2501">
            <v>1962681600</v>
          </cell>
        </row>
        <row r="2502">
          <cell r="H2502" t="str">
            <v>0140059056</v>
          </cell>
          <cell r="I2502">
            <v>0</v>
          </cell>
          <cell r="J2502">
            <v>1962681600</v>
          </cell>
        </row>
        <row r="2503">
          <cell r="H2503" t="str">
            <v>0150000056</v>
          </cell>
          <cell r="I2503">
            <v>403728200</v>
          </cell>
          <cell r="J2503">
            <v>403670600</v>
          </cell>
        </row>
        <row r="2504">
          <cell r="H2504" t="str">
            <v>0150059056</v>
          </cell>
          <cell r="I2504">
            <v>401121800</v>
          </cell>
          <cell r="J2504">
            <v>401121800</v>
          </cell>
        </row>
        <row r="2505">
          <cell r="H2505" t="str">
            <v>0150059056</v>
          </cell>
          <cell r="I2505">
            <v>401121800</v>
          </cell>
          <cell r="J2505">
            <v>401121800</v>
          </cell>
        </row>
        <row r="2506">
          <cell r="H2506" t="str">
            <v>0150059056</v>
          </cell>
          <cell r="I2506">
            <v>0</v>
          </cell>
          <cell r="J2506">
            <v>401121800</v>
          </cell>
        </row>
        <row r="2507">
          <cell r="H2507" t="str">
            <v>0150059056</v>
          </cell>
          <cell r="I2507">
            <v>0</v>
          </cell>
          <cell r="J2507">
            <v>401121800</v>
          </cell>
        </row>
        <row r="2508">
          <cell r="H2508" t="str">
            <v>0153999056</v>
          </cell>
          <cell r="I2508">
            <v>2606400</v>
          </cell>
          <cell r="J2508">
            <v>2548800</v>
          </cell>
        </row>
        <row r="2509">
          <cell r="H2509" t="str">
            <v>0153999056</v>
          </cell>
          <cell r="I2509">
            <v>2606400</v>
          </cell>
          <cell r="J2509">
            <v>2548800</v>
          </cell>
        </row>
        <row r="2510">
          <cell r="H2510" t="str">
            <v>0153999056</v>
          </cell>
          <cell r="I2510">
            <v>0</v>
          </cell>
          <cell r="J2510">
            <v>2548800</v>
          </cell>
        </row>
        <row r="2511">
          <cell r="H2511" t="str">
            <v>0153999056</v>
          </cell>
          <cell r="I2511">
            <v>0</v>
          </cell>
          <cell r="J2511">
            <v>2548800</v>
          </cell>
        </row>
        <row r="2512">
          <cell r="H2512" t="str">
            <v>9900000056</v>
          </cell>
          <cell r="I2512">
            <v>29200700</v>
          </cell>
          <cell r="J2512">
            <v>29200689.710000001</v>
          </cell>
        </row>
        <row r="2513">
          <cell r="H2513" t="str">
            <v>9990000056</v>
          </cell>
          <cell r="I2513">
            <v>29200700</v>
          </cell>
          <cell r="J2513">
            <v>29200689.710000001</v>
          </cell>
        </row>
        <row r="2514">
          <cell r="H2514" t="str">
            <v>9990059056</v>
          </cell>
          <cell r="I2514">
            <v>27653000</v>
          </cell>
          <cell r="J2514">
            <v>27653000</v>
          </cell>
        </row>
        <row r="2515">
          <cell r="H2515" t="str">
            <v>9990059056</v>
          </cell>
          <cell r="I2515">
            <v>27653000</v>
          </cell>
          <cell r="J2515">
            <v>27653000</v>
          </cell>
        </row>
        <row r="2516">
          <cell r="H2516" t="str">
            <v>9990059056</v>
          </cell>
          <cell r="I2516">
            <v>0</v>
          </cell>
          <cell r="J2516">
            <v>27653000</v>
          </cell>
        </row>
        <row r="2517">
          <cell r="H2517" t="str">
            <v>9990059056</v>
          </cell>
          <cell r="I2517">
            <v>0</v>
          </cell>
          <cell r="J2517">
            <v>3910100</v>
          </cell>
        </row>
        <row r="2518">
          <cell r="H2518" t="str">
            <v>9990059056</v>
          </cell>
          <cell r="I2518">
            <v>0</v>
          </cell>
          <cell r="J2518">
            <v>23742900</v>
          </cell>
        </row>
        <row r="2519">
          <cell r="H2519" t="str">
            <v>9995703056</v>
          </cell>
          <cell r="I2519">
            <v>1547700</v>
          </cell>
          <cell r="J2519">
            <v>1547689.71</v>
          </cell>
        </row>
        <row r="2520">
          <cell r="H2520" t="str">
            <v>9995703056</v>
          </cell>
          <cell r="I2520">
            <v>1547700</v>
          </cell>
          <cell r="J2520">
            <v>1547689.71</v>
          </cell>
        </row>
        <row r="2521">
          <cell r="H2521" t="str">
            <v>9995703056</v>
          </cell>
          <cell r="I2521">
            <v>0</v>
          </cell>
          <cell r="J2521">
            <v>1547689.71</v>
          </cell>
        </row>
        <row r="2522">
          <cell r="H2522" t="str">
            <v>9995703056</v>
          </cell>
          <cell r="I2522">
            <v>0</v>
          </cell>
          <cell r="J2522">
            <v>1547689.71</v>
          </cell>
        </row>
        <row r="2523">
          <cell r="H2523" t="str">
            <v>056</v>
          </cell>
          <cell r="I2523">
            <v>116867373700</v>
          </cell>
          <cell r="J2523">
            <v>115888357519.42</v>
          </cell>
        </row>
        <row r="2524">
          <cell r="H2524" t="str">
            <v>0100000056</v>
          </cell>
          <cell r="I2524">
            <v>116867373700</v>
          </cell>
          <cell r="J2524">
            <v>115888357519.42</v>
          </cell>
        </row>
        <row r="2525">
          <cell r="H2525" t="str">
            <v>0110000056</v>
          </cell>
          <cell r="I2525">
            <v>116867373700</v>
          </cell>
          <cell r="J2525">
            <v>115888357519.42</v>
          </cell>
        </row>
        <row r="2526">
          <cell r="H2526" t="str">
            <v>0112011056</v>
          </cell>
          <cell r="I2526">
            <v>30000000</v>
          </cell>
          <cell r="J2526">
            <v>22225000</v>
          </cell>
        </row>
        <row r="2527">
          <cell r="H2527" t="str">
            <v>0112011056</v>
          </cell>
          <cell r="I2527">
            <v>30000000</v>
          </cell>
          <cell r="J2527">
            <v>22225000</v>
          </cell>
        </row>
        <row r="2528">
          <cell r="H2528" t="str">
            <v>0112011056</v>
          </cell>
          <cell r="I2528">
            <v>0</v>
          </cell>
          <cell r="J2528">
            <v>22225000</v>
          </cell>
        </row>
        <row r="2529">
          <cell r="H2529" t="str">
            <v>0112011056</v>
          </cell>
          <cell r="I2529">
            <v>0</v>
          </cell>
          <cell r="J2529">
            <v>22225000</v>
          </cell>
        </row>
        <row r="2530">
          <cell r="H2530" t="str">
            <v>0112030056</v>
          </cell>
          <cell r="I2530">
            <v>44118959800</v>
          </cell>
          <cell r="J2530">
            <v>44118947462.089996</v>
          </cell>
        </row>
        <row r="2531">
          <cell r="H2531" t="str">
            <v>0112030056</v>
          </cell>
          <cell r="I2531">
            <v>44118959800</v>
          </cell>
          <cell r="J2531">
            <v>44118947462.089996</v>
          </cell>
        </row>
        <row r="2532">
          <cell r="H2532" t="str">
            <v>0112030056</v>
          </cell>
          <cell r="I2532">
            <v>0</v>
          </cell>
          <cell r="J2532">
            <v>44118947462.089996</v>
          </cell>
        </row>
        <row r="2533">
          <cell r="H2533" t="str">
            <v>0112030056</v>
          </cell>
          <cell r="I2533">
            <v>0</v>
          </cell>
          <cell r="J2533">
            <v>44118947462.089996</v>
          </cell>
        </row>
        <row r="2534">
          <cell r="H2534" t="str">
            <v>0112034056</v>
          </cell>
          <cell r="I2534">
            <v>10256750000</v>
          </cell>
          <cell r="J2534">
            <v>10075704160.299999</v>
          </cell>
        </row>
        <row r="2535">
          <cell r="H2535" t="str">
            <v>0112034056</v>
          </cell>
          <cell r="I2535">
            <v>10256750000</v>
          </cell>
          <cell r="J2535">
            <v>10075704160.299999</v>
          </cell>
        </row>
        <row r="2536">
          <cell r="H2536" t="str">
            <v>0112034056</v>
          </cell>
          <cell r="I2536">
            <v>0</v>
          </cell>
          <cell r="J2536">
            <v>10075704160.299999</v>
          </cell>
        </row>
        <row r="2537">
          <cell r="H2537" t="str">
            <v>0112034056</v>
          </cell>
          <cell r="I2537">
            <v>0</v>
          </cell>
          <cell r="J2537">
            <v>10075704160.299999</v>
          </cell>
        </row>
        <row r="2538">
          <cell r="H2538" t="str">
            <v>0113093056</v>
          </cell>
          <cell r="I2538">
            <v>32091663900</v>
          </cell>
          <cell r="J2538">
            <v>32056450300</v>
          </cell>
        </row>
        <row r="2539">
          <cell r="H2539" t="str">
            <v>0113093056</v>
          </cell>
          <cell r="I2539">
            <v>32091663900</v>
          </cell>
          <cell r="J2539">
            <v>32056450300</v>
          </cell>
        </row>
        <row r="2540">
          <cell r="H2540" t="str">
            <v>0113093056</v>
          </cell>
          <cell r="I2540">
            <v>0</v>
          </cell>
          <cell r="J2540">
            <v>32056450300</v>
          </cell>
        </row>
        <row r="2541">
          <cell r="H2541" t="str">
            <v>0115161056</v>
          </cell>
          <cell r="I2541">
            <v>18000000000</v>
          </cell>
          <cell r="J2541">
            <v>17278208026.66</v>
          </cell>
        </row>
        <row r="2542">
          <cell r="H2542" t="str">
            <v>0115161056</v>
          </cell>
          <cell r="I2542">
            <v>18000000000</v>
          </cell>
          <cell r="J2542">
            <v>17278208026.66</v>
          </cell>
        </row>
        <row r="2543">
          <cell r="H2543" t="str">
            <v>0115161056</v>
          </cell>
          <cell r="I2543">
            <v>0</v>
          </cell>
          <cell r="J2543">
            <v>17278208026.66</v>
          </cell>
        </row>
        <row r="2544">
          <cell r="H2544" t="str">
            <v>0115179056</v>
          </cell>
          <cell r="I2544">
            <v>370000000</v>
          </cell>
          <cell r="J2544">
            <v>336822570.37</v>
          </cell>
        </row>
        <row r="2545">
          <cell r="H2545" t="str">
            <v>0115179056</v>
          </cell>
          <cell r="I2545">
            <v>370000000</v>
          </cell>
          <cell r="J2545">
            <v>336822570.37</v>
          </cell>
        </row>
        <row r="2546">
          <cell r="H2546" t="str">
            <v>0115179056</v>
          </cell>
          <cell r="I2546">
            <v>0</v>
          </cell>
          <cell r="J2546">
            <v>336822570.37</v>
          </cell>
        </row>
        <row r="2547">
          <cell r="H2547" t="str">
            <v>0115482056</v>
          </cell>
          <cell r="I2547">
            <v>12000000000</v>
          </cell>
          <cell r="J2547">
            <v>12000000000</v>
          </cell>
        </row>
        <row r="2548">
          <cell r="H2548" t="str">
            <v>0115482056</v>
          </cell>
          <cell r="I2548">
            <v>12000000000</v>
          </cell>
          <cell r="J2548">
            <v>12000000000</v>
          </cell>
        </row>
        <row r="2549">
          <cell r="H2549" t="str">
            <v>0115482056</v>
          </cell>
          <cell r="I2549">
            <v>0</v>
          </cell>
          <cell r="J2549">
            <v>12000000000</v>
          </cell>
        </row>
        <row r="2550">
          <cell r="H2550" t="str">
            <v>056</v>
          </cell>
          <cell r="I2550">
            <v>6181409000</v>
          </cell>
          <cell r="J2550">
            <v>6178543927.3999996</v>
          </cell>
        </row>
        <row r="2551">
          <cell r="H2551" t="str">
            <v>0100000056</v>
          </cell>
          <cell r="I2551">
            <v>6181109200</v>
          </cell>
          <cell r="J2551">
            <v>6178365767.3999996</v>
          </cell>
        </row>
        <row r="2552">
          <cell r="H2552" t="str">
            <v>0150000056</v>
          </cell>
          <cell r="I2552">
            <v>6181109200</v>
          </cell>
          <cell r="J2552">
            <v>6178365767.3999996</v>
          </cell>
        </row>
        <row r="2553">
          <cell r="H2553" t="str">
            <v>0150059056</v>
          </cell>
          <cell r="I2553">
            <v>5909502200</v>
          </cell>
          <cell r="J2553">
            <v>5909502200</v>
          </cell>
        </row>
        <row r="2554">
          <cell r="H2554" t="str">
            <v>0150059056</v>
          </cell>
          <cell r="I2554">
            <v>5909502200</v>
          </cell>
          <cell r="J2554">
            <v>5909502200</v>
          </cell>
        </row>
        <row r="2555">
          <cell r="H2555" t="str">
            <v>0150059056</v>
          </cell>
          <cell r="I2555">
            <v>0</v>
          </cell>
          <cell r="J2555">
            <v>5909502200</v>
          </cell>
        </row>
        <row r="2556">
          <cell r="H2556" t="str">
            <v>0150059056</v>
          </cell>
          <cell r="I2556">
            <v>0</v>
          </cell>
          <cell r="J2556">
            <v>5506947100</v>
          </cell>
        </row>
        <row r="2557">
          <cell r="H2557" t="str">
            <v>0150059056</v>
          </cell>
          <cell r="I2557">
            <v>0</v>
          </cell>
          <cell r="J2557">
            <v>402555100</v>
          </cell>
        </row>
        <row r="2558">
          <cell r="H2558" t="str">
            <v>0153999056</v>
          </cell>
          <cell r="I2558">
            <v>16172800</v>
          </cell>
          <cell r="J2558">
            <v>15629100</v>
          </cell>
        </row>
        <row r="2559">
          <cell r="H2559" t="str">
            <v>0153999056</v>
          </cell>
          <cell r="I2559">
            <v>16172800</v>
          </cell>
          <cell r="J2559">
            <v>15629100</v>
          </cell>
        </row>
        <row r="2560">
          <cell r="H2560" t="str">
            <v>0153999056</v>
          </cell>
          <cell r="I2560">
            <v>0</v>
          </cell>
          <cell r="J2560">
            <v>15629100</v>
          </cell>
        </row>
        <row r="2561">
          <cell r="H2561" t="str">
            <v>0153999056</v>
          </cell>
          <cell r="I2561">
            <v>0</v>
          </cell>
          <cell r="J2561">
            <v>15629100</v>
          </cell>
        </row>
        <row r="2562">
          <cell r="H2562" t="str">
            <v>0154009056</v>
          </cell>
          <cell r="I2562">
            <v>255434200</v>
          </cell>
          <cell r="J2562">
            <v>253234467.40000001</v>
          </cell>
        </row>
        <row r="2563">
          <cell r="H2563" t="str">
            <v>0154009056</v>
          </cell>
          <cell r="I2563">
            <v>255434200</v>
          </cell>
          <cell r="J2563">
            <v>253234467.40000001</v>
          </cell>
        </row>
        <row r="2564">
          <cell r="H2564" t="str">
            <v>0154009056</v>
          </cell>
          <cell r="I2564">
            <v>0</v>
          </cell>
          <cell r="J2564">
            <v>3950000</v>
          </cell>
        </row>
        <row r="2565">
          <cell r="H2565" t="str">
            <v>0154009056</v>
          </cell>
          <cell r="I2565">
            <v>0</v>
          </cell>
          <cell r="J2565">
            <v>3950000</v>
          </cell>
        </row>
        <row r="2566">
          <cell r="H2566" t="str">
            <v>0154009056</v>
          </cell>
          <cell r="I2566">
            <v>0</v>
          </cell>
          <cell r="J2566">
            <v>249284467.40000001</v>
          </cell>
        </row>
        <row r="2567">
          <cell r="H2567" t="str">
            <v>0154009056</v>
          </cell>
          <cell r="I2567">
            <v>0</v>
          </cell>
          <cell r="J2567">
            <v>249284467.40000001</v>
          </cell>
        </row>
        <row r="2568">
          <cell r="H2568" t="str">
            <v>9900000056</v>
          </cell>
          <cell r="I2568">
            <v>299800</v>
          </cell>
          <cell r="J2568">
            <v>178160</v>
          </cell>
        </row>
        <row r="2569">
          <cell r="H2569" t="str">
            <v>9990000056</v>
          </cell>
          <cell r="I2569">
            <v>299800</v>
          </cell>
          <cell r="J2569">
            <v>178160</v>
          </cell>
        </row>
        <row r="2570">
          <cell r="H2570" t="str">
            <v>9992041056</v>
          </cell>
          <cell r="I2570">
            <v>299800</v>
          </cell>
          <cell r="J2570">
            <v>178160</v>
          </cell>
        </row>
        <row r="2571">
          <cell r="H2571" t="str">
            <v>9992041056</v>
          </cell>
          <cell r="I2571">
            <v>299800</v>
          </cell>
          <cell r="J2571">
            <v>178160</v>
          </cell>
        </row>
        <row r="2572">
          <cell r="H2572" t="str">
            <v>9992041056</v>
          </cell>
          <cell r="I2572">
            <v>0</v>
          </cell>
          <cell r="J2572">
            <v>178160</v>
          </cell>
        </row>
        <row r="2573">
          <cell r="H2573" t="str">
            <v>9992041056</v>
          </cell>
          <cell r="I2573">
            <v>0</v>
          </cell>
          <cell r="J2573">
            <v>178160</v>
          </cell>
        </row>
        <row r="2574">
          <cell r="H2574" t="str">
            <v>056</v>
          </cell>
          <cell r="I2574">
            <v>11922318400</v>
          </cell>
          <cell r="J2574">
            <v>11809570015.67</v>
          </cell>
        </row>
        <row r="2575">
          <cell r="H2575" t="str">
            <v>0100000056</v>
          </cell>
          <cell r="I2575">
            <v>11922318400</v>
          </cell>
          <cell r="J2575">
            <v>11809570015.67</v>
          </cell>
        </row>
        <row r="2576">
          <cell r="H2576" t="str">
            <v>0120000056</v>
          </cell>
          <cell r="I2576">
            <v>2203953800</v>
          </cell>
          <cell r="J2576">
            <v>2091825420</v>
          </cell>
        </row>
        <row r="2577">
          <cell r="H2577" t="str">
            <v>0124009056</v>
          </cell>
          <cell r="I2577">
            <v>2203953800</v>
          </cell>
          <cell r="J2577">
            <v>2091825420</v>
          </cell>
        </row>
        <row r="2578">
          <cell r="H2578" t="str">
            <v>0124009056</v>
          </cell>
          <cell r="I2578">
            <v>2203953800</v>
          </cell>
          <cell r="J2578">
            <v>2091825420</v>
          </cell>
        </row>
        <row r="2579">
          <cell r="H2579" t="str">
            <v>0124009056</v>
          </cell>
          <cell r="I2579">
            <v>0</v>
          </cell>
          <cell r="J2579">
            <v>48055020</v>
          </cell>
        </row>
        <row r="2580">
          <cell r="H2580" t="str">
            <v>0124009056</v>
          </cell>
          <cell r="I2580">
            <v>0</v>
          </cell>
          <cell r="J2580">
            <v>48055020</v>
          </cell>
        </row>
        <row r="2581">
          <cell r="H2581" t="str">
            <v>0124009056</v>
          </cell>
          <cell r="I2581">
            <v>0</v>
          </cell>
          <cell r="J2581">
            <v>2043770400</v>
          </cell>
        </row>
        <row r="2582">
          <cell r="H2582" t="str">
            <v>0124009056</v>
          </cell>
          <cell r="I2582">
            <v>0</v>
          </cell>
          <cell r="J2582">
            <v>2043770400</v>
          </cell>
        </row>
        <row r="2583">
          <cell r="H2583" t="str">
            <v>0130000056</v>
          </cell>
          <cell r="I2583">
            <v>8813156700</v>
          </cell>
          <cell r="J2583">
            <v>8813156695.6700001</v>
          </cell>
        </row>
        <row r="2584">
          <cell r="H2584" t="str">
            <v>0130059056</v>
          </cell>
          <cell r="I2584">
            <v>6074981800</v>
          </cell>
          <cell r="J2584">
            <v>6074981800</v>
          </cell>
        </row>
        <row r="2585">
          <cell r="H2585" t="str">
            <v>0130059056</v>
          </cell>
          <cell r="I2585">
            <v>6074981800</v>
          </cell>
          <cell r="J2585">
            <v>6074981800</v>
          </cell>
        </row>
        <row r="2586">
          <cell r="H2586" t="str">
            <v>0130059056</v>
          </cell>
          <cell r="I2586">
            <v>0</v>
          </cell>
          <cell r="J2586">
            <v>6066836300</v>
          </cell>
        </row>
        <row r="2587">
          <cell r="H2587" t="str">
            <v>0130059056</v>
          </cell>
          <cell r="I2587">
            <v>0</v>
          </cell>
          <cell r="J2587">
            <v>4914571800</v>
          </cell>
        </row>
        <row r="2588">
          <cell r="H2588" t="str">
            <v>0130059056</v>
          </cell>
          <cell r="I2588">
            <v>0</v>
          </cell>
          <cell r="J2588">
            <v>1152264500</v>
          </cell>
        </row>
        <row r="2589">
          <cell r="H2589" t="str">
            <v>0130059056</v>
          </cell>
          <cell r="I2589">
            <v>0</v>
          </cell>
          <cell r="J2589">
            <v>8145500</v>
          </cell>
        </row>
        <row r="2590">
          <cell r="H2590" t="str">
            <v>0130059056</v>
          </cell>
          <cell r="I2590">
            <v>0</v>
          </cell>
          <cell r="J2590">
            <v>8145500</v>
          </cell>
        </row>
        <row r="2591">
          <cell r="H2591" t="str">
            <v>0133893056</v>
          </cell>
          <cell r="I2591">
            <v>112000</v>
          </cell>
          <cell r="J2591">
            <v>112000</v>
          </cell>
        </row>
        <row r="2592">
          <cell r="H2592" t="str">
            <v>0133893056</v>
          </cell>
          <cell r="I2592">
            <v>112000</v>
          </cell>
          <cell r="J2592">
            <v>112000</v>
          </cell>
        </row>
        <row r="2593">
          <cell r="H2593" t="str">
            <v>0133893056</v>
          </cell>
          <cell r="I2593">
            <v>0</v>
          </cell>
          <cell r="J2593">
            <v>112000</v>
          </cell>
        </row>
        <row r="2594">
          <cell r="H2594" t="str">
            <v>0133893056</v>
          </cell>
          <cell r="I2594">
            <v>0</v>
          </cell>
          <cell r="J2594">
            <v>112000</v>
          </cell>
        </row>
        <row r="2595">
          <cell r="H2595" t="str">
            <v>0134064056</v>
          </cell>
          <cell r="I2595">
            <v>1103462900</v>
          </cell>
          <cell r="J2595">
            <v>1103462895.6700001</v>
          </cell>
        </row>
        <row r="2596">
          <cell r="H2596" t="str">
            <v>0134064056</v>
          </cell>
          <cell r="I2596">
            <v>1103462900</v>
          </cell>
          <cell r="J2596">
            <v>1103462895.6700001</v>
          </cell>
        </row>
        <row r="2597">
          <cell r="H2597" t="str">
            <v>0134064056</v>
          </cell>
          <cell r="I2597">
            <v>0</v>
          </cell>
          <cell r="J2597">
            <v>1103462895.6700001</v>
          </cell>
        </row>
        <row r="2598">
          <cell r="H2598" t="str">
            <v>0134064056</v>
          </cell>
          <cell r="I2598">
            <v>0</v>
          </cell>
          <cell r="J2598">
            <v>1103462895.6700001</v>
          </cell>
        </row>
        <row r="2599">
          <cell r="H2599" t="str">
            <v>0136055056</v>
          </cell>
          <cell r="I2599">
            <v>1634600000</v>
          </cell>
          <cell r="J2599">
            <v>1634600000</v>
          </cell>
        </row>
        <row r="2600">
          <cell r="H2600" t="str">
            <v>0136055056</v>
          </cell>
          <cell r="I2600">
            <v>1634600000</v>
          </cell>
          <cell r="J2600">
            <v>1634600000</v>
          </cell>
        </row>
        <row r="2601">
          <cell r="H2601" t="str">
            <v>0136055056</v>
          </cell>
          <cell r="I2601">
            <v>0</v>
          </cell>
          <cell r="J2601">
            <v>1634600000</v>
          </cell>
        </row>
        <row r="2602">
          <cell r="H2602" t="str">
            <v>0136055056</v>
          </cell>
          <cell r="I2602">
            <v>0</v>
          </cell>
          <cell r="J2602">
            <v>1634600000</v>
          </cell>
        </row>
        <row r="2603">
          <cell r="H2603" t="str">
            <v>0140000056</v>
          </cell>
          <cell r="I2603">
            <v>213774100</v>
          </cell>
          <cell r="J2603">
            <v>213774100</v>
          </cell>
        </row>
        <row r="2604">
          <cell r="H2604" t="str">
            <v>0144009056</v>
          </cell>
          <cell r="I2604">
            <v>213774100</v>
          </cell>
          <cell r="J2604">
            <v>213774100</v>
          </cell>
        </row>
        <row r="2605">
          <cell r="H2605" t="str">
            <v>0144009056</v>
          </cell>
          <cell r="I2605">
            <v>213774100</v>
          </cell>
          <cell r="J2605">
            <v>213774100</v>
          </cell>
        </row>
        <row r="2606">
          <cell r="H2606" t="str">
            <v>0144009056</v>
          </cell>
          <cell r="I2606">
            <v>0</v>
          </cell>
          <cell r="J2606">
            <v>213774100</v>
          </cell>
        </row>
        <row r="2607">
          <cell r="H2607" t="str">
            <v>0144009056</v>
          </cell>
          <cell r="I2607">
            <v>0</v>
          </cell>
          <cell r="J2607">
            <v>213774100</v>
          </cell>
        </row>
        <row r="2608">
          <cell r="H2608" t="str">
            <v>0190000056</v>
          </cell>
          <cell r="I2608">
            <v>625429000</v>
          </cell>
          <cell r="J2608">
            <v>625429000</v>
          </cell>
        </row>
        <row r="2609">
          <cell r="H2609" t="str">
            <v>0190059056</v>
          </cell>
          <cell r="I2609">
            <v>625429000</v>
          </cell>
          <cell r="J2609">
            <v>625429000</v>
          </cell>
        </row>
        <row r="2610">
          <cell r="H2610" t="str">
            <v>0190059056</v>
          </cell>
          <cell r="I2610">
            <v>625429000</v>
          </cell>
          <cell r="J2610">
            <v>625429000</v>
          </cell>
        </row>
        <row r="2611">
          <cell r="H2611" t="str">
            <v>0190059056</v>
          </cell>
          <cell r="I2611">
            <v>0</v>
          </cell>
          <cell r="J2611">
            <v>625429000</v>
          </cell>
        </row>
        <row r="2612">
          <cell r="H2612" t="str">
            <v>0190059056</v>
          </cell>
          <cell r="I2612">
            <v>0</v>
          </cell>
          <cell r="J2612">
            <v>484057300</v>
          </cell>
        </row>
        <row r="2613">
          <cell r="H2613" t="str">
            <v>0190059056</v>
          </cell>
          <cell r="I2613">
            <v>0</v>
          </cell>
          <cell r="J2613">
            <v>141371700</v>
          </cell>
        </row>
        <row r="2614">
          <cell r="H2614" t="str">
            <v>01Г0000056</v>
          </cell>
          <cell r="I2614">
            <v>66004800</v>
          </cell>
          <cell r="J2614">
            <v>65384800</v>
          </cell>
        </row>
        <row r="2615">
          <cell r="H2615" t="str">
            <v>01Г0019056</v>
          </cell>
          <cell r="I2615">
            <v>5690000</v>
          </cell>
          <cell r="J2615">
            <v>5070000</v>
          </cell>
        </row>
        <row r="2616">
          <cell r="H2616" t="str">
            <v>01Г0019056</v>
          </cell>
          <cell r="I2616">
            <v>5690000</v>
          </cell>
          <cell r="J2616">
            <v>5070000</v>
          </cell>
        </row>
        <row r="2617">
          <cell r="H2617" t="str">
            <v>01Г0019056</v>
          </cell>
          <cell r="I2617">
            <v>0</v>
          </cell>
          <cell r="J2617">
            <v>5070000</v>
          </cell>
        </row>
        <row r="2618">
          <cell r="H2618" t="str">
            <v>01Г0019056</v>
          </cell>
          <cell r="I2618">
            <v>0</v>
          </cell>
          <cell r="J2618">
            <v>5070000</v>
          </cell>
        </row>
        <row r="2619">
          <cell r="H2619" t="str">
            <v>01Г0059056</v>
          </cell>
          <cell r="I2619">
            <v>60314800</v>
          </cell>
          <cell r="J2619">
            <v>60314800</v>
          </cell>
        </row>
        <row r="2620">
          <cell r="H2620" t="str">
            <v>01Г0059056</v>
          </cell>
          <cell r="I2620">
            <v>60314800</v>
          </cell>
          <cell r="J2620">
            <v>60314800</v>
          </cell>
        </row>
        <row r="2621">
          <cell r="H2621" t="str">
            <v>01Г0059056</v>
          </cell>
          <cell r="I2621">
            <v>0</v>
          </cell>
          <cell r="J2621">
            <v>60314800</v>
          </cell>
        </row>
        <row r="2622">
          <cell r="H2622" t="str">
            <v>01Г0059056</v>
          </cell>
          <cell r="I2622">
            <v>0</v>
          </cell>
          <cell r="J2622">
            <v>58809600</v>
          </cell>
        </row>
        <row r="2623">
          <cell r="H2623" t="str">
            <v>01Г0059056</v>
          </cell>
          <cell r="I2623">
            <v>0</v>
          </cell>
          <cell r="J2623">
            <v>1505200</v>
          </cell>
        </row>
        <row r="2624">
          <cell r="H2624" t="str">
            <v>056</v>
          </cell>
          <cell r="I2624">
            <v>25353924000</v>
          </cell>
          <cell r="J2624">
            <v>20179156374.41</v>
          </cell>
        </row>
        <row r="2625">
          <cell r="H2625" t="str">
            <v>0100000056</v>
          </cell>
          <cell r="I2625">
            <v>17176305000</v>
          </cell>
          <cell r="J2625">
            <v>13275134849.120001</v>
          </cell>
        </row>
        <row r="2626">
          <cell r="H2626" t="str">
            <v>0110000056</v>
          </cell>
          <cell r="I2626">
            <v>1060256900</v>
          </cell>
          <cell r="J2626">
            <v>587866378.49000001</v>
          </cell>
        </row>
        <row r="2627">
          <cell r="H2627" t="str">
            <v>0115111056</v>
          </cell>
          <cell r="I2627">
            <v>79010000</v>
          </cell>
          <cell r="J2627">
            <v>50000000</v>
          </cell>
        </row>
        <row r="2628">
          <cell r="H2628" t="str">
            <v>0115111056</v>
          </cell>
          <cell r="I2628">
            <v>79010000</v>
          </cell>
          <cell r="J2628">
            <v>50000000</v>
          </cell>
        </row>
        <row r="2629">
          <cell r="H2629" t="str">
            <v>0115111056</v>
          </cell>
          <cell r="I2629">
            <v>0</v>
          </cell>
          <cell r="J2629">
            <v>50000000</v>
          </cell>
        </row>
        <row r="2630">
          <cell r="H2630" t="str">
            <v>0115111056</v>
          </cell>
          <cell r="I2630">
            <v>0</v>
          </cell>
          <cell r="J2630">
            <v>50000000</v>
          </cell>
        </row>
        <row r="2631">
          <cell r="H2631" t="str">
            <v>0115133056</v>
          </cell>
          <cell r="I2631">
            <v>981246900</v>
          </cell>
          <cell r="J2631">
            <v>537866378.49000001</v>
          </cell>
        </row>
        <row r="2632">
          <cell r="H2632" t="str">
            <v>0115133056</v>
          </cell>
          <cell r="I2632">
            <v>981246900</v>
          </cell>
          <cell r="J2632">
            <v>537866378.49000001</v>
          </cell>
        </row>
        <row r="2633">
          <cell r="H2633" t="str">
            <v>0115133056</v>
          </cell>
          <cell r="I2633">
            <v>0</v>
          </cell>
          <cell r="J2633">
            <v>537866378.49000001</v>
          </cell>
        </row>
        <row r="2634">
          <cell r="H2634" t="str">
            <v>0120000056</v>
          </cell>
          <cell r="I2634">
            <v>1905265000</v>
          </cell>
          <cell r="J2634">
            <v>778861194.63</v>
          </cell>
        </row>
        <row r="2635">
          <cell r="H2635" t="str">
            <v>0120059056</v>
          </cell>
          <cell r="I2635">
            <v>80760900</v>
          </cell>
          <cell r="J2635">
            <v>80760900</v>
          </cell>
        </row>
        <row r="2636">
          <cell r="H2636" t="str">
            <v>0120059056</v>
          </cell>
          <cell r="I2636">
            <v>80760900</v>
          </cell>
          <cell r="J2636">
            <v>80760900</v>
          </cell>
        </row>
        <row r="2637">
          <cell r="H2637" t="str">
            <v>0120059056</v>
          </cell>
          <cell r="I2637">
            <v>0</v>
          </cell>
          <cell r="J2637">
            <v>80760900</v>
          </cell>
        </row>
        <row r="2638">
          <cell r="H2638" t="str">
            <v>0120059056</v>
          </cell>
          <cell r="I2638">
            <v>0</v>
          </cell>
          <cell r="J2638">
            <v>77985300</v>
          </cell>
        </row>
        <row r="2639">
          <cell r="H2639" t="str">
            <v>0120059056</v>
          </cell>
          <cell r="I2639">
            <v>0</v>
          </cell>
          <cell r="J2639">
            <v>2775600</v>
          </cell>
        </row>
        <row r="2640">
          <cell r="H2640" t="str">
            <v>0123972056</v>
          </cell>
          <cell r="I2640">
            <v>159408000</v>
          </cell>
          <cell r="J2640">
            <v>101273994.63</v>
          </cell>
        </row>
        <row r="2641">
          <cell r="H2641" t="str">
            <v>0123972056</v>
          </cell>
          <cell r="I2641">
            <v>159408000</v>
          </cell>
          <cell r="J2641">
            <v>101273994.63</v>
          </cell>
        </row>
        <row r="2642">
          <cell r="H2642" t="str">
            <v>0123972056</v>
          </cell>
          <cell r="I2642">
            <v>0</v>
          </cell>
          <cell r="J2642">
            <v>101273994.63</v>
          </cell>
        </row>
        <row r="2643">
          <cell r="H2643" t="str">
            <v>0123972056</v>
          </cell>
          <cell r="I2643">
            <v>0</v>
          </cell>
          <cell r="J2643">
            <v>101273994.63</v>
          </cell>
        </row>
        <row r="2644">
          <cell r="H2644" t="str">
            <v>0124009056</v>
          </cell>
          <cell r="I2644">
            <v>1665096100</v>
          </cell>
          <cell r="J2644">
            <v>596826300</v>
          </cell>
        </row>
        <row r="2645">
          <cell r="H2645" t="str">
            <v>0124009056</v>
          </cell>
          <cell r="I2645">
            <v>1665096100</v>
          </cell>
          <cell r="J2645">
            <v>596826300</v>
          </cell>
        </row>
        <row r="2646">
          <cell r="H2646" t="str">
            <v>0124009056</v>
          </cell>
          <cell r="I2646">
            <v>0</v>
          </cell>
          <cell r="J2646">
            <v>596826300</v>
          </cell>
        </row>
        <row r="2647">
          <cell r="H2647" t="str">
            <v>0124009056</v>
          </cell>
          <cell r="I2647">
            <v>0</v>
          </cell>
          <cell r="J2647">
            <v>596826300</v>
          </cell>
        </row>
        <row r="2648">
          <cell r="H2648" t="str">
            <v>0130000056</v>
          </cell>
          <cell r="I2648">
            <v>3544672000</v>
          </cell>
          <cell r="J2648">
            <v>3544671917</v>
          </cell>
        </row>
        <row r="2649">
          <cell r="H2649" t="str">
            <v>0134009056</v>
          </cell>
          <cell r="I2649">
            <v>3040000000</v>
          </cell>
          <cell r="J2649">
            <v>3040000000</v>
          </cell>
        </row>
        <row r="2650">
          <cell r="H2650" t="str">
            <v>0134009056</v>
          </cell>
          <cell r="I2650">
            <v>3040000000</v>
          </cell>
          <cell r="J2650">
            <v>3040000000</v>
          </cell>
        </row>
        <row r="2651">
          <cell r="H2651" t="str">
            <v>0134009056</v>
          </cell>
          <cell r="I2651">
            <v>0</v>
          </cell>
          <cell r="J2651">
            <v>3040000000</v>
          </cell>
        </row>
        <row r="2652">
          <cell r="H2652" t="str">
            <v>0134009056</v>
          </cell>
          <cell r="I2652">
            <v>0</v>
          </cell>
          <cell r="J2652">
            <v>3040000000</v>
          </cell>
        </row>
        <row r="2653">
          <cell r="H2653" t="str">
            <v>0136866056</v>
          </cell>
          <cell r="I2653">
            <v>504672000</v>
          </cell>
          <cell r="J2653">
            <v>504671917</v>
          </cell>
        </row>
        <row r="2654">
          <cell r="H2654" t="str">
            <v>0136866056</v>
          </cell>
          <cell r="I2654">
            <v>504672000</v>
          </cell>
          <cell r="J2654">
            <v>504671917</v>
          </cell>
        </row>
        <row r="2655">
          <cell r="H2655" t="str">
            <v>0136866056</v>
          </cell>
          <cell r="I2655">
            <v>0</v>
          </cell>
          <cell r="J2655">
            <v>504671917</v>
          </cell>
        </row>
        <row r="2656">
          <cell r="H2656" t="str">
            <v>0136866056</v>
          </cell>
          <cell r="I2656">
            <v>0</v>
          </cell>
          <cell r="J2656">
            <v>504671917</v>
          </cell>
        </row>
        <row r="2657">
          <cell r="H2657" t="str">
            <v>0140000056</v>
          </cell>
          <cell r="I2657">
            <v>1996821000</v>
          </cell>
          <cell r="J2657">
            <v>1952000000</v>
          </cell>
        </row>
        <row r="2658">
          <cell r="H2658" t="str">
            <v>0145111056</v>
          </cell>
          <cell r="I2658">
            <v>1996821000</v>
          </cell>
          <cell r="J2658">
            <v>1952000000</v>
          </cell>
        </row>
        <row r="2659">
          <cell r="H2659" t="str">
            <v>0145111056</v>
          </cell>
          <cell r="I2659">
            <v>1996821000</v>
          </cell>
          <cell r="J2659">
            <v>1952000000</v>
          </cell>
        </row>
        <row r="2660">
          <cell r="H2660" t="str">
            <v>0145111056</v>
          </cell>
          <cell r="I2660">
            <v>0</v>
          </cell>
          <cell r="J2660">
            <v>1952000000</v>
          </cell>
        </row>
        <row r="2661">
          <cell r="H2661" t="str">
            <v>0145111056</v>
          </cell>
          <cell r="I2661">
            <v>0</v>
          </cell>
          <cell r="J2661">
            <v>1952000000</v>
          </cell>
        </row>
        <row r="2662">
          <cell r="H2662" t="str">
            <v>0150000056</v>
          </cell>
          <cell r="I2662">
            <v>12800000</v>
          </cell>
          <cell r="J2662">
            <v>1792300</v>
          </cell>
        </row>
        <row r="2663">
          <cell r="H2663" t="str">
            <v>0154009056</v>
          </cell>
          <cell r="I2663">
            <v>12800000</v>
          </cell>
          <cell r="J2663">
            <v>1792300</v>
          </cell>
        </row>
        <row r="2664">
          <cell r="H2664" t="str">
            <v>0154009056</v>
          </cell>
          <cell r="I2664">
            <v>12800000</v>
          </cell>
          <cell r="J2664">
            <v>1792300</v>
          </cell>
        </row>
        <row r="2665">
          <cell r="H2665" t="str">
            <v>0154009056</v>
          </cell>
          <cell r="I2665">
            <v>0</v>
          </cell>
          <cell r="J2665">
            <v>1792300</v>
          </cell>
        </row>
        <row r="2666">
          <cell r="H2666" t="str">
            <v>0154009056</v>
          </cell>
          <cell r="I2666">
            <v>0</v>
          </cell>
          <cell r="J2666">
            <v>1792300</v>
          </cell>
        </row>
        <row r="2667">
          <cell r="H2667" t="str">
            <v>0190000056</v>
          </cell>
          <cell r="I2667">
            <v>1316640400</v>
          </cell>
          <cell r="J2667">
            <v>1316640400</v>
          </cell>
        </row>
        <row r="2668">
          <cell r="H2668" t="str">
            <v>0190059056</v>
          </cell>
          <cell r="I2668">
            <v>1316640400</v>
          </cell>
          <cell r="J2668">
            <v>1316640400</v>
          </cell>
        </row>
        <row r="2669">
          <cell r="H2669" t="str">
            <v>0190059056</v>
          </cell>
          <cell r="I2669">
            <v>1316640400</v>
          </cell>
          <cell r="J2669">
            <v>1316640400</v>
          </cell>
        </row>
        <row r="2670">
          <cell r="H2670" t="str">
            <v>0190059056</v>
          </cell>
          <cell r="I2670">
            <v>0</v>
          </cell>
          <cell r="J2670">
            <v>1316640400</v>
          </cell>
        </row>
        <row r="2671">
          <cell r="H2671" t="str">
            <v>0190059056</v>
          </cell>
          <cell r="I2671">
            <v>0</v>
          </cell>
          <cell r="J2671">
            <v>1227608200</v>
          </cell>
        </row>
        <row r="2672">
          <cell r="H2672" t="str">
            <v>0190059056</v>
          </cell>
          <cell r="I2672">
            <v>0</v>
          </cell>
          <cell r="J2672">
            <v>89032200</v>
          </cell>
        </row>
        <row r="2673">
          <cell r="H2673" t="str">
            <v>01Г0000056</v>
          </cell>
          <cell r="I2673">
            <v>4544767500</v>
          </cell>
          <cell r="J2673">
            <v>2298220459</v>
          </cell>
        </row>
        <row r="2674">
          <cell r="H2674" t="str">
            <v>01Г0011056</v>
          </cell>
          <cell r="I2674">
            <v>620076000</v>
          </cell>
          <cell r="J2674">
            <v>606788190.51999998</v>
          </cell>
        </row>
        <row r="2675">
          <cell r="H2675" t="str">
            <v>01Г0011056</v>
          </cell>
          <cell r="I2675">
            <v>620076000</v>
          </cell>
          <cell r="J2675">
            <v>606788190.51999998</v>
          </cell>
        </row>
        <row r="2676">
          <cell r="H2676" t="str">
            <v>01Г0011056</v>
          </cell>
          <cell r="I2676">
            <v>0</v>
          </cell>
          <cell r="J2676">
            <v>606788190.51999998</v>
          </cell>
        </row>
        <row r="2677">
          <cell r="H2677" t="str">
            <v>01Г0011056</v>
          </cell>
          <cell r="I2677">
            <v>0</v>
          </cell>
          <cell r="J2677">
            <v>606788190.51999998</v>
          </cell>
        </row>
        <row r="2678">
          <cell r="H2678" t="str">
            <v>01Г0019056</v>
          </cell>
          <cell r="I2678">
            <v>456947400</v>
          </cell>
          <cell r="J2678">
            <v>384322628.01999998</v>
          </cell>
        </row>
        <row r="2679">
          <cell r="H2679" t="str">
            <v>01Г0019056</v>
          </cell>
          <cell r="I2679">
            <v>72790700</v>
          </cell>
          <cell r="J2679">
            <v>64309367.270000003</v>
          </cell>
        </row>
        <row r="2680">
          <cell r="H2680" t="str">
            <v>01Г0019056</v>
          </cell>
          <cell r="I2680">
            <v>0</v>
          </cell>
          <cell r="J2680">
            <v>64309367.270000003</v>
          </cell>
        </row>
        <row r="2681">
          <cell r="H2681" t="str">
            <v>01Г0019056</v>
          </cell>
          <cell r="I2681">
            <v>0</v>
          </cell>
          <cell r="J2681">
            <v>64309367.270000003</v>
          </cell>
        </row>
        <row r="2682">
          <cell r="H2682" t="str">
            <v>01Г0019056</v>
          </cell>
          <cell r="I2682">
            <v>364244800</v>
          </cell>
          <cell r="J2682">
            <v>315221968.82999998</v>
          </cell>
        </row>
        <row r="2683">
          <cell r="H2683" t="str">
            <v>01Г0019056</v>
          </cell>
          <cell r="I2683">
            <v>0</v>
          </cell>
          <cell r="J2683">
            <v>315221968.82999998</v>
          </cell>
        </row>
        <row r="2684">
          <cell r="H2684" t="str">
            <v>01Г0019056</v>
          </cell>
          <cell r="I2684">
            <v>0</v>
          </cell>
          <cell r="J2684">
            <v>47774576.420000002</v>
          </cell>
        </row>
        <row r="2685">
          <cell r="H2685" t="str">
            <v>01Г0019056</v>
          </cell>
          <cell r="I2685">
            <v>0</v>
          </cell>
          <cell r="J2685">
            <v>9226944.5</v>
          </cell>
        </row>
        <row r="2686">
          <cell r="H2686" t="str">
            <v>01Г0019056</v>
          </cell>
          <cell r="I2686">
            <v>0</v>
          </cell>
          <cell r="J2686">
            <v>258220447.91</v>
          </cell>
        </row>
        <row r="2687">
          <cell r="H2687" t="str">
            <v>01Г0019056</v>
          </cell>
          <cell r="I2687">
            <v>19911900</v>
          </cell>
          <cell r="J2687">
            <v>4791291.92</v>
          </cell>
        </row>
        <row r="2688">
          <cell r="H2688" t="str">
            <v>01Г0019056</v>
          </cell>
          <cell r="I2688">
            <v>0</v>
          </cell>
          <cell r="J2688">
            <v>833360.83</v>
          </cell>
        </row>
        <row r="2689">
          <cell r="H2689" t="str">
            <v>01Г0019056</v>
          </cell>
          <cell r="I2689">
            <v>0</v>
          </cell>
          <cell r="J2689">
            <v>833360.83</v>
          </cell>
        </row>
        <row r="2690">
          <cell r="H2690" t="str">
            <v>01Г0019056</v>
          </cell>
          <cell r="I2690">
            <v>0</v>
          </cell>
          <cell r="J2690">
            <v>3957931.09</v>
          </cell>
        </row>
        <row r="2691">
          <cell r="H2691" t="str">
            <v>01Г0019056</v>
          </cell>
          <cell r="I2691">
            <v>0</v>
          </cell>
          <cell r="J2691">
            <v>3798869</v>
          </cell>
        </row>
        <row r="2692">
          <cell r="H2692" t="str">
            <v>01Г0019056</v>
          </cell>
          <cell r="I2692">
            <v>0</v>
          </cell>
          <cell r="J2692">
            <v>159062.09</v>
          </cell>
        </row>
        <row r="2693">
          <cell r="H2693" t="str">
            <v>01Г0059056</v>
          </cell>
          <cell r="I2693">
            <v>606290700</v>
          </cell>
          <cell r="J2693">
            <v>606290700</v>
          </cell>
        </row>
        <row r="2694">
          <cell r="H2694" t="str">
            <v>01Г0059056</v>
          </cell>
          <cell r="I2694">
            <v>606290700</v>
          </cell>
          <cell r="J2694">
            <v>606290700</v>
          </cell>
        </row>
        <row r="2695">
          <cell r="H2695" t="str">
            <v>01Г0059056</v>
          </cell>
          <cell r="I2695">
            <v>0</v>
          </cell>
          <cell r="J2695">
            <v>606290700</v>
          </cell>
        </row>
        <row r="2696">
          <cell r="H2696" t="str">
            <v>01Г0059056</v>
          </cell>
          <cell r="I2696">
            <v>0</v>
          </cell>
          <cell r="J2696">
            <v>590168300</v>
          </cell>
        </row>
        <row r="2697">
          <cell r="H2697" t="str">
            <v>01Г0059056</v>
          </cell>
          <cell r="I2697">
            <v>0</v>
          </cell>
          <cell r="J2697">
            <v>16122400</v>
          </cell>
        </row>
        <row r="2698">
          <cell r="H2698" t="str">
            <v>01Г3969056</v>
          </cell>
          <cell r="I2698">
            <v>24300</v>
          </cell>
          <cell r="J2698">
            <v>19283.04</v>
          </cell>
        </row>
        <row r="2699">
          <cell r="H2699" t="str">
            <v>01Г3969056</v>
          </cell>
          <cell r="I2699">
            <v>24300</v>
          </cell>
          <cell r="J2699">
            <v>19283.04</v>
          </cell>
        </row>
        <row r="2700">
          <cell r="H2700" t="str">
            <v>01Г3969056</v>
          </cell>
          <cell r="I2700">
            <v>0</v>
          </cell>
          <cell r="J2700">
            <v>19283.04</v>
          </cell>
        </row>
        <row r="2701">
          <cell r="H2701" t="str">
            <v>01Г3969056</v>
          </cell>
          <cell r="I2701">
            <v>0</v>
          </cell>
          <cell r="J2701">
            <v>19283.04</v>
          </cell>
        </row>
        <row r="2702">
          <cell r="H2702" t="str">
            <v>01Г5235056</v>
          </cell>
          <cell r="I2702">
            <v>2861429100</v>
          </cell>
          <cell r="J2702">
            <v>700799657.41999996</v>
          </cell>
        </row>
        <row r="2703">
          <cell r="H2703" t="str">
            <v>01Г5235056</v>
          </cell>
          <cell r="I2703">
            <v>2861429100</v>
          </cell>
          <cell r="J2703">
            <v>700799657.41999996</v>
          </cell>
        </row>
        <row r="2704">
          <cell r="H2704" t="str">
            <v>01Г5235056</v>
          </cell>
          <cell r="I2704">
            <v>0</v>
          </cell>
          <cell r="J2704">
            <v>700799657.41999996</v>
          </cell>
        </row>
        <row r="2705">
          <cell r="H2705" t="str">
            <v>01Г5235056</v>
          </cell>
          <cell r="I2705">
            <v>0</v>
          </cell>
          <cell r="J2705">
            <v>700799657.41999996</v>
          </cell>
        </row>
        <row r="2706">
          <cell r="H2706" t="str">
            <v>01И0000056</v>
          </cell>
          <cell r="I2706">
            <v>2795082200</v>
          </cell>
          <cell r="J2706">
            <v>2795082200</v>
          </cell>
        </row>
        <row r="2707">
          <cell r="H2707" t="str">
            <v>01И0059056</v>
          </cell>
          <cell r="I2707">
            <v>2795082200</v>
          </cell>
          <cell r="J2707">
            <v>2795082200</v>
          </cell>
        </row>
        <row r="2708">
          <cell r="H2708" t="str">
            <v>01И0059056</v>
          </cell>
          <cell r="I2708">
            <v>2795082200</v>
          </cell>
          <cell r="J2708">
            <v>2795082200</v>
          </cell>
        </row>
        <row r="2709">
          <cell r="H2709" t="str">
            <v>01И0059056</v>
          </cell>
          <cell r="I2709">
            <v>0</v>
          </cell>
          <cell r="J2709">
            <v>2795082200</v>
          </cell>
        </row>
        <row r="2710">
          <cell r="H2710" t="str">
            <v>01И0059056</v>
          </cell>
          <cell r="I2710">
            <v>0</v>
          </cell>
          <cell r="J2710">
            <v>2719547800</v>
          </cell>
        </row>
        <row r="2711">
          <cell r="H2711" t="str">
            <v>01И0059056</v>
          </cell>
          <cell r="I2711">
            <v>0</v>
          </cell>
          <cell r="J2711">
            <v>75534400</v>
          </cell>
        </row>
        <row r="2712">
          <cell r="H2712" t="str">
            <v>0800000056</v>
          </cell>
          <cell r="I2712">
            <v>5400000</v>
          </cell>
          <cell r="J2712">
            <v>5400000</v>
          </cell>
        </row>
        <row r="2713">
          <cell r="H2713" t="str">
            <v>0850000056</v>
          </cell>
          <cell r="I2713">
            <v>5400000</v>
          </cell>
          <cell r="J2713">
            <v>5400000</v>
          </cell>
        </row>
        <row r="2714">
          <cell r="H2714" t="str">
            <v>0859999056</v>
          </cell>
          <cell r="I2714">
            <v>5400000</v>
          </cell>
          <cell r="J2714">
            <v>5400000</v>
          </cell>
        </row>
        <row r="2715">
          <cell r="H2715" t="str">
            <v>0859999056</v>
          </cell>
          <cell r="I2715">
            <v>5400000</v>
          </cell>
          <cell r="J2715">
            <v>5400000</v>
          </cell>
        </row>
        <row r="2716">
          <cell r="H2716" t="str">
            <v>0859999056</v>
          </cell>
          <cell r="I2716">
            <v>0</v>
          </cell>
          <cell r="J2716">
            <v>5400000</v>
          </cell>
        </row>
        <row r="2717">
          <cell r="H2717" t="str">
            <v>0859999056</v>
          </cell>
          <cell r="I2717">
            <v>0</v>
          </cell>
          <cell r="J2717">
            <v>5400000</v>
          </cell>
        </row>
        <row r="2718">
          <cell r="H2718" t="str">
            <v>3500000056</v>
          </cell>
          <cell r="I2718">
            <v>3139735900</v>
          </cell>
          <cell r="J2718">
            <v>3139735900</v>
          </cell>
        </row>
        <row r="2719">
          <cell r="H2719" t="str">
            <v>35Д0000056</v>
          </cell>
          <cell r="I2719">
            <v>795244900</v>
          </cell>
          <cell r="J2719">
            <v>795244900</v>
          </cell>
        </row>
        <row r="2720">
          <cell r="H2720" t="str">
            <v>35Д5019056</v>
          </cell>
          <cell r="I2720">
            <v>795244900</v>
          </cell>
          <cell r="J2720">
            <v>795244900</v>
          </cell>
        </row>
        <row r="2721">
          <cell r="H2721" t="str">
            <v>35Д5019056</v>
          </cell>
          <cell r="I2721">
            <v>795244900</v>
          </cell>
          <cell r="J2721">
            <v>795244900</v>
          </cell>
        </row>
        <row r="2722">
          <cell r="H2722" t="str">
            <v>35Д5019056</v>
          </cell>
          <cell r="I2722">
            <v>0</v>
          </cell>
          <cell r="J2722">
            <v>795244900</v>
          </cell>
        </row>
        <row r="2723">
          <cell r="H2723" t="str">
            <v>35Д5019056</v>
          </cell>
          <cell r="I2723">
            <v>0</v>
          </cell>
          <cell r="J2723">
            <v>795244900</v>
          </cell>
        </row>
        <row r="2724">
          <cell r="H2724" t="str">
            <v>35Ж0000056</v>
          </cell>
          <cell r="I2724">
            <v>2344491000</v>
          </cell>
          <cell r="J2724">
            <v>2344491000</v>
          </cell>
        </row>
        <row r="2725">
          <cell r="H2725" t="str">
            <v>35Ж5101056</v>
          </cell>
          <cell r="I2725">
            <v>2344491000</v>
          </cell>
          <cell r="J2725">
            <v>2344491000</v>
          </cell>
        </row>
        <row r="2726">
          <cell r="H2726" t="str">
            <v>35Ж5101056</v>
          </cell>
          <cell r="I2726">
            <v>2344491000</v>
          </cell>
          <cell r="J2726">
            <v>2344491000</v>
          </cell>
        </row>
        <row r="2727">
          <cell r="H2727" t="str">
            <v>35Ж5101056</v>
          </cell>
          <cell r="I2727">
            <v>0</v>
          </cell>
          <cell r="J2727">
            <v>2344491000</v>
          </cell>
        </row>
        <row r="2728">
          <cell r="H2728" t="str">
            <v>35Ж5101056</v>
          </cell>
          <cell r="I2728">
            <v>0</v>
          </cell>
          <cell r="J2728">
            <v>2344491000</v>
          </cell>
        </row>
        <row r="2729">
          <cell r="H2729" t="str">
            <v>9900000056</v>
          </cell>
          <cell r="I2729">
            <v>5032483100</v>
          </cell>
          <cell r="J2729">
            <v>3758885625.29</v>
          </cell>
        </row>
        <row r="2730">
          <cell r="H2730" t="str">
            <v>9990000056</v>
          </cell>
          <cell r="I2730">
            <v>5032483100</v>
          </cell>
          <cell r="J2730">
            <v>3758885625.29</v>
          </cell>
        </row>
        <row r="2731">
          <cell r="H2731" t="str">
            <v>9992041056</v>
          </cell>
          <cell r="I2731">
            <v>1723100</v>
          </cell>
          <cell r="J2731">
            <v>0</v>
          </cell>
        </row>
        <row r="2732">
          <cell r="H2732" t="str">
            <v>9992041056</v>
          </cell>
          <cell r="I2732">
            <v>1723100</v>
          </cell>
          <cell r="J2732">
            <v>0</v>
          </cell>
        </row>
        <row r="2733">
          <cell r="H2733" t="str">
            <v>9995237056</v>
          </cell>
          <cell r="I2733">
            <v>3476970000</v>
          </cell>
          <cell r="J2733">
            <v>2877109359.4899998</v>
          </cell>
        </row>
        <row r="2734">
          <cell r="H2734" t="str">
            <v>9995237056</v>
          </cell>
          <cell r="I2734">
            <v>3476970000</v>
          </cell>
          <cell r="J2734">
            <v>2877109359.4899998</v>
          </cell>
        </row>
        <row r="2735">
          <cell r="H2735" t="str">
            <v>9995237056</v>
          </cell>
          <cell r="I2735">
            <v>0</v>
          </cell>
          <cell r="J2735">
            <v>2877109359.4899998</v>
          </cell>
        </row>
        <row r="2736">
          <cell r="H2736" t="str">
            <v>9995237056</v>
          </cell>
          <cell r="I2736">
            <v>0</v>
          </cell>
          <cell r="J2736">
            <v>2877109359.4899998</v>
          </cell>
        </row>
        <row r="2737">
          <cell r="H2737" t="str">
            <v>9995422056</v>
          </cell>
          <cell r="I2737">
            <v>1553790000</v>
          </cell>
          <cell r="J2737">
            <v>881776265.79999995</v>
          </cell>
        </row>
        <row r="2738">
          <cell r="H2738" t="str">
            <v>9995422056</v>
          </cell>
          <cell r="I2738">
            <v>1553790000</v>
          </cell>
          <cell r="J2738">
            <v>881776265.79999995</v>
          </cell>
        </row>
        <row r="2739">
          <cell r="H2739" t="str">
            <v>9995422056</v>
          </cell>
          <cell r="I2739">
            <v>0</v>
          </cell>
          <cell r="J2739">
            <v>881776265.79999995</v>
          </cell>
        </row>
        <row r="2740">
          <cell r="H2740" t="str">
            <v>056</v>
          </cell>
          <cell r="I2740">
            <v>78112900</v>
          </cell>
          <cell r="J2740">
            <v>71574588.099999994</v>
          </cell>
        </row>
        <row r="2741">
          <cell r="H2741" t="str">
            <v>056</v>
          </cell>
          <cell r="I2741">
            <v>38512900</v>
          </cell>
          <cell r="J2741">
            <v>31974588.32</v>
          </cell>
        </row>
        <row r="2742">
          <cell r="H2742" t="str">
            <v>0300000056</v>
          </cell>
          <cell r="I2742">
            <v>12012900</v>
          </cell>
          <cell r="J2742">
            <v>5474588.3200000003</v>
          </cell>
        </row>
        <row r="2743">
          <cell r="H2743" t="str">
            <v>0310000056</v>
          </cell>
          <cell r="I2743">
            <v>12012900</v>
          </cell>
          <cell r="J2743">
            <v>5474588.3200000003</v>
          </cell>
        </row>
        <row r="2744">
          <cell r="H2744" t="str">
            <v>0315240056</v>
          </cell>
          <cell r="I2744">
            <v>12012900</v>
          </cell>
          <cell r="J2744">
            <v>5474588.3200000003</v>
          </cell>
        </row>
        <row r="2745">
          <cell r="H2745" t="str">
            <v>0315240056</v>
          </cell>
          <cell r="I2745">
            <v>12012900</v>
          </cell>
          <cell r="J2745">
            <v>5474588.3200000003</v>
          </cell>
        </row>
        <row r="2746">
          <cell r="H2746" t="str">
            <v>0315240056</v>
          </cell>
          <cell r="I2746">
            <v>0</v>
          </cell>
          <cell r="J2746">
            <v>5474588.3200000003</v>
          </cell>
        </row>
        <row r="2747">
          <cell r="H2747" t="str">
            <v>0500000056</v>
          </cell>
          <cell r="I2747">
            <v>26500000</v>
          </cell>
          <cell r="J2747">
            <v>26500000</v>
          </cell>
        </row>
        <row r="2748">
          <cell r="H2748" t="str">
            <v>0540000056</v>
          </cell>
          <cell r="I2748">
            <v>26500000</v>
          </cell>
          <cell r="J2748">
            <v>26500000</v>
          </cell>
        </row>
        <row r="2749">
          <cell r="H2749" t="str">
            <v>0543589056</v>
          </cell>
          <cell r="I2749">
            <v>26500000</v>
          </cell>
          <cell r="J2749">
            <v>26500000</v>
          </cell>
        </row>
        <row r="2750">
          <cell r="H2750" t="str">
            <v>0543589056</v>
          </cell>
          <cell r="I2750">
            <v>26500000</v>
          </cell>
          <cell r="J2750">
            <v>26500000</v>
          </cell>
        </row>
        <row r="2751">
          <cell r="H2751" t="str">
            <v>0543589056</v>
          </cell>
          <cell r="I2751">
            <v>0</v>
          </cell>
          <cell r="J2751">
            <v>26500000</v>
          </cell>
        </row>
        <row r="2752">
          <cell r="H2752" t="str">
            <v>0543589056</v>
          </cell>
          <cell r="I2752">
            <v>0</v>
          </cell>
          <cell r="J2752">
            <v>26500000</v>
          </cell>
        </row>
        <row r="2753">
          <cell r="H2753" t="str">
            <v>056</v>
          </cell>
          <cell r="I2753">
            <v>39600000</v>
          </cell>
          <cell r="J2753">
            <v>39599999.780000001</v>
          </cell>
        </row>
        <row r="2754">
          <cell r="H2754" t="str">
            <v>0100000056</v>
          </cell>
          <cell r="I2754">
            <v>39600000</v>
          </cell>
          <cell r="J2754">
            <v>39599999.780000001</v>
          </cell>
        </row>
        <row r="2755">
          <cell r="H2755" t="str">
            <v>0170000056</v>
          </cell>
          <cell r="I2755">
            <v>39600000</v>
          </cell>
          <cell r="J2755">
            <v>39599999.780000001</v>
          </cell>
        </row>
        <row r="2756">
          <cell r="H2756" t="str">
            <v>0173496056</v>
          </cell>
          <cell r="I2756">
            <v>39600000</v>
          </cell>
          <cell r="J2756">
            <v>39599999.780000001</v>
          </cell>
        </row>
        <row r="2757">
          <cell r="H2757" t="str">
            <v>0173496056</v>
          </cell>
          <cell r="I2757">
            <v>39600000</v>
          </cell>
          <cell r="J2757">
            <v>39599999.780000001</v>
          </cell>
        </row>
        <row r="2758">
          <cell r="H2758" t="str">
            <v>0173496056</v>
          </cell>
          <cell r="I2758">
            <v>0</v>
          </cell>
          <cell r="J2758">
            <v>39599999.780000001</v>
          </cell>
        </row>
        <row r="2759">
          <cell r="H2759" t="str">
            <v>056</v>
          </cell>
          <cell r="I2759">
            <v>83425500</v>
          </cell>
          <cell r="J2759">
            <v>82000500</v>
          </cell>
        </row>
        <row r="2760">
          <cell r="H2760" t="str">
            <v>056</v>
          </cell>
          <cell r="I2760">
            <v>83425500</v>
          </cell>
          <cell r="J2760">
            <v>82000500</v>
          </cell>
        </row>
        <row r="2761">
          <cell r="H2761" t="str">
            <v>9900000056</v>
          </cell>
          <cell r="I2761">
            <v>83425500</v>
          </cell>
          <cell r="J2761">
            <v>82000500</v>
          </cell>
        </row>
        <row r="2762">
          <cell r="H2762" t="str">
            <v>9990000056</v>
          </cell>
          <cell r="I2762">
            <v>83425500</v>
          </cell>
          <cell r="J2762">
            <v>82000500</v>
          </cell>
        </row>
        <row r="2763">
          <cell r="H2763" t="str">
            <v>9995172056</v>
          </cell>
          <cell r="I2763">
            <v>83425500</v>
          </cell>
          <cell r="J2763">
            <v>82000500</v>
          </cell>
        </row>
        <row r="2764">
          <cell r="H2764" t="str">
            <v>9995172056</v>
          </cell>
          <cell r="I2764">
            <v>83425500</v>
          </cell>
          <cell r="J2764">
            <v>82000500</v>
          </cell>
        </row>
        <row r="2765">
          <cell r="H2765" t="str">
            <v>9995172056</v>
          </cell>
          <cell r="I2765">
            <v>0</v>
          </cell>
          <cell r="J2765">
            <v>82000500</v>
          </cell>
        </row>
        <row r="2766">
          <cell r="H2766" t="str">
            <v>060</v>
          </cell>
          <cell r="I2766">
            <v>2965045400</v>
          </cell>
          <cell r="J2766">
            <v>2914082796.6399999</v>
          </cell>
        </row>
        <row r="2767">
          <cell r="H2767" t="str">
            <v>060</v>
          </cell>
          <cell r="I2767">
            <v>41850000</v>
          </cell>
          <cell r="J2767">
            <v>6612139</v>
          </cell>
        </row>
        <row r="2768">
          <cell r="H2768" t="str">
            <v>060</v>
          </cell>
          <cell r="I2768">
            <v>41850000</v>
          </cell>
          <cell r="J2768">
            <v>6612139</v>
          </cell>
        </row>
        <row r="2769">
          <cell r="H2769" t="str">
            <v>2000000060</v>
          </cell>
          <cell r="I2769">
            <v>41850000</v>
          </cell>
          <cell r="J2769">
            <v>6612139</v>
          </cell>
        </row>
        <row r="2770">
          <cell r="H2770" t="str">
            <v>2040000060</v>
          </cell>
          <cell r="I2770">
            <v>41850000</v>
          </cell>
          <cell r="J2770">
            <v>6612139</v>
          </cell>
        </row>
        <row r="2771">
          <cell r="H2771" t="str">
            <v>2049999060</v>
          </cell>
          <cell r="I2771">
            <v>41850000</v>
          </cell>
          <cell r="J2771">
            <v>6612139</v>
          </cell>
        </row>
        <row r="2772">
          <cell r="H2772" t="str">
            <v>2049999060</v>
          </cell>
          <cell r="I2772">
            <v>41850000</v>
          </cell>
          <cell r="J2772">
            <v>6612139</v>
          </cell>
        </row>
        <row r="2773">
          <cell r="H2773" t="str">
            <v>2049999060</v>
          </cell>
          <cell r="I2773">
            <v>0</v>
          </cell>
          <cell r="J2773">
            <v>6612139</v>
          </cell>
        </row>
        <row r="2774">
          <cell r="H2774" t="str">
            <v>2049999060</v>
          </cell>
          <cell r="I2774">
            <v>0</v>
          </cell>
          <cell r="J2774">
            <v>6612139</v>
          </cell>
        </row>
        <row r="2775">
          <cell r="H2775" t="str">
            <v>060</v>
          </cell>
          <cell r="I2775">
            <v>795400</v>
          </cell>
          <cell r="J2775">
            <v>792346.8</v>
          </cell>
        </row>
        <row r="2776">
          <cell r="H2776" t="str">
            <v>060</v>
          </cell>
          <cell r="I2776">
            <v>795400</v>
          </cell>
          <cell r="J2776">
            <v>792346.8</v>
          </cell>
        </row>
        <row r="2777">
          <cell r="H2777" t="str">
            <v>0100000060</v>
          </cell>
          <cell r="I2777">
            <v>795400</v>
          </cell>
          <cell r="J2777">
            <v>792346.8</v>
          </cell>
        </row>
        <row r="2778">
          <cell r="H2778" t="str">
            <v>01Г0000060</v>
          </cell>
          <cell r="I2778">
            <v>795400</v>
          </cell>
          <cell r="J2778">
            <v>792346.8</v>
          </cell>
        </row>
        <row r="2779">
          <cell r="H2779" t="str">
            <v>01Г2040060</v>
          </cell>
          <cell r="I2779">
            <v>795400</v>
          </cell>
          <cell r="J2779">
            <v>792346.8</v>
          </cell>
        </row>
        <row r="2780">
          <cell r="H2780" t="str">
            <v>01Г2040060</v>
          </cell>
          <cell r="I2780">
            <v>795400</v>
          </cell>
          <cell r="J2780">
            <v>792346.8</v>
          </cell>
        </row>
        <row r="2781">
          <cell r="H2781" t="str">
            <v>01Г2040060</v>
          </cell>
          <cell r="I2781">
            <v>0</v>
          </cell>
          <cell r="J2781">
            <v>792346.8</v>
          </cell>
        </row>
        <row r="2782">
          <cell r="H2782" t="str">
            <v>01Г2040060</v>
          </cell>
          <cell r="I2782">
            <v>0</v>
          </cell>
          <cell r="J2782">
            <v>792346.8</v>
          </cell>
        </row>
        <row r="2783">
          <cell r="H2783" t="str">
            <v>060</v>
          </cell>
          <cell r="I2783">
            <v>2894409900</v>
          </cell>
          <cell r="J2783">
            <v>2878688210.8400002</v>
          </cell>
        </row>
        <row r="2784">
          <cell r="H2784" t="str">
            <v>060</v>
          </cell>
          <cell r="I2784">
            <v>2894409900</v>
          </cell>
          <cell r="J2784">
            <v>2878688210.8400002</v>
          </cell>
        </row>
        <row r="2785">
          <cell r="H2785" t="str">
            <v>0100000060</v>
          </cell>
          <cell r="I2785">
            <v>2894409900</v>
          </cell>
          <cell r="J2785">
            <v>2878688210.8400002</v>
          </cell>
        </row>
        <row r="2786">
          <cell r="H2786" t="str">
            <v>0190000060</v>
          </cell>
          <cell r="I2786">
            <v>2069182900</v>
          </cell>
          <cell r="J2786">
            <v>2062444447.6099999</v>
          </cell>
        </row>
        <row r="2787">
          <cell r="H2787" t="str">
            <v>0190019060</v>
          </cell>
          <cell r="I2787">
            <v>607229600</v>
          </cell>
          <cell r="J2787">
            <v>600491147.61000001</v>
          </cell>
        </row>
        <row r="2788">
          <cell r="H2788" t="str">
            <v>0190019060</v>
          </cell>
          <cell r="I2788">
            <v>607229600</v>
          </cell>
          <cell r="J2788">
            <v>600491147.61000001</v>
          </cell>
        </row>
        <row r="2789">
          <cell r="H2789" t="str">
            <v>0190019060</v>
          </cell>
          <cell r="I2789">
            <v>0</v>
          </cell>
          <cell r="J2789">
            <v>600491147.61000001</v>
          </cell>
        </row>
        <row r="2790">
          <cell r="H2790" t="str">
            <v>0190019060</v>
          </cell>
          <cell r="I2790">
            <v>0</v>
          </cell>
          <cell r="J2790">
            <v>189921457.15000001</v>
          </cell>
        </row>
        <row r="2791">
          <cell r="H2791" t="str">
            <v>0190019060</v>
          </cell>
          <cell r="I2791">
            <v>0</v>
          </cell>
          <cell r="J2791">
            <v>411142.48</v>
          </cell>
        </row>
        <row r="2792">
          <cell r="H2792" t="str">
            <v>0190019060</v>
          </cell>
          <cell r="I2792">
            <v>0</v>
          </cell>
          <cell r="J2792">
            <v>410158547.98000002</v>
          </cell>
        </row>
        <row r="2793">
          <cell r="H2793" t="str">
            <v>0190059060</v>
          </cell>
          <cell r="I2793">
            <v>1461953300</v>
          </cell>
          <cell r="J2793">
            <v>1461953300</v>
          </cell>
        </row>
        <row r="2794">
          <cell r="H2794" t="str">
            <v>0190059060</v>
          </cell>
          <cell r="I2794">
            <v>1461953300</v>
          </cell>
          <cell r="J2794">
            <v>1461953300</v>
          </cell>
        </row>
        <row r="2795">
          <cell r="H2795" t="str">
            <v>0190059060</v>
          </cell>
          <cell r="I2795">
            <v>0</v>
          </cell>
          <cell r="J2795">
            <v>1461953300</v>
          </cell>
        </row>
        <row r="2796">
          <cell r="H2796" t="str">
            <v>0190059060</v>
          </cell>
          <cell r="I2796">
            <v>0</v>
          </cell>
          <cell r="J2796">
            <v>933436200</v>
          </cell>
        </row>
        <row r="2797">
          <cell r="H2797" t="str">
            <v>0190059060</v>
          </cell>
          <cell r="I2797">
            <v>0</v>
          </cell>
          <cell r="J2797">
            <v>528517100</v>
          </cell>
        </row>
        <row r="2798">
          <cell r="H2798" t="str">
            <v>01Г0000060</v>
          </cell>
          <cell r="I2798">
            <v>825227000</v>
          </cell>
          <cell r="J2798">
            <v>816243763.23000002</v>
          </cell>
        </row>
        <row r="2799">
          <cell r="H2799" t="str">
            <v>01Г0011060</v>
          </cell>
          <cell r="I2799">
            <v>247962500</v>
          </cell>
          <cell r="J2799">
            <v>241796394.56999999</v>
          </cell>
        </row>
        <row r="2800">
          <cell r="H2800" t="str">
            <v>01Г0011060</v>
          </cell>
          <cell r="I2800">
            <v>247962500</v>
          </cell>
          <cell r="J2800">
            <v>241796394.56999999</v>
          </cell>
        </row>
        <row r="2801">
          <cell r="H2801" t="str">
            <v>01Г0011060</v>
          </cell>
          <cell r="I2801">
            <v>0</v>
          </cell>
          <cell r="J2801">
            <v>241796394.56999999</v>
          </cell>
        </row>
        <row r="2802">
          <cell r="H2802" t="str">
            <v>01Г0011060</v>
          </cell>
          <cell r="I2802">
            <v>0</v>
          </cell>
          <cell r="J2802">
            <v>241796394.56999999</v>
          </cell>
        </row>
        <row r="2803">
          <cell r="H2803" t="str">
            <v>01Г0012060</v>
          </cell>
          <cell r="I2803">
            <v>528962200</v>
          </cell>
          <cell r="J2803">
            <v>527999551.07999998</v>
          </cell>
        </row>
        <row r="2804">
          <cell r="H2804" t="str">
            <v>01Г0012060</v>
          </cell>
          <cell r="I2804">
            <v>528962200</v>
          </cell>
          <cell r="J2804">
            <v>527999551.07999998</v>
          </cell>
        </row>
        <row r="2805">
          <cell r="H2805" t="str">
            <v>01Г0012060</v>
          </cell>
          <cell r="I2805">
            <v>0</v>
          </cell>
          <cell r="J2805">
            <v>527999551.07999998</v>
          </cell>
        </row>
        <row r="2806">
          <cell r="H2806" t="str">
            <v>01Г0012060</v>
          </cell>
          <cell r="I2806">
            <v>0</v>
          </cell>
          <cell r="J2806">
            <v>527999551.07999998</v>
          </cell>
        </row>
        <row r="2807">
          <cell r="H2807" t="str">
            <v>01Г0019060</v>
          </cell>
          <cell r="I2807">
            <v>44836300</v>
          </cell>
          <cell r="J2807">
            <v>43001637.119999997</v>
          </cell>
        </row>
        <row r="2808">
          <cell r="H2808" t="str">
            <v>01Г0019060</v>
          </cell>
          <cell r="I2808">
            <v>39217900</v>
          </cell>
          <cell r="J2808">
            <v>37542964.109999999</v>
          </cell>
        </row>
        <row r="2809">
          <cell r="H2809" t="str">
            <v>01Г0019060</v>
          </cell>
          <cell r="I2809">
            <v>0</v>
          </cell>
          <cell r="J2809">
            <v>37542964.109999999</v>
          </cell>
        </row>
        <row r="2810">
          <cell r="H2810" t="str">
            <v>01Г0019060</v>
          </cell>
          <cell r="I2810">
            <v>0</v>
          </cell>
          <cell r="J2810">
            <v>37542964.109999999</v>
          </cell>
        </row>
        <row r="2811">
          <cell r="H2811" t="str">
            <v>01Г0019060</v>
          </cell>
          <cell r="I2811">
            <v>5618400</v>
          </cell>
          <cell r="J2811">
            <v>5458673.0099999998</v>
          </cell>
        </row>
        <row r="2812">
          <cell r="H2812" t="str">
            <v>01Г0019060</v>
          </cell>
          <cell r="I2812">
            <v>0</v>
          </cell>
          <cell r="J2812">
            <v>147730.01999999999</v>
          </cell>
        </row>
        <row r="2813">
          <cell r="H2813" t="str">
            <v>01Г0019060</v>
          </cell>
          <cell r="I2813">
            <v>0</v>
          </cell>
          <cell r="J2813">
            <v>147730.01999999999</v>
          </cell>
        </row>
        <row r="2814">
          <cell r="H2814" t="str">
            <v>01Г0019060</v>
          </cell>
          <cell r="I2814">
            <v>0</v>
          </cell>
          <cell r="J2814">
            <v>5310942.99</v>
          </cell>
        </row>
        <row r="2815">
          <cell r="H2815" t="str">
            <v>01Г0019060</v>
          </cell>
          <cell r="I2815">
            <v>0</v>
          </cell>
          <cell r="J2815">
            <v>4240073.95</v>
          </cell>
        </row>
        <row r="2816">
          <cell r="H2816" t="str">
            <v>01Г0019060</v>
          </cell>
          <cell r="I2816">
            <v>0</v>
          </cell>
          <cell r="J2816">
            <v>1070869.04</v>
          </cell>
        </row>
        <row r="2817">
          <cell r="H2817" t="str">
            <v>01Г3969060</v>
          </cell>
          <cell r="I2817">
            <v>70100</v>
          </cell>
          <cell r="J2817">
            <v>56014.69</v>
          </cell>
        </row>
        <row r="2818">
          <cell r="H2818" t="str">
            <v>01Г3969060</v>
          </cell>
          <cell r="I2818">
            <v>70100</v>
          </cell>
          <cell r="J2818">
            <v>56014.69</v>
          </cell>
        </row>
        <row r="2819">
          <cell r="H2819" t="str">
            <v>01Г3969060</v>
          </cell>
          <cell r="I2819">
            <v>0</v>
          </cell>
          <cell r="J2819">
            <v>56014.69</v>
          </cell>
        </row>
        <row r="2820">
          <cell r="H2820" t="str">
            <v>01Г3969060</v>
          </cell>
          <cell r="I2820">
            <v>0</v>
          </cell>
          <cell r="J2820">
            <v>56014.69</v>
          </cell>
        </row>
        <row r="2821">
          <cell r="H2821" t="str">
            <v>01Г3987060</v>
          </cell>
          <cell r="I2821">
            <v>3395900</v>
          </cell>
          <cell r="J2821">
            <v>3390165.77</v>
          </cell>
        </row>
        <row r="2822">
          <cell r="H2822" t="str">
            <v>01Г3987060</v>
          </cell>
          <cell r="I2822">
            <v>3395900</v>
          </cell>
          <cell r="J2822">
            <v>3390165.77</v>
          </cell>
        </row>
        <row r="2823">
          <cell r="H2823" t="str">
            <v>01Г3987060</v>
          </cell>
          <cell r="I2823">
            <v>0</v>
          </cell>
          <cell r="J2823">
            <v>3390165.77</v>
          </cell>
        </row>
        <row r="2824">
          <cell r="H2824" t="str">
            <v>01Г3987060</v>
          </cell>
          <cell r="I2824">
            <v>0</v>
          </cell>
          <cell r="J2824">
            <v>3390165.77</v>
          </cell>
        </row>
        <row r="2825">
          <cell r="H2825" t="str">
            <v>060</v>
          </cell>
          <cell r="I2825">
            <v>27990100</v>
          </cell>
          <cell r="J2825">
            <v>27990100</v>
          </cell>
        </row>
        <row r="2826">
          <cell r="H2826" t="str">
            <v>060</v>
          </cell>
          <cell r="I2826">
            <v>27990100</v>
          </cell>
          <cell r="J2826">
            <v>27990100</v>
          </cell>
        </row>
        <row r="2827">
          <cell r="H2827" t="str">
            <v>0500000060</v>
          </cell>
          <cell r="I2827">
            <v>27990100</v>
          </cell>
          <cell r="J2827">
            <v>27990100</v>
          </cell>
        </row>
        <row r="2828">
          <cell r="H2828" t="str">
            <v>0540000060</v>
          </cell>
          <cell r="I2828">
            <v>27990100</v>
          </cell>
          <cell r="J2828">
            <v>27990100</v>
          </cell>
        </row>
        <row r="2829">
          <cell r="H2829" t="str">
            <v>0543589060</v>
          </cell>
          <cell r="I2829">
            <v>27990100</v>
          </cell>
          <cell r="J2829">
            <v>27990100</v>
          </cell>
        </row>
        <row r="2830">
          <cell r="H2830" t="str">
            <v>0543589060</v>
          </cell>
          <cell r="I2830">
            <v>27990100</v>
          </cell>
          <cell r="J2830">
            <v>27990100</v>
          </cell>
        </row>
        <row r="2831">
          <cell r="H2831" t="str">
            <v>0543589060</v>
          </cell>
          <cell r="I2831">
            <v>0</v>
          </cell>
          <cell r="J2831">
            <v>27990100</v>
          </cell>
        </row>
        <row r="2832">
          <cell r="H2832" t="str">
            <v>0543589060</v>
          </cell>
          <cell r="I2832">
            <v>0</v>
          </cell>
          <cell r="J2832">
            <v>27990100</v>
          </cell>
        </row>
        <row r="2833">
          <cell r="H2833" t="str">
            <v>069</v>
          </cell>
          <cell r="I2833">
            <v>137215693600</v>
          </cell>
          <cell r="J2833">
            <v>135588339061.89</v>
          </cell>
        </row>
        <row r="2834">
          <cell r="H2834" t="str">
            <v>069</v>
          </cell>
          <cell r="I2834">
            <v>1151674700</v>
          </cell>
          <cell r="J2834">
            <v>1146662616.6800001</v>
          </cell>
        </row>
        <row r="2835">
          <cell r="H2835" t="str">
            <v>069</v>
          </cell>
          <cell r="I2835">
            <v>23648000</v>
          </cell>
          <cell r="J2835">
            <v>23834318.379999999</v>
          </cell>
        </row>
        <row r="2836">
          <cell r="H2836" t="str">
            <v>0500000069</v>
          </cell>
          <cell r="I2836">
            <v>23648000</v>
          </cell>
          <cell r="J2836">
            <v>23834318.379999999</v>
          </cell>
        </row>
        <row r="2837">
          <cell r="H2837" t="str">
            <v>0530000069</v>
          </cell>
          <cell r="I2837">
            <v>23648000</v>
          </cell>
          <cell r="J2837">
            <v>23834318.379999999</v>
          </cell>
        </row>
        <row r="2838">
          <cell r="H2838" t="str">
            <v>0532794069</v>
          </cell>
          <cell r="I2838">
            <v>23648000</v>
          </cell>
          <cell r="J2838">
            <v>23834318.379999999</v>
          </cell>
        </row>
        <row r="2839">
          <cell r="H2839" t="str">
            <v>0532794069</v>
          </cell>
          <cell r="I2839">
            <v>23648000</v>
          </cell>
          <cell r="J2839">
            <v>23834318.379999999</v>
          </cell>
        </row>
        <row r="2840">
          <cell r="H2840" t="str">
            <v>0532794069</v>
          </cell>
          <cell r="I2840">
            <v>0</v>
          </cell>
          <cell r="J2840">
            <v>23834318.379999999</v>
          </cell>
        </row>
        <row r="2841">
          <cell r="H2841" t="str">
            <v>0532794069</v>
          </cell>
          <cell r="I2841">
            <v>0</v>
          </cell>
          <cell r="J2841">
            <v>23834318.379999999</v>
          </cell>
        </row>
        <row r="2842">
          <cell r="H2842" t="str">
            <v>069</v>
          </cell>
          <cell r="I2842">
            <v>242426800</v>
          </cell>
          <cell r="J2842">
            <v>242426788</v>
          </cell>
        </row>
        <row r="2843">
          <cell r="H2843" t="str">
            <v>1400000069</v>
          </cell>
          <cell r="I2843">
            <v>242426800</v>
          </cell>
          <cell r="J2843">
            <v>242426788</v>
          </cell>
        </row>
        <row r="2844">
          <cell r="H2844" t="str">
            <v>1410000069</v>
          </cell>
          <cell r="I2844">
            <v>242426800</v>
          </cell>
          <cell r="J2844">
            <v>242426788</v>
          </cell>
        </row>
        <row r="2845">
          <cell r="H2845" t="str">
            <v>1410059069</v>
          </cell>
          <cell r="I2845">
            <v>187707700</v>
          </cell>
          <cell r="J2845">
            <v>187707700</v>
          </cell>
        </row>
        <row r="2846">
          <cell r="H2846" t="str">
            <v>1410059069</v>
          </cell>
          <cell r="I2846">
            <v>187707700</v>
          </cell>
          <cell r="J2846">
            <v>187707700</v>
          </cell>
        </row>
        <row r="2847">
          <cell r="H2847" t="str">
            <v>1410059069</v>
          </cell>
          <cell r="I2847">
            <v>0</v>
          </cell>
          <cell r="J2847">
            <v>187707700</v>
          </cell>
        </row>
        <row r="2848">
          <cell r="H2848" t="str">
            <v>1410059069</v>
          </cell>
          <cell r="I2848">
            <v>0</v>
          </cell>
          <cell r="J2848">
            <v>187062100</v>
          </cell>
        </row>
        <row r="2849">
          <cell r="H2849" t="str">
            <v>1410059069</v>
          </cell>
          <cell r="I2849">
            <v>0</v>
          </cell>
          <cell r="J2849">
            <v>645600</v>
          </cell>
        </row>
        <row r="2850">
          <cell r="H2850" t="str">
            <v>1416086069</v>
          </cell>
          <cell r="I2850">
            <v>54719100</v>
          </cell>
          <cell r="J2850">
            <v>54719088</v>
          </cell>
        </row>
        <row r="2851">
          <cell r="H2851" t="str">
            <v>1416086069</v>
          </cell>
          <cell r="I2851">
            <v>54719100</v>
          </cell>
          <cell r="J2851">
            <v>54719088</v>
          </cell>
        </row>
        <row r="2852">
          <cell r="H2852" t="str">
            <v>1416086069</v>
          </cell>
          <cell r="I2852">
            <v>0</v>
          </cell>
          <cell r="J2852">
            <v>54719088</v>
          </cell>
        </row>
        <row r="2853">
          <cell r="H2853" t="str">
            <v>1416086069</v>
          </cell>
          <cell r="I2853">
            <v>0</v>
          </cell>
          <cell r="J2853">
            <v>54719088</v>
          </cell>
        </row>
        <row r="2854">
          <cell r="H2854" t="str">
            <v>069</v>
          </cell>
          <cell r="I2854">
            <v>885599900</v>
          </cell>
          <cell r="J2854">
            <v>880401510.29999995</v>
          </cell>
        </row>
        <row r="2855">
          <cell r="H2855" t="str">
            <v>0500000069</v>
          </cell>
          <cell r="I2855">
            <v>885599900</v>
          </cell>
          <cell r="J2855">
            <v>880401510.29999995</v>
          </cell>
        </row>
        <row r="2856">
          <cell r="H2856" t="str">
            <v>0530000069</v>
          </cell>
          <cell r="I2856">
            <v>885599900</v>
          </cell>
          <cell r="J2856">
            <v>880401510.29999995</v>
          </cell>
        </row>
        <row r="2857">
          <cell r="H2857" t="str">
            <v>0530011069</v>
          </cell>
          <cell r="I2857">
            <v>348820200</v>
          </cell>
          <cell r="J2857">
            <v>348818445.95999998</v>
          </cell>
        </row>
        <row r="2858">
          <cell r="H2858" t="str">
            <v>0530011069</v>
          </cell>
          <cell r="I2858">
            <v>348820200</v>
          </cell>
          <cell r="J2858">
            <v>348818445.95999998</v>
          </cell>
        </row>
        <row r="2859">
          <cell r="H2859" t="str">
            <v>0530011069</v>
          </cell>
          <cell r="I2859">
            <v>0</v>
          </cell>
          <cell r="J2859">
            <v>348818445.95999998</v>
          </cell>
        </row>
        <row r="2860">
          <cell r="H2860" t="str">
            <v>0530011069</v>
          </cell>
          <cell r="I2860">
            <v>0</v>
          </cell>
          <cell r="J2860">
            <v>348818445.95999998</v>
          </cell>
        </row>
        <row r="2861">
          <cell r="H2861" t="str">
            <v>0530019069</v>
          </cell>
          <cell r="I2861">
            <v>536779700</v>
          </cell>
          <cell r="J2861">
            <v>531583064.33999997</v>
          </cell>
        </row>
        <row r="2862">
          <cell r="H2862" t="str">
            <v>0530019069</v>
          </cell>
          <cell r="I2862">
            <v>14758400</v>
          </cell>
          <cell r="J2862">
            <v>14557490.48</v>
          </cell>
        </row>
        <row r="2863">
          <cell r="H2863" t="str">
            <v>0530019069</v>
          </cell>
          <cell r="I2863">
            <v>0</v>
          </cell>
          <cell r="J2863">
            <v>14557490.48</v>
          </cell>
        </row>
        <row r="2864">
          <cell r="H2864" t="str">
            <v>0530019069</v>
          </cell>
          <cell r="I2864">
            <v>0</v>
          </cell>
          <cell r="J2864">
            <v>14557490.48</v>
          </cell>
        </row>
        <row r="2865">
          <cell r="H2865" t="str">
            <v>0530019069</v>
          </cell>
          <cell r="I2865">
            <v>518631800</v>
          </cell>
          <cell r="J2865">
            <v>513646209.86000001</v>
          </cell>
        </row>
        <row r="2866">
          <cell r="H2866" t="str">
            <v>0530019069</v>
          </cell>
          <cell r="I2866">
            <v>0</v>
          </cell>
          <cell r="J2866">
            <v>513646209.86000001</v>
          </cell>
        </row>
        <row r="2867">
          <cell r="H2867" t="str">
            <v>0530019069</v>
          </cell>
          <cell r="I2867">
            <v>0</v>
          </cell>
          <cell r="J2867">
            <v>151407739.56</v>
          </cell>
        </row>
        <row r="2868">
          <cell r="H2868" t="str">
            <v>0530019069</v>
          </cell>
          <cell r="I2868">
            <v>0</v>
          </cell>
          <cell r="J2868">
            <v>362238470.30000001</v>
          </cell>
        </row>
        <row r="2869">
          <cell r="H2869" t="str">
            <v>0530019069</v>
          </cell>
          <cell r="I2869">
            <v>3389500</v>
          </cell>
          <cell r="J2869">
            <v>3379364</v>
          </cell>
        </row>
        <row r="2870">
          <cell r="H2870" t="str">
            <v>0530019069</v>
          </cell>
          <cell r="I2870">
            <v>0</v>
          </cell>
          <cell r="J2870">
            <v>872264</v>
          </cell>
        </row>
        <row r="2871">
          <cell r="H2871" t="str">
            <v>0530019069</v>
          </cell>
          <cell r="I2871">
            <v>0</v>
          </cell>
          <cell r="J2871">
            <v>872264</v>
          </cell>
        </row>
        <row r="2872">
          <cell r="H2872" t="str">
            <v>0530019069</v>
          </cell>
          <cell r="I2872">
            <v>0</v>
          </cell>
          <cell r="J2872">
            <v>2507100</v>
          </cell>
        </row>
        <row r="2873">
          <cell r="H2873" t="str">
            <v>0530019069</v>
          </cell>
          <cell r="I2873">
            <v>0</v>
          </cell>
          <cell r="J2873">
            <v>2507100</v>
          </cell>
        </row>
        <row r="2874">
          <cell r="H2874" t="str">
            <v>069</v>
          </cell>
          <cell r="I2874">
            <v>242000000</v>
          </cell>
          <cell r="J2874">
            <v>242000000</v>
          </cell>
        </row>
        <row r="2875">
          <cell r="H2875" t="str">
            <v>069</v>
          </cell>
          <cell r="I2875">
            <v>242000000</v>
          </cell>
          <cell r="J2875">
            <v>242000000</v>
          </cell>
        </row>
        <row r="2876">
          <cell r="H2876" t="str">
            <v>3500000069</v>
          </cell>
          <cell r="I2876">
            <v>242000000</v>
          </cell>
          <cell r="J2876">
            <v>242000000</v>
          </cell>
        </row>
        <row r="2877">
          <cell r="H2877" t="str">
            <v>35Ж0000069</v>
          </cell>
          <cell r="I2877">
            <v>242000000</v>
          </cell>
          <cell r="J2877">
            <v>242000000</v>
          </cell>
        </row>
        <row r="2878">
          <cell r="H2878" t="str">
            <v>35Ж5101069</v>
          </cell>
          <cell r="I2878">
            <v>242000000</v>
          </cell>
          <cell r="J2878">
            <v>242000000</v>
          </cell>
        </row>
        <row r="2879">
          <cell r="H2879" t="str">
            <v>35Ж5101069</v>
          </cell>
          <cell r="I2879">
            <v>242000000</v>
          </cell>
          <cell r="J2879">
            <v>242000000</v>
          </cell>
        </row>
        <row r="2880">
          <cell r="H2880" t="str">
            <v>35Ж5101069</v>
          </cell>
          <cell r="I2880">
            <v>0</v>
          </cell>
          <cell r="J2880">
            <v>242000000</v>
          </cell>
        </row>
        <row r="2881">
          <cell r="H2881" t="str">
            <v>35Ж5101069</v>
          </cell>
          <cell r="I2881">
            <v>0</v>
          </cell>
          <cell r="J2881">
            <v>242000000</v>
          </cell>
        </row>
        <row r="2882">
          <cell r="H2882" t="str">
            <v>069</v>
          </cell>
          <cell r="I2882">
            <v>3305023500</v>
          </cell>
          <cell r="J2882">
            <v>3304433773.8200002</v>
          </cell>
        </row>
        <row r="2883">
          <cell r="H2883" t="str">
            <v>069</v>
          </cell>
          <cell r="I2883">
            <v>126360000</v>
          </cell>
          <cell r="J2883">
            <v>126360000</v>
          </cell>
        </row>
        <row r="2884">
          <cell r="H2884" t="str">
            <v>0500000069</v>
          </cell>
          <cell r="I2884">
            <v>126360000</v>
          </cell>
          <cell r="J2884">
            <v>126360000</v>
          </cell>
        </row>
        <row r="2885">
          <cell r="H2885" t="str">
            <v>0520000069</v>
          </cell>
          <cell r="I2885">
            <v>126360000</v>
          </cell>
          <cell r="J2885">
            <v>126360000</v>
          </cell>
        </row>
        <row r="2886">
          <cell r="H2886" t="str">
            <v>0525112069</v>
          </cell>
          <cell r="I2886">
            <v>126360000</v>
          </cell>
          <cell r="J2886">
            <v>126360000</v>
          </cell>
        </row>
        <row r="2887">
          <cell r="H2887" t="str">
            <v>0525112069</v>
          </cell>
          <cell r="I2887">
            <v>126360000</v>
          </cell>
          <cell r="J2887">
            <v>126360000</v>
          </cell>
        </row>
        <row r="2888">
          <cell r="H2888" t="str">
            <v>0525112069</v>
          </cell>
          <cell r="I2888">
            <v>0</v>
          </cell>
          <cell r="J2888">
            <v>126360000</v>
          </cell>
        </row>
        <row r="2889">
          <cell r="H2889" t="str">
            <v>0525112069</v>
          </cell>
          <cell r="I2889">
            <v>0</v>
          </cell>
          <cell r="J2889">
            <v>126360000</v>
          </cell>
        </row>
        <row r="2890">
          <cell r="H2890" t="str">
            <v>069</v>
          </cell>
          <cell r="I2890">
            <v>3178663500</v>
          </cell>
          <cell r="J2890">
            <v>3178073773.8200002</v>
          </cell>
        </row>
        <row r="2891">
          <cell r="H2891" t="str">
            <v>2800000069</v>
          </cell>
          <cell r="I2891">
            <v>2921977200</v>
          </cell>
          <cell r="J2891">
            <v>2921387473.8200002</v>
          </cell>
        </row>
        <row r="2892">
          <cell r="H2892" t="str">
            <v>2820000069</v>
          </cell>
          <cell r="I2892">
            <v>2921977200</v>
          </cell>
          <cell r="J2892">
            <v>2921387473.8200002</v>
          </cell>
        </row>
        <row r="2893">
          <cell r="H2893" t="str">
            <v>2826429069</v>
          </cell>
          <cell r="I2893">
            <v>2921977200</v>
          </cell>
          <cell r="J2893">
            <v>2921387473.8200002</v>
          </cell>
        </row>
        <row r="2894">
          <cell r="H2894" t="str">
            <v>2826429069</v>
          </cell>
          <cell r="I2894">
            <v>2921977200</v>
          </cell>
          <cell r="J2894">
            <v>2921387473.8200002</v>
          </cell>
        </row>
        <row r="2895">
          <cell r="H2895" t="str">
            <v>2826429069</v>
          </cell>
          <cell r="I2895">
            <v>0</v>
          </cell>
          <cell r="J2895">
            <v>2921387473.8200002</v>
          </cell>
        </row>
        <row r="2896">
          <cell r="H2896" t="str">
            <v>3500000069</v>
          </cell>
          <cell r="I2896">
            <v>256686300</v>
          </cell>
          <cell r="J2896">
            <v>256686300</v>
          </cell>
        </row>
        <row r="2897">
          <cell r="H2897" t="str">
            <v>35Д0000069</v>
          </cell>
          <cell r="I2897">
            <v>256686300</v>
          </cell>
          <cell r="J2897">
            <v>256686300</v>
          </cell>
        </row>
        <row r="2898">
          <cell r="H2898" t="str">
            <v>35Д5019069</v>
          </cell>
          <cell r="I2898">
            <v>256686300</v>
          </cell>
          <cell r="J2898">
            <v>256686300</v>
          </cell>
        </row>
        <row r="2899">
          <cell r="H2899" t="str">
            <v>35Д5019069</v>
          </cell>
          <cell r="I2899">
            <v>256686300</v>
          </cell>
          <cell r="J2899">
            <v>256686300</v>
          </cell>
        </row>
        <row r="2900">
          <cell r="H2900" t="str">
            <v>35Д5019069</v>
          </cell>
          <cell r="I2900">
            <v>0</v>
          </cell>
          <cell r="J2900">
            <v>256686300</v>
          </cell>
        </row>
        <row r="2901">
          <cell r="H2901" t="str">
            <v>35Д5019069</v>
          </cell>
          <cell r="I2901">
            <v>0</v>
          </cell>
          <cell r="J2901">
            <v>256686300</v>
          </cell>
        </row>
        <row r="2902">
          <cell r="H2902" t="str">
            <v>069</v>
          </cell>
          <cell r="I2902">
            <v>91118954300</v>
          </cell>
          <cell r="J2902">
            <v>90276179501.600006</v>
          </cell>
        </row>
        <row r="2903">
          <cell r="H2903" t="str">
            <v>069</v>
          </cell>
          <cell r="I2903">
            <v>7340920700</v>
          </cell>
          <cell r="J2903">
            <v>7269271217.3100004</v>
          </cell>
        </row>
        <row r="2904">
          <cell r="H2904" t="str">
            <v>0500000069</v>
          </cell>
          <cell r="I2904">
            <v>6130459400</v>
          </cell>
          <cell r="J2904">
            <v>6058809917.3100004</v>
          </cell>
        </row>
        <row r="2905">
          <cell r="H2905" t="str">
            <v>0510000069</v>
          </cell>
          <cell r="I2905">
            <v>5784939400</v>
          </cell>
          <cell r="J2905">
            <v>5713289917.3100004</v>
          </cell>
        </row>
        <row r="2906">
          <cell r="H2906" t="str">
            <v>0515406069</v>
          </cell>
          <cell r="I2906">
            <v>2541762900</v>
          </cell>
          <cell r="J2906">
            <v>2538107150</v>
          </cell>
        </row>
        <row r="2907">
          <cell r="H2907" t="str">
            <v>0515406069</v>
          </cell>
          <cell r="I2907">
            <v>2541762900</v>
          </cell>
          <cell r="J2907">
            <v>2538107150</v>
          </cell>
        </row>
        <row r="2908">
          <cell r="H2908" t="str">
            <v>0515406069</v>
          </cell>
          <cell r="I2908">
            <v>0</v>
          </cell>
          <cell r="J2908">
            <v>2538107150</v>
          </cell>
        </row>
        <row r="2909">
          <cell r="H2909" t="str">
            <v>0515474069</v>
          </cell>
          <cell r="I2909">
            <v>3243176500</v>
          </cell>
          <cell r="J2909">
            <v>3175182767.3099999</v>
          </cell>
        </row>
        <row r="2910">
          <cell r="H2910" t="str">
            <v>0515474069</v>
          </cell>
          <cell r="I2910">
            <v>3243176500</v>
          </cell>
          <cell r="J2910">
            <v>3175182767.3099999</v>
          </cell>
        </row>
        <row r="2911">
          <cell r="H2911" t="str">
            <v>0515474069</v>
          </cell>
          <cell r="I2911">
            <v>0</v>
          </cell>
          <cell r="J2911">
            <v>3175182767.3099999</v>
          </cell>
        </row>
        <row r="2912">
          <cell r="H2912" t="str">
            <v>0540000069</v>
          </cell>
          <cell r="I2912">
            <v>345520000</v>
          </cell>
          <cell r="J2912">
            <v>345520000</v>
          </cell>
        </row>
        <row r="2913">
          <cell r="H2913" t="str">
            <v>0545023069</v>
          </cell>
          <cell r="I2913">
            <v>301230000</v>
          </cell>
          <cell r="J2913">
            <v>301230000</v>
          </cell>
        </row>
        <row r="2914">
          <cell r="H2914" t="str">
            <v>0545023069</v>
          </cell>
          <cell r="I2914">
            <v>301230000</v>
          </cell>
          <cell r="J2914">
            <v>301230000</v>
          </cell>
        </row>
        <row r="2915">
          <cell r="H2915" t="str">
            <v>0545023069</v>
          </cell>
          <cell r="I2915">
            <v>0</v>
          </cell>
          <cell r="J2915">
            <v>301230000</v>
          </cell>
        </row>
        <row r="2916">
          <cell r="H2916" t="str">
            <v>0545023069</v>
          </cell>
          <cell r="I2916">
            <v>0</v>
          </cell>
          <cell r="J2916">
            <v>301230000</v>
          </cell>
        </row>
        <row r="2917">
          <cell r="H2917" t="str">
            <v>0545024069</v>
          </cell>
          <cell r="I2917">
            <v>44290000</v>
          </cell>
          <cell r="J2917">
            <v>44290000</v>
          </cell>
        </row>
        <row r="2918">
          <cell r="H2918" t="str">
            <v>0545024069</v>
          </cell>
          <cell r="I2918">
            <v>44290000</v>
          </cell>
          <cell r="J2918">
            <v>44290000</v>
          </cell>
        </row>
        <row r="2919">
          <cell r="H2919" t="str">
            <v>0545024069</v>
          </cell>
          <cell r="I2919">
            <v>0</v>
          </cell>
          <cell r="J2919">
            <v>44290000</v>
          </cell>
        </row>
        <row r="2920">
          <cell r="H2920" t="str">
            <v>0545024069</v>
          </cell>
          <cell r="I2920">
            <v>0</v>
          </cell>
          <cell r="J2920">
            <v>44290000</v>
          </cell>
        </row>
        <row r="2921">
          <cell r="H2921" t="str">
            <v>3500000069</v>
          </cell>
          <cell r="I2921">
            <v>1210461300</v>
          </cell>
          <cell r="J2921">
            <v>1210461300</v>
          </cell>
        </row>
        <row r="2922">
          <cell r="H2922" t="str">
            <v>35Д0000069</v>
          </cell>
          <cell r="I2922">
            <v>1210461300</v>
          </cell>
          <cell r="J2922">
            <v>1210461300</v>
          </cell>
        </row>
        <row r="2923">
          <cell r="H2923" t="str">
            <v>35Д5019069</v>
          </cell>
          <cell r="I2923">
            <v>1210461300</v>
          </cell>
          <cell r="J2923">
            <v>1210461300</v>
          </cell>
        </row>
        <row r="2924">
          <cell r="H2924" t="str">
            <v>35Д5019069</v>
          </cell>
          <cell r="I2924">
            <v>1210461300</v>
          </cell>
          <cell r="J2924">
            <v>1210461300</v>
          </cell>
        </row>
        <row r="2925">
          <cell r="H2925" t="str">
            <v>35Д5019069</v>
          </cell>
          <cell r="I2925">
            <v>0</v>
          </cell>
          <cell r="J2925">
            <v>1210461300</v>
          </cell>
        </row>
        <row r="2926">
          <cell r="H2926" t="str">
            <v>35Д5019069</v>
          </cell>
          <cell r="I2926">
            <v>0</v>
          </cell>
          <cell r="J2926">
            <v>1210461300</v>
          </cell>
        </row>
        <row r="2927">
          <cell r="H2927" t="str">
            <v>069</v>
          </cell>
          <cell r="I2927">
            <v>4982294200</v>
          </cell>
          <cell r="J2927">
            <v>4982294200</v>
          </cell>
        </row>
        <row r="2928">
          <cell r="H2928" t="str">
            <v>0500000069</v>
          </cell>
          <cell r="I2928">
            <v>2441700000</v>
          </cell>
          <cell r="J2928">
            <v>2441700000</v>
          </cell>
        </row>
        <row r="2929">
          <cell r="H2929" t="str">
            <v>0520000069</v>
          </cell>
          <cell r="I2929">
            <v>1714700000</v>
          </cell>
          <cell r="J2929">
            <v>1714700000</v>
          </cell>
        </row>
        <row r="2930">
          <cell r="H2930" t="str">
            <v>0525030069</v>
          </cell>
          <cell r="I2930">
            <v>664700000</v>
          </cell>
          <cell r="J2930">
            <v>664700000</v>
          </cell>
        </row>
        <row r="2931">
          <cell r="H2931" t="str">
            <v>0525030069</v>
          </cell>
          <cell r="I2931">
            <v>664700000</v>
          </cell>
          <cell r="J2931">
            <v>664700000</v>
          </cell>
        </row>
        <row r="2932">
          <cell r="H2932" t="str">
            <v>0525030069</v>
          </cell>
          <cell r="I2932">
            <v>0</v>
          </cell>
          <cell r="J2932">
            <v>664700000</v>
          </cell>
        </row>
        <row r="2933">
          <cell r="H2933" t="str">
            <v>0525030069</v>
          </cell>
          <cell r="I2933">
            <v>0</v>
          </cell>
          <cell r="J2933">
            <v>664700000</v>
          </cell>
        </row>
        <row r="2934">
          <cell r="H2934" t="str">
            <v>0525112069</v>
          </cell>
          <cell r="I2934">
            <v>1050000000</v>
          </cell>
          <cell r="J2934">
            <v>1050000000</v>
          </cell>
        </row>
        <row r="2935">
          <cell r="H2935" t="str">
            <v>0525112069</v>
          </cell>
          <cell r="I2935">
            <v>1050000000</v>
          </cell>
          <cell r="J2935">
            <v>1050000000</v>
          </cell>
        </row>
        <row r="2936">
          <cell r="H2936" t="str">
            <v>0525112069</v>
          </cell>
          <cell r="I2936">
            <v>0</v>
          </cell>
          <cell r="J2936">
            <v>1050000000</v>
          </cell>
        </row>
        <row r="2937">
          <cell r="H2937" t="str">
            <v>0525112069</v>
          </cell>
          <cell r="I2937">
            <v>0</v>
          </cell>
          <cell r="J2937">
            <v>1050000000</v>
          </cell>
        </row>
        <row r="2938">
          <cell r="H2938" t="str">
            <v>0540000069</v>
          </cell>
          <cell r="I2938">
            <v>727000000</v>
          </cell>
          <cell r="J2938">
            <v>727000000</v>
          </cell>
        </row>
        <row r="2939">
          <cell r="H2939" t="str">
            <v>0545022069</v>
          </cell>
          <cell r="I2939">
            <v>700000000</v>
          </cell>
          <cell r="J2939">
            <v>700000000</v>
          </cell>
        </row>
        <row r="2940">
          <cell r="H2940" t="str">
            <v>0545022069</v>
          </cell>
          <cell r="I2940">
            <v>700000000</v>
          </cell>
          <cell r="J2940">
            <v>700000000</v>
          </cell>
        </row>
        <row r="2941">
          <cell r="H2941" t="str">
            <v>0545022069</v>
          </cell>
          <cell r="I2941">
            <v>0</v>
          </cell>
          <cell r="J2941">
            <v>700000000</v>
          </cell>
        </row>
        <row r="2942">
          <cell r="H2942" t="str">
            <v>0545022069</v>
          </cell>
          <cell r="I2942">
            <v>0</v>
          </cell>
          <cell r="J2942">
            <v>700000000</v>
          </cell>
        </row>
        <row r="2943">
          <cell r="H2943" t="str">
            <v>0545025069</v>
          </cell>
          <cell r="I2943">
            <v>27000000</v>
          </cell>
          <cell r="J2943">
            <v>27000000</v>
          </cell>
        </row>
        <row r="2944">
          <cell r="H2944" t="str">
            <v>0545025069</v>
          </cell>
          <cell r="I2944">
            <v>27000000</v>
          </cell>
          <cell r="J2944">
            <v>27000000</v>
          </cell>
        </row>
        <row r="2945">
          <cell r="H2945" t="str">
            <v>0545025069</v>
          </cell>
          <cell r="I2945">
            <v>0</v>
          </cell>
          <cell r="J2945">
            <v>27000000</v>
          </cell>
        </row>
        <row r="2946">
          <cell r="H2946" t="str">
            <v>0545025069</v>
          </cell>
          <cell r="I2946">
            <v>0</v>
          </cell>
          <cell r="J2946">
            <v>27000000</v>
          </cell>
        </row>
        <row r="2947">
          <cell r="H2947" t="str">
            <v>3400000069</v>
          </cell>
          <cell r="I2947">
            <v>4500000</v>
          </cell>
          <cell r="J2947">
            <v>4500000</v>
          </cell>
        </row>
        <row r="2948">
          <cell r="H2948" t="str">
            <v>34И0000069</v>
          </cell>
          <cell r="I2948">
            <v>4500000</v>
          </cell>
          <cell r="J2948">
            <v>4500000</v>
          </cell>
        </row>
        <row r="2949">
          <cell r="H2949" t="str">
            <v>34И5100069</v>
          </cell>
          <cell r="I2949">
            <v>4500000</v>
          </cell>
          <cell r="J2949">
            <v>4500000</v>
          </cell>
        </row>
        <row r="2950">
          <cell r="H2950" t="str">
            <v>34И5100069</v>
          </cell>
          <cell r="I2950">
            <v>4500000</v>
          </cell>
          <cell r="J2950">
            <v>4500000</v>
          </cell>
        </row>
        <row r="2951">
          <cell r="H2951" t="str">
            <v>34И5100069</v>
          </cell>
          <cell r="I2951">
            <v>0</v>
          </cell>
          <cell r="J2951">
            <v>4500000</v>
          </cell>
        </row>
        <row r="2952">
          <cell r="H2952" t="str">
            <v>34И5100069</v>
          </cell>
          <cell r="I2952">
            <v>0</v>
          </cell>
          <cell r="J2952">
            <v>4500000</v>
          </cell>
        </row>
        <row r="2953">
          <cell r="H2953" t="str">
            <v>3500000069</v>
          </cell>
          <cell r="I2953">
            <v>2536094200</v>
          </cell>
          <cell r="J2953">
            <v>2536094200</v>
          </cell>
        </row>
        <row r="2954">
          <cell r="H2954" t="str">
            <v>35Д0000069</v>
          </cell>
          <cell r="I2954">
            <v>599254200</v>
          </cell>
          <cell r="J2954">
            <v>599254200</v>
          </cell>
        </row>
        <row r="2955">
          <cell r="H2955" t="str">
            <v>35Д5019069</v>
          </cell>
          <cell r="I2955">
            <v>599254200</v>
          </cell>
          <cell r="J2955">
            <v>599254200</v>
          </cell>
        </row>
        <row r="2956">
          <cell r="H2956" t="str">
            <v>35Д5019069</v>
          </cell>
          <cell r="I2956">
            <v>599254200</v>
          </cell>
          <cell r="J2956">
            <v>599254200</v>
          </cell>
        </row>
        <row r="2957">
          <cell r="H2957" t="str">
            <v>35Д5019069</v>
          </cell>
          <cell r="I2957">
            <v>0</v>
          </cell>
          <cell r="J2957">
            <v>599254200</v>
          </cell>
        </row>
        <row r="2958">
          <cell r="H2958" t="str">
            <v>35Д5019069</v>
          </cell>
          <cell r="I2958">
            <v>0</v>
          </cell>
          <cell r="J2958">
            <v>599254200</v>
          </cell>
        </row>
        <row r="2959">
          <cell r="H2959" t="str">
            <v>35Ж0000069</v>
          </cell>
          <cell r="I2959">
            <v>1936840000</v>
          </cell>
          <cell r="J2959">
            <v>1936840000</v>
          </cell>
        </row>
        <row r="2960">
          <cell r="H2960" t="str">
            <v>35Ж5101069</v>
          </cell>
          <cell r="I2960">
            <v>1936840000</v>
          </cell>
          <cell r="J2960">
            <v>1936840000</v>
          </cell>
        </row>
        <row r="2961">
          <cell r="H2961" t="str">
            <v>35Ж5101069</v>
          </cell>
          <cell r="I2961">
            <v>1936840000</v>
          </cell>
          <cell r="J2961">
            <v>1936840000</v>
          </cell>
        </row>
        <row r="2962">
          <cell r="H2962" t="str">
            <v>35Ж5101069</v>
          </cell>
          <cell r="I2962">
            <v>0</v>
          </cell>
          <cell r="J2962">
            <v>1936840000</v>
          </cell>
        </row>
        <row r="2963">
          <cell r="H2963" t="str">
            <v>35Ж5101069</v>
          </cell>
          <cell r="I2963">
            <v>0</v>
          </cell>
          <cell r="J2963">
            <v>1936840000</v>
          </cell>
        </row>
        <row r="2964">
          <cell r="H2964" t="str">
            <v>069</v>
          </cell>
          <cell r="I2964">
            <v>78795739400</v>
          </cell>
          <cell r="J2964">
            <v>78024614084.289993</v>
          </cell>
        </row>
        <row r="2965">
          <cell r="H2965" t="str">
            <v>0500000069</v>
          </cell>
          <cell r="I2965">
            <v>78795739400</v>
          </cell>
          <cell r="J2965">
            <v>78024614084.289993</v>
          </cell>
        </row>
        <row r="2966">
          <cell r="H2966" t="str">
            <v>0510000069</v>
          </cell>
          <cell r="I2966">
            <v>69122010900</v>
          </cell>
          <cell r="J2966">
            <v>69122010900</v>
          </cell>
        </row>
        <row r="2967">
          <cell r="H2967" t="str">
            <v>0516512069</v>
          </cell>
          <cell r="I2967">
            <v>69122010900</v>
          </cell>
          <cell r="J2967">
            <v>69122010900</v>
          </cell>
        </row>
        <row r="2968">
          <cell r="H2968" t="str">
            <v>0516512069</v>
          </cell>
          <cell r="I2968">
            <v>69122010900</v>
          </cell>
          <cell r="J2968">
            <v>69122010900</v>
          </cell>
        </row>
        <row r="2969">
          <cell r="H2969" t="str">
            <v>0516512069</v>
          </cell>
          <cell r="I2969">
            <v>0</v>
          </cell>
          <cell r="J2969">
            <v>69122010900</v>
          </cell>
        </row>
        <row r="2970">
          <cell r="H2970" t="str">
            <v>0516512069</v>
          </cell>
          <cell r="I2970">
            <v>0</v>
          </cell>
          <cell r="J2970">
            <v>69122010900</v>
          </cell>
        </row>
        <row r="2971">
          <cell r="H2971" t="str">
            <v>0520000069</v>
          </cell>
          <cell r="I2971">
            <v>3266908500</v>
          </cell>
          <cell r="J2971">
            <v>2509726290.98</v>
          </cell>
        </row>
        <row r="2972">
          <cell r="H2972" t="str">
            <v>0520019069</v>
          </cell>
          <cell r="I2972">
            <v>301537000</v>
          </cell>
          <cell r="J2972">
            <v>301536939</v>
          </cell>
        </row>
        <row r="2973">
          <cell r="H2973" t="str">
            <v>0520019069</v>
          </cell>
          <cell r="I2973">
            <v>301537000</v>
          </cell>
          <cell r="J2973">
            <v>301536939</v>
          </cell>
        </row>
        <row r="2974">
          <cell r="H2974" t="str">
            <v>0520019069</v>
          </cell>
          <cell r="I2974">
            <v>0</v>
          </cell>
          <cell r="J2974">
            <v>301536939</v>
          </cell>
        </row>
        <row r="2975">
          <cell r="H2975" t="str">
            <v>0520019069</v>
          </cell>
          <cell r="I2975">
            <v>0</v>
          </cell>
          <cell r="J2975">
            <v>301536939</v>
          </cell>
        </row>
        <row r="2976">
          <cell r="H2976" t="str">
            <v>0522795069</v>
          </cell>
          <cell r="I2976">
            <v>2912163500</v>
          </cell>
          <cell r="J2976">
            <v>2154981351.98</v>
          </cell>
        </row>
        <row r="2977">
          <cell r="H2977" t="str">
            <v>0522795069</v>
          </cell>
          <cell r="I2977">
            <v>2912163500</v>
          </cell>
          <cell r="J2977">
            <v>2154981351.98</v>
          </cell>
        </row>
        <row r="2978">
          <cell r="H2978" t="str">
            <v>0522795069</v>
          </cell>
          <cell r="I2978">
            <v>0</v>
          </cell>
          <cell r="J2978">
            <v>2154981351.98</v>
          </cell>
        </row>
        <row r="2979">
          <cell r="H2979" t="str">
            <v>0522795069</v>
          </cell>
          <cell r="I2979">
            <v>0</v>
          </cell>
          <cell r="J2979">
            <v>2154981351.98</v>
          </cell>
        </row>
        <row r="2980">
          <cell r="H2980" t="str">
            <v>0522796069</v>
          </cell>
          <cell r="I2980">
            <v>53208000</v>
          </cell>
          <cell r="J2980">
            <v>53208000</v>
          </cell>
        </row>
        <row r="2981">
          <cell r="H2981" t="str">
            <v>0522796069</v>
          </cell>
          <cell r="I2981">
            <v>53208000</v>
          </cell>
          <cell r="J2981">
            <v>53208000</v>
          </cell>
        </row>
        <row r="2982">
          <cell r="H2982" t="str">
            <v>0522796069</v>
          </cell>
          <cell r="I2982">
            <v>0</v>
          </cell>
          <cell r="J2982">
            <v>53208000</v>
          </cell>
        </row>
        <row r="2983">
          <cell r="H2983" t="str">
            <v>0522796069</v>
          </cell>
          <cell r="I2983">
            <v>0</v>
          </cell>
          <cell r="J2983">
            <v>53208000</v>
          </cell>
        </row>
        <row r="2984">
          <cell r="H2984" t="str">
            <v>0530000069</v>
          </cell>
          <cell r="I2984">
            <v>1800000000</v>
          </cell>
          <cell r="J2984">
            <v>1800000000</v>
          </cell>
        </row>
        <row r="2985">
          <cell r="H2985" t="str">
            <v>0530059069</v>
          </cell>
          <cell r="I2985">
            <v>1800000000</v>
          </cell>
          <cell r="J2985">
            <v>1800000000</v>
          </cell>
        </row>
        <row r="2986">
          <cell r="H2986" t="str">
            <v>0530059069</v>
          </cell>
          <cell r="I2986">
            <v>1800000000</v>
          </cell>
          <cell r="J2986">
            <v>1800000000</v>
          </cell>
        </row>
        <row r="2987">
          <cell r="H2987" t="str">
            <v>0530059069</v>
          </cell>
          <cell r="I2987">
            <v>0</v>
          </cell>
          <cell r="J2987">
            <v>1800000000</v>
          </cell>
        </row>
        <row r="2988">
          <cell r="H2988" t="str">
            <v>0530059069</v>
          </cell>
          <cell r="I2988">
            <v>0</v>
          </cell>
          <cell r="J2988">
            <v>1800000000</v>
          </cell>
        </row>
        <row r="2989">
          <cell r="H2989" t="str">
            <v>0540000069</v>
          </cell>
          <cell r="I2989">
            <v>4606820000</v>
          </cell>
          <cell r="J2989">
            <v>4592876893.3100004</v>
          </cell>
        </row>
        <row r="2990">
          <cell r="H2990" t="str">
            <v>0540059069</v>
          </cell>
          <cell r="I2990">
            <v>106820000</v>
          </cell>
          <cell r="J2990">
            <v>92876893.310000002</v>
          </cell>
        </row>
        <row r="2991">
          <cell r="H2991" t="str">
            <v>0540059069</v>
          </cell>
          <cell r="I2991">
            <v>64361000</v>
          </cell>
          <cell r="J2991">
            <v>61035638.399999999</v>
          </cell>
        </row>
        <row r="2992">
          <cell r="H2992" t="str">
            <v>0540059069</v>
          </cell>
          <cell r="I2992">
            <v>0</v>
          </cell>
          <cell r="J2992">
            <v>61035638.399999999</v>
          </cell>
        </row>
        <row r="2993">
          <cell r="H2993" t="str">
            <v>0540059069</v>
          </cell>
          <cell r="I2993">
            <v>0</v>
          </cell>
          <cell r="J2993">
            <v>57050400.700000003</v>
          </cell>
        </row>
        <row r="2994">
          <cell r="H2994" t="str">
            <v>0540059069</v>
          </cell>
          <cell r="I2994">
            <v>0</v>
          </cell>
          <cell r="J2994">
            <v>3985237.7</v>
          </cell>
        </row>
        <row r="2995">
          <cell r="H2995" t="str">
            <v>0540059069</v>
          </cell>
          <cell r="I2995">
            <v>42178900</v>
          </cell>
          <cell r="J2995">
            <v>31765707.109999999</v>
          </cell>
        </row>
        <row r="2996">
          <cell r="H2996" t="str">
            <v>0540059069</v>
          </cell>
          <cell r="I2996">
            <v>0</v>
          </cell>
          <cell r="J2996">
            <v>31765707.109999999</v>
          </cell>
        </row>
        <row r="2997">
          <cell r="H2997" t="str">
            <v>0540059069</v>
          </cell>
          <cell r="I2997">
            <v>0</v>
          </cell>
          <cell r="J2997">
            <v>13567791.029999999</v>
          </cell>
        </row>
        <row r="2998">
          <cell r="H2998" t="str">
            <v>0540059069</v>
          </cell>
          <cell r="I2998">
            <v>0</v>
          </cell>
          <cell r="J2998">
            <v>18197916.079999998</v>
          </cell>
        </row>
        <row r="2999">
          <cell r="H2999" t="str">
            <v>0540059069</v>
          </cell>
          <cell r="I2999">
            <v>280100</v>
          </cell>
          <cell r="J2999">
            <v>75547.8</v>
          </cell>
        </row>
        <row r="3000">
          <cell r="H3000" t="str">
            <v>0540059069</v>
          </cell>
          <cell r="I3000">
            <v>0</v>
          </cell>
          <cell r="J3000">
            <v>75547.8</v>
          </cell>
        </row>
        <row r="3001">
          <cell r="H3001" t="str">
            <v>0540059069</v>
          </cell>
          <cell r="I3001">
            <v>0</v>
          </cell>
          <cell r="J3001">
            <v>75547.8</v>
          </cell>
        </row>
        <row r="3002">
          <cell r="H3002" t="str">
            <v>0546737069</v>
          </cell>
          <cell r="I3002">
            <v>4500000000</v>
          </cell>
          <cell r="J3002">
            <v>4500000000</v>
          </cell>
        </row>
        <row r="3003">
          <cell r="H3003" t="str">
            <v>0546737069</v>
          </cell>
          <cell r="I3003">
            <v>4500000000</v>
          </cell>
          <cell r="J3003">
            <v>4500000000</v>
          </cell>
        </row>
        <row r="3004">
          <cell r="H3004" t="str">
            <v>0546737069</v>
          </cell>
          <cell r="I3004">
            <v>0</v>
          </cell>
          <cell r="J3004">
            <v>4500000000</v>
          </cell>
        </row>
        <row r="3005">
          <cell r="H3005" t="str">
            <v>0546737069</v>
          </cell>
          <cell r="I3005">
            <v>0</v>
          </cell>
          <cell r="J3005">
            <v>4500000000</v>
          </cell>
        </row>
        <row r="3006">
          <cell r="H3006" t="str">
            <v>069</v>
          </cell>
          <cell r="I3006">
            <v>164300</v>
          </cell>
          <cell r="J3006">
            <v>164300</v>
          </cell>
        </row>
        <row r="3007">
          <cell r="H3007" t="str">
            <v>069</v>
          </cell>
          <cell r="I3007">
            <v>164300</v>
          </cell>
          <cell r="J3007">
            <v>164300</v>
          </cell>
        </row>
        <row r="3008">
          <cell r="H3008" t="str">
            <v>0500000069</v>
          </cell>
          <cell r="I3008">
            <v>164300</v>
          </cell>
          <cell r="J3008">
            <v>164300</v>
          </cell>
        </row>
        <row r="3009">
          <cell r="H3009" t="str">
            <v>0530000069</v>
          </cell>
          <cell r="I3009">
            <v>164300</v>
          </cell>
          <cell r="J3009">
            <v>164300</v>
          </cell>
        </row>
        <row r="3010">
          <cell r="H3010" t="str">
            <v>0532040069</v>
          </cell>
          <cell r="I3010">
            <v>164300</v>
          </cell>
          <cell r="J3010">
            <v>164300</v>
          </cell>
        </row>
        <row r="3011">
          <cell r="H3011" t="str">
            <v>0532040069</v>
          </cell>
          <cell r="I3011">
            <v>164300</v>
          </cell>
          <cell r="J3011">
            <v>164300</v>
          </cell>
        </row>
        <row r="3012">
          <cell r="H3012" t="str">
            <v>0532040069</v>
          </cell>
          <cell r="I3012">
            <v>0</v>
          </cell>
          <cell r="J3012">
            <v>164300</v>
          </cell>
        </row>
        <row r="3013">
          <cell r="H3013" t="str">
            <v>0532040069</v>
          </cell>
          <cell r="I3013">
            <v>0</v>
          </cell>
          <cell r="J3013">
            <v>164300</v>
          </cell>
        </row>
        <row r="3014">
          <cell r="H3014" t="str">
            <v>069</v>
          </cell>
          <cell r="I3014">
            <v>391992300</v>
          </cell>
          <cell r="J3014">
            <v>211234193.21000001</v>
          </cell>
        </row>
        <row r="3015">
          <cell r="H3015" t="str">
            <v>069</v>
          </cell>
          <cell r="I3015">
            <v>391992300</v>
          </cell>
          <cell r="J3015">
            <v>211234193.21000001</v>
          </cell>
        </row>
        <row r="3016">
          <cell r="H3016" t="str">
            <v>1100000069</v>
          </cell>
          <cell r="I3016">
            <v>391992300</v>
          </cell>
          <cell r="J3016">
            <v>211234193.21000001</v>
          </cell>
        </row>
        <row r="3017">
          <cell r="H3017" t="str">
            <v>1110000069</v>
          </cell>
          <cell r="I3017">
            <v>391992300</v>
          </cell>
          <cell r="J3017">
            <v>211234193.21000001</v>
          </cell>
        </row>
        <row r="3018">
          <cell r="H3018" t="str">
            <v>1110059069</v>
          </cell>
          <cell r="I3018">
            <v>21086400</v>
          </cell>
          <cell r="J3018">
            <v>21086400</v>
          </cell>
        </row>
        <row r="3019">
          <cell r="H3019" t="str">
            <v>1110059069</v>
          </cell>
          <cell r="I3019">
            <v>21086400</v>
          </cell>
          <cell r="J3019">
            <v>21086400</v>
          </cell>
        </row>
        <row r="3020">
          <cell r="H3020" t="str">
            <v>1110059069</v>
          </cell>
          <cell r="I3020">
            <v>0</v>
          </cell>
          <cell r="J3020">
            <v>21086400</v>
          </cell>
        </row>
        <row r="3021">
          <cell r="H3021" t="str">
            <v>1110059069</v>
          </cell>
          <cell r="I3021">
            <v>0</v>
          </cell>
          <cell r="J3021">
            <v>21086400</v>
          </cell>
        </row>
        <row r="3022">
          <cell r="H3022" t="str">
            <v>1114009069</v>
          </cell>
          <cell r="I3022">
            <v>370905900</v>
          </cell>
          <cell r="J3022">
            <v>190147793.21000001</v>
          </cell>
        </row>
        <row r="3023">
          <cell r="H3023" t="str">
            <v>1114009069</v>
          </cell>
          <cell r="I3023">
            <v>370905900</v>
          </cell>
          <cell r="J3023">
            <v>190147793.21000001</v>
          </cell>
        </row>
        <row r="3024">
          <cell r="H3024" t="str">
            <v>1114009069</v>
          </cell>
          <cell r="I3024">
            <v>0</v>
          </cell>
          <cell r="J3024">
            <v>190147793.21000001</v>
          </cell>
        </row>
        <row r="3025">
          <cell r="H3025" t="str">
            <v>1114009069</v>
          </cell>
          <cell r="I3025">
            <v>0</v>
          </cell>
          <cell r="J3025">
            <v>190147793.21000001</v>
          </cell>
        </row>
        <row r="3026">
          <cell r="H3026" t="str">
            <v>069</v>
          </cell>
          <cell r="I3026">
            <v>32283026700</v>
          </cell>
          <cell r="J3026">
            <v>32099785947.049999</v>
          </cell>
        </row>
        <row r="3027">
          <cell r="H3027" t="str">
            <v>069</v>
          </cell>
          <cell r="I3027">
            <v>32283026700</v>
          </cell>
          <cell r="J3027">
            <v>32099785947.049999</v>
          </cell>
        </row>
        <row r="3028">
          <cell r="H3028" t="str">
            <v>0500000069</v>
          </cell>
          <cell r="I3028">
            <v>30283026700</v>
          </cell>
          <cell r="J3028">
            <v>30099785947.049999</v>
          </cell>
        </row>
        <row r="3029">
          <cell r="H3029" t="str">
            <v>0510000069</v>
          </cell>
          <cell r="I3029">
            <v>15247670500</v>
          </cell>
          <cell r="J3029">
            <v>15239542707</v>
          </cell>
        </row>
        <row r="3030">
          <cell r="H3030" t="str">
            <v>0515134069</v>
          </cell>
          <cell r="I3030">
            <v>12487000000</v>
          </cell>
          <cell r="J3030">
            <v>12485393668</v>
          </cell>
        </row>
        <row r="3031">
          <cell r="H3031" t="str">
            <v>0515134069</v>
          </cell>
          <cell r="I3031">
            <v>12487000000</v>
          </cell>
          <cell r="J3031">
            <v>12485393668</v>
          </cell>
        </row>
        <row r="3032">
          <cell r="H3032" t="str">
            <v>0515134069</v>
          </cell>
          <cell r="I3032">
            <v>0</v>
          </cell>
          <cell r="J3032">
            <v>12485393668</v>
          </cell>
        </row>
        <row r="3033">
          <cell r="H3033" t="str">
            <v>0515135069</v>
          </cell>
          <cell r="I3033">
            <v>2760670500</v>
          </cell>
          <cell r="J3033">
            <v>2754149039</v>
          </cell>
        </row>
        <row r="3034">
          <cell r="H3034" t="str">
            <v>0515135069</v>
          </cell>
          <cell r="I3034">
            <v>2760670500</v>
          </cell>
          <cell r="J3034">
            <v>2754149039</v>
          </cell>
        </row>
        <row r="3035">
          <cell r="H3035" t="str">
            <v>0515135069</v>
          </cell>
          <cell r="I3035">
            <v>0</v>
          </cell>
          <cell r="J3035">
            <v>2754149039</v>
          </cell>
        </row>
        <row r="3036">
          <cell r="H3036" t="str">
            <v>0540000069</v>
          </cell>
          <cell r="I3036">
            <v>15035356200</v>
          </cell>
          <cell r="J3036">
            <v>14860243240.049999</v>
          </cell>
        </row>
        <row r="3037">
          <cell r="H3037" t="str">
            <v>0543570069</v>
          </cell>
          <cell r="I3037">
            <v>450774000</v>
          </cell>
          <cell r="J3037">
            <v>314125160</v>
          </cell>
        </row>
        <row r="3038">
          <cell r="H3038" t="str">
            <v>0543570069</v>
          </cell>
          <cell r="I3038">
            <v>450774000</v>
          </cell>
          <cell r="J3038">
            <v>314125160</v>
          </cell>
        </row>
        <row r="3039">
          <cell r="H3039" t="str">
            <v>0543570069</v>
          </cell>
          <cell r="I3039">
            <v>0</v>
          </cell>
          <cell r="J3039">
            <v>314125160</v>
          </cell>
        </row>
        <row r="3040">
          <cell r="H3040" t="str">
            <v>0543570069</v>
          </cell>
          <cell r="I3040">
            <v>0</v>
          </cell>
          <cell r="J3040">
            <v>314125160</v>
          </cell>
        </row>
        <row r="3041">
          <cell r="H3041" t="str">
            <v>0543584069</v>
          </cell>
          <cell r="I3041">
            <v>696430000</v>
          </cell>
          <cell r="J3041">
            <v>696217063</v>
          </cell>
        </row>
        <row r="3042">
          <cell r="H3042" t="str">
            <v>0543584069</v>
          </cell>
          <cell r="I3042">
            <v>696430000</v>
          </cell>
          <cell r="J3042">
            <v>696217063</v>
          </cell>
        </row>
        <row r="3043">
          <cell r="H3043" t="str">
            <v>0543584069</v>
          </cell>
          <cell r="I3043">
            <v>0</v>
          </cell>
          <cell r="J3043">
            <v>696217063</v>
          </cell>
        </row>
        <row r="3044">
          <cell r="H3044" t="str">
            <v>0543584069</v>
          </cell>
          <cell r="I3044">
            <v>0</v>
          </cell>
          <cell r="J3044">
            <v>696217063</v>
          </cell>
        </row>
        <row r="3045">
          <cell r="H3045" t="str">
            <v>0543586069</v>
          </cell>
          <cell r="I3045">
            <v>2526050000</v>
          </cell>
          <cell r="J3045">
            <v>2521693261</v>
          </cell>
        </row>
        <row r="3046">
          <cell r="H3046" t="str">
            <v>0543586069</v>
          </cell>
          <cell r="I3046">
            <v>2526050000</v>
          </cell>
          <cell r="J3046">
            <v>2521693261</v>
          </cell>
        </row>
        <row r="3047">
          <cell r="H3047" t="str">
            <v>0543586069</v>
          </cell>
          <cell r="I3047">
            <v>0</v>
          </cell>
          <cell r="J3047">
            <v>2521693261</v>
          </cell>
        </row>
        <row r="3048">
          <cell r="H3048" t="str">
            <v>0543586069</v>
          </cell>
          <cell r="I3048">
            <v>0</v>
          </cell>
          <cell r="J3048">
            <v>2521693261</v>
          </cell>
        </row>
        <row r="3049">
          <cell r="H3049" t="str">
            <v>0543587069</v>
          </cell>
          <cell r="I3049">
            <v>1598640000</v>
          </cell>
          <cell r="J3049">
            <v>1595071783</v>
          </cell>
        </row>
        <row r="3050">
          <cell r="H3050" t="str">
            <v>0543587069</v>
          </cell>
          <cell r="I3050">
            <v>1598640000</v>
          </cell>
          <cell r="J3050">
            <v>1595071783</v>
          </cell>
        </row>
        <row r="3051">
          <cell r="H3051" t="str">
            <v>0543587069</v>
          </cell>
          <cell r="I3051">
            <v>0</v>
          </cell>
          <cell r="J3051">
            <v>1595071783</v>
          </cell>
        </row>
        <row r="3052">
          <cell r="H3052" t="str">
            <v>0543587069</v>
          </cell>
          <cell r="I3052">
            <v>0</v>
          </cell>
          <cell r="J3052">
            <v>1595071783</v>
          </cell>
        </row>
        <row r="3053">
          <cell r="H3053" t="str">
            <v>0543588069</v>
          </cell>
          <cell r="I3053">
            <v>5020430000</v>
          </cell>
          <cell r="J3053">
            <v>4992705463</v>
          </cell>
        </row>
        <row r="3054">
          <cell r="H3054" t="str">
            <v>0543588069</v>
          </cell>
          <cell r="I3054">
            <v>5020430000</v>
          </cell>
          <cell r="J3054">
            <v>4992705463</v>
          </cell>
        </row>
        <row r="3055">
          <cell r="H3055" t="str">
            <v>0543588069</v>
          </cell>
          <cell r="I3055">
            <v>0</v>
          </cell>
          <cell r="J3055">
            <v>4992705463</v>
          </cell>
        </row>
        <row r="3056">
          <cell r="H3056" t="str">
            <v>0543588069</v>
          </cell>
          <cell r="I3056">
            <v>0</v>
          </cell>
          <cell r="J3056">
            <v>4992705463</v>
          </cell>
        </row>
        <row r="3057">
          <cell r="H3057" t="str">
            <v>0543589069</v>
          </cell>
          <cell r="I3057">
            <v>110003000</v>
          </cell>
          <cell r="J3057">
            <v>110003000</v>
          </cell>
        </row>
        <row r="3058">
          <cell r="H3058" t="str">
            <v>0543589069</v>
          </cell>
          <cell r="I3058">
            <v>110003000</v>
          </cell>
          <cell r="J3058">
            <v>110003000</v>
          </cell>
        </row>
        <row r="3059">
          <cell r="H3059" t="str">
            <v>0543589069</v>
          </cell>
          <cell r="I3059">
            <v>0</v>
          </cell>
          <cell r="J3059">
            <v>110003000</v>
          </cell>
        </row>
        <row r="3060">
          <cell r="H3060" t="str">
            <v>0543589069</v>
          </cell>
          <cell r="I3060">
            <v>0</v>
          </cell>
          <cell r="J3060">
            <v>110003000</v>
          </cell>
        </row>
        <row r="3061">
          <cell r="H3061" t="str">
            <v>0543592069</v>
          </cell>
          <cell r="I3061">
            <v>333930500</v>
          </cell>
          <cell r="J3061">
            <v>333595680</v>
          </cell>
        </row>
        <row r="3062">
          <cell r="H3062" t="str">
            <v>0543592069</v>
          </cell>
          <cell r="I3062">
            <v>333930500</v>
          </cell>
          <cell r="J3062">
            <v>333595680</v>
          </cell>
        </row>
        <row r="3063">
          <cell r="H3063" t="str">
            <v>0543592069</v>
          </cell>
          <cell r="I3063">
            <v>0</v>
          </cell>
          <cell r="J3063">
            <v>333595680</v>
          </cell>
        </row>
        <row r="3064">
          <cell r="H3064" t="str">
            <v>0543592069</v>
          </cell>
          <cell r="I3064">
            <v>0</v>
          </cell>
          <cell r="J3064">
            <v>333595680</v>
          </cell>
        </row>
        <row r="3065">
          <cell r="H3065" t="str">
            <v>0545020069</v>
          </cell>
          <cell r="I3065">
            <v>3922098700</v>
          </cell>
          <cell r="J3065">
            <v>3919831830.0500002</v>
          </cell>
        </row>
        <row r="3066">
          <cell r="H3066" t="str">
            <v>0545020069</v>
          </cell>
          <cell r="I3066">
            <v>3922098700</v>
          </cell>
          <cell r="J3066">
            <v>3919831830.0500002</v>
          </cell>
        </row>
        <row r="3067">
          <cell r="H3067" t="str">
            <v>0545020069</v>
          </cell>
          <cell r="I3067">
            <v>0</v>
          </cell>
          <cell r="J3067">
            <v>3919831830.0500002</v>
          </cell>
        </row>
        <row r="3068">
          <cell r="H3068" t="str">
            <v>0545020069</v>
          </cell>
          <cell r="I3068">
            <v>0</v>
          </cell>
          <cell r="J3068">
            <v>3919831830.0500002</v>
          </cell>
        </row>
        <row r="3069">
          <cell r="H3069" t="str">
            <v>0545025069</v>
          </cell>
          <cell r="I3069">
            <v>377000000</v>
          </cell>
          <cell r="J3069">
            <v>377000000</v>
          </cell>
        </row>
        <row r="3070">
          <cell r="H3070" t="str">
            <v>0545025069</v>
          </cell>
          <cell r="I3070">
            <v>377000000</v>
          </cell>
          <cell r="J3070">
            <v>377000000</v>
          </cell>
        </row>
        <row r="3071">
          <cell r="H3071" t="str">
            <v>0545025069</v>
          </cell>
          <cell r="I3071">
            <v>0</v>
          </cell>
          <cell r="J3071">
            <v>377000000</v>
          </cell>
        </row>
        <row r="3072">
          <cell r="H3072" t="str">
            <v>0545025069</v>
          </cell>
          <cell r="I3072">
            <v>0</v>
          </cell>
          <cell r="J3072">
            <v>377000000</v>
          </cell>
        </row>
        <row r="3073">
          <cell r="H3073" t="str">
            <v>3500000069</v>
          </cell>
          <cell r="I3073">
            <v>2000000000</v>
          </cell>
          <cell r="J3073">
            <v>2000000000</v>
          </cell>
        </row>
        <row r="3074">
          <cell r="H3074" t="str">
            <v>35Ж0000069</v>
          </cell>
          <cell r="I3074">
            <v>2000000000</v>
          </cell>
          <cell r="J3074">
            <v>2000000000</v>
          </cell>
        </row>
        <row r="3075">
          <cell r="H3075" t="str">
            <v>35Ж5101069</v>
          </cell>
          <cell r="I3075">
            <v>2000000000</v>
          </cell>
          <cell r="J3075">
            <v>2000000000</v>
          </cell>
        </row>
        <row r="3076">
          <cell r="H3076" t="str">
            <v>35Ж5101069</v>
          </cell>
          <cell r="I3076">
            <v>2000000000</v>
          </cell>
          <cell r="J3076">
            <v>2000000000</v>
          </cell>
        </row>
        <row r="3077">
          <cell r="H3077" t="str">
            <v>35Ж5101069</v>
          </cell>
          <cell r="I3077">
            <v>0</v>
          </cell>
          <cell r="J3077">
            <v>2000000000</v>
          </cell>
        </row>
        <row r="3078">
          <cell r="H3078" t="str">
            <v>35Ж5101069</v>
          </cell>
          <cell r="I3078">
            <v>0</v>
          </cell>
          <cell r="J3078">
            <v>2000000000</v>
          </cell>
        </row>
        <row r="3079">
          <cell r="H3079" t="str">
            <v>069</v>
          </cell>
          <cell r="I3079">
            <v>8722857800</v>
          </cell>
          <cell r="J3079">
            <v>8307878729.5299997</v>
          </cell>
        </row>
        <row r="3080">
          <cell r="H3080" t="str">
            <v>069</v>
          </cell>
          <cell r="I3080">
            <v>8722857800</v>
          </cell>
          <cell r="J3080">
            <v>8307878729.5299997</v>
          </cell>
        </row>
        <row r="3081">
          <cell r="H3081" t="str">
            <v>0500000069</v>
          </cell>
          <cell r="I3081">
            <v>3496783600</v>
          </cell>
          <cell r="J3081">
            <v>3478783001</v>
          </cell>
        </row>
        <row r="3082">
          <cell r="H3082" t="str">
            <v>0510000069</v>
          </cell>
          <cell r="I3082">
            <v>502994200</v>
          </cell>
          <cell r="J3082">
            <v>484993601</v>
          </cell>
        </row>
        <row r="3083">
          <cell r="H3083" t="str">
            <v>0515430069</v>
          </cell>
          <cell r="I3083">
            <v>502994200</v>
          </cell>
          <cell r="J3083">
            <v>484993601</v>
          </cell>
        </row>
        <row r="3084">
          <cell r="H3084" t="str">
            <v>0515430069</v>
          </cell>
          <cell r="I3084">
            <v>502994200</v>
          </cell>
          <cell r="J3084">
            <v>484993601</v>
          </cell>
        </row>
        <row r="3085">
          <cell r="H3085" t="str">
            <v>0515430069</v>
          </cell>
          <cell r="I3085">
            <v>0</v>
          </cell>
          <cell r="J3085">
            <v>484993601</v>
          </cell>
        </row>
        <row r="3086">
          <cell r="H3086" t="str">
            <v>0540000069</v>
          </cell>
          <cell r="I3086">
            <v>2993789400</v>
          </cell>
          <cell r="J3086">
            <v>2993789400</v>
          </cell>
        </row>
        <row r="3087">
          <cell r="H3087" t="str">
            <v>0545021069</v>
          </cell>
          <cell r="I3087">
            <v>2993789400</v>
          </cell>
          <cell r="J3087">
            <v>2993789400</v>
          </cell>
        </row>
        <row r="3088">
          <cell r="H3088" t="str">
            <v>0545021069</v>
          </cell>
          <cell r="I3088">
            <v>2993789400</v>
          </cell>
          <cell r="J3088">
            <v>2993789400</v>
          </cell>
        </row>
        <row r="3089">
          <cell r="H3089" t="str">
            <v>0545021069</v>
          </cell>
          <cell r="I3089">
            <v>0</v>
          </cell>
          <cell r="J3089">
            <v>2993789400</v>
          </cell>
        </row>
        <row r="3090">
          <cell r="H3090" t="str">
            <v>0545021069</v>
          </cell>
          <cell r="I3090">
            <v>0</v>
          </cell>
          <cell r="J3090">
            <v>2993789400</v>
          </cell>
        </row>
        <row r="3091">
          <cell r="H3091" t="str">
            <v>1000000069</v>
          </cell>
          <cell r="I3091">
            <v>5066174200</v>
          </cell>
          <cell r="J3091">
            <v>4669195728.5299997</v>
          </cell>
        </row>
        <row r="3092">
          <cell r="H3092" t="str">
            <v>1080000069</v>
          </cell>
          <cell r="I3092">
            <v>5066174200</v>
          </cell>
          <cell r="J3092">
            <v>4669195728.5299997</v>
          </cell>
        </row>
        <row r="3093">
          <cell r="H3093" t="str">
            <v>1085105069</v>
          </cell>
          <cell r="I3093">
            <v>5066174200</v>
          </cell>
          <cell r="J3093">
            <v>4669195728.5299997</v>
          </cell>
        </row>
        <row r="3094">
          <cell r="H3094" t="str">
            <v>1085105069</v>
          </cell>
          <cell r="I3094">
            <v>5066174200</v>
          </cell>
          <cell r="J3094">
            <v>4669195728.5299997</v>
          </cell>
        </row>
        <row r="3095">
          <cell r="H3095" t="str">
            <v>1085105069</v>
          </cell>
          <cell r="I3095">
            <v>0</v>
          </cell>
          <cell r="J3095">
            <v>4669195728.5299997</v>
          </cell>
        </row>
        <row r="3096">
          <cell r="H3096" t="str">
            <v>1085105069</v>
          </cell>
          <cell r="I3096">
            <v>0</v>
          </cell>
          <cell r="J3096">
            <v>4669195728.5299997</v>
          </cell>
        </row>
        <row r="3097">
          <cell r="H3097" t="str">
            <v>3500000069</v>
          </cell>
          <cell r="I3097">
            <v>159900000</v>
          </cell>
          <cell r="J3097">
            <v>159900000</v>
          </cell>
        </row>
        <row r="3098">
          <cell r="H3098" t="str">
            <v>35Ж0000069</v>
          </cell>
          <cell r="I3098">
            <v>159900000</v>
          </cell>
          <cell r="J3098">
            <v>159900000</v>
          </cell>
        </row>
        <row r="3099">
          <cell r="H3099" t="str">
            <v>35Ж5101069</v>
          </cell>
          <cell r="I3099">
            <v>159900000</v>
          </cell>
          <cell r="J3099">
            <v>159900000</v>
          </cell>
        </row>
        <row r="3100">
          <cell r="H3100" t="str">
            <v>35Ж5101069</v>
          </cell>
          <cell r="I3100">
            <v>159900000</v>
          </cell>
          <cell r="J3100">
            <v>159900000</v>
          </cell>
        </row>
        <row r="3101">
          <cell r="H3101" t="str">
            <v>35Ж5101069</v>
          </cell>
          <cell r="I3101">
            <v>0</v>
          </cell>
          <cell r="J3101">
            <v>159900000</v>
          </cell>
        </row>
        <row r="3102">
          <cell r="H3102" t="str">
            <v>35Ж5101069</v>
          </cell>
          <cell r="I3102">
            <v>0</v>
          </cell>
          <cell r="J3102">
            <v>159900000</v>
          </cell>
        </row>
        <row r="3103">
          <cell r="H3103" t="str">
            <v>071</v>
          </cell>
          <cell r="I3103">
            <v>8673897000</v>
          </cell>
          <cell r="J3103">
            <v>8520584201.4799995</v>
          </cell>
        </row>
        <row r="3104">
          <cell r="H3104" t="str">
            <v>071</v>
          </cell>
          <cell r="I3104">
            <v>368677400</v>
          </cell>
          <cell r="J3104">
            <v>362145818.81</v>
          </cell>
        </row>
        <row r="3105">
          <cell r="H3105" t="str">
            <v>071</v>
          </cell>
          <cell r="I3105">
            <v>368677400</v>
          </cell>
          <cell r="J3105">
            <v>362145818.81</v>
          </cell>
        </row>
        <row r="3106">
          <cell r="H3106" t="str">
            <v>2300000071</v>
          </cell>
          <cell r="I3106">
            <v>368677400</v>
          </cell>
          <cell r="J3106">
            <v>362145818.81</v>
          </cell>
        </row>
        <row r="3107">
          <cell r="H3107" t="str">
            <v>2340000071</v>
          </cell>
          <cell r="I3107">
            <v>368677400</v>
          </cell>
          <cell r="J3107">
            <v>362145818.81</v>
          </cell>
        </row>
        <row r="3108">
          <cell r="H3108" t="str">
            <v>2342794071</v>
          </cell>
          <cell r="I3108">
            <v>368677400</v>
          </cell>
          <cell r="J3108">
            <v>362145818.81</v>
          </cell>
        </row>
        <row r="3109">
          <cell r="H3109" t="str">
            <v>2342794071</v>
          </cell>
          <cell r="I3109">
            <v>2913700</v>
          </cell>
          <cell r="J3109">
            <v>2888200</v>
          </cell>
        </row>
        <row r="3110">
          <cell r="H3110" t="str">
            <v>2342794071</v>
          </cell>
          <cell r="I3110">
            <v>0</v>
          </cell>
          <cell r="J3110">
            <v>2888200</v>
          </cell>
        </row>
        <row r="3111">
          <cell r="H3111" t="str">
            <v>2342794071</v>
          </cell>
          <cell r="I3111">
            <v>0</v>
          </cell>
          <cell r="J3111">
            <v>2888200</v>
          </cell>
        </row>
        <row r="3112">
          <cell r="H3112" t="str">
            <v>2342794071</v>
          </cell>
          <cell r="I3112">
            <v>365763700</v>
          </cell>
          <cell r="J3112">
            <v>359257618.81</v>
          </cell>
        </row>
        <row r="3113">
          <cell r="H3113" t="str">
            <v>2342794071</v>
          </cell>
          <cell r="I3113">
            <v>0</v>
          </cell>
          <cell r="J3113">
            <v>359257618.81</v>
          </cell>
        </row>
        <row r="3114">
          <cell r="H3114" t="str">
            <v>2342794071</v>
          </cell>
          <cell r="I3114">
            <v>0</v>
          </cell>
          <cell r="J3114">
            <v>359257618.81</v>
          </cell>
        </row>
        <row r="3115">
          <cell r="H3115" t="str">
            <v>071</v>
          </cell>
          <cell r="I3115">
            <v>8198794600</v>
          </cell>
          <cell r="J3115">
            <v>8053301023.4700003</v>
          </cell>
        </row>
        <row r="3116">
          <cell r="H3116" t="str">
            <v>071</v>
          </cell>
          <cell r="I3116">
            <v>8058150700</v>
          </cell>
          <cell r="J3116">
            <v>7930193796.25</v>
          </cell>
        </row>
        <row r="3117">
          <cell r="H3117" t="str">
            <v>0400000071</v>
          </cell>
          <cell r="I3117">
            <v>134277700</v>
          </cell>
          <cell r="J3117">
            <v>134277700</v>
          </cell>
        </row>
        <row r="3118">
          <cell r="H3118" t="str">
            <v>0410000071</v>
          </cell>
          <cell r="I3118">
            <v>134277700</v>
          </cell>
          <cell r="J3118">
            <v>134277700</v>
          </cell>
        </row>
        <row r="3119">
          <cell r="H3119" t="str">
            <v>0419999071</v>
          </cell>
          <cell r="I3119">
            <v>134277700</v>
          </cell>
          <cell r="J3119">
            <v>134277700</v>
          </cell>
        </row>
        <row r="3120">
          <cell r="H3120" t="str">
            <v>0419999071</v>
          </cell>
          <cell r="I3120">
            <v>134277700</v>
          </cell>
          <cell r="J3120">
            <v>134277700</v>
          </cell>
        </row>
        <row r="3121">
          <cell r="H3121" t="str">
            <v>0419999071</v>
          </cell>
          <cell r="I3121">
            <v>0</v>
          </cell>
          <cell r="J3121">
            <v>134277700</v>
          </cell>
        </row>
        <row r="3122">
          <cell r="H3122" t="str">
            <v>0419999071</v>
          </cell>
          <cell r="I3122">
            <v>0</v>
          </cell>
          <cell r="J3122">
            <v>134277700</v>
          </cell>
        </row>
        <row r="3123">
          <cell r="H3123" t="str">
            <v>1000000071</v>
          </cell>
          <cell r="I3123">
            <v>94178200</v>
          </cell>
          <cell r="J3123">
            <v>87479873.739999995</v>
          </cell>
        </row>
        <row r="3124">
          <cell r="H3124" t="str">
            <v>1090000071</v>
          </cell>
          <cell r="I3124">
            <v>94178200</v>
          </cell>
          <cell r="J3124">
            <v>87479873.739999995</v>
          </cell>
        </row>
        <row r="3125">
          <cell r="H3125" t="str">
            <v>1099999071</v>
          </cell>
          <cell r="I3125">
            <v>94178200</v>
          </cell>
          <cell r="J3125">
            <v>87479873.739999995</v>
          </cell>
        </row>
        <row r="3126">
          <cell r="H3126" t="str">
            <v>1099999071</v>
          </cell>
          <cell r="I3126">
            <v>94178200</v>
          </cell>
          <cell r="J3126">
            <v>87479873.739999995</v>
          </cell>
        </row>
        <row r="3127">
          <cell r="H3127" t="str">
            <v>1099999071</v>
          </cell>
          <cell r="I3127">
            <v>0</v>
          </cell>
          <cell r="J3127">
            <v>87479873.739999995</v>
          </cell>
        </row>
        <row r="3128">
          <cell r="H3128" t="str">
            <v>1099999071</v>
          </cell>
          <cell r="I3128">
            <v>0</v>
          </cell>
          <cell r="J3128">
            <v>87479873.739999995</v>
          </cell>
        </row>
        <row r="3129">
          <cell r="H3129" t="str">
            <v>1500000071</v>
          </cell>
          <cell r="I3129">
            <v>103860000</v>
          </cell>
          <cell r="J3129">
            <v>98791500</v>
          </cell>
        </row>
        <row r="3130">
          <cell r="H3130" t="str">
            <v>15Г0000071</v>
          </cell>
          <cell r="I3130">
            <v>103860000</v>
          </cell>
          <cell r="J3130">
            <v>98791500</v>
          </cell>
        </row>
        <row r="3131">
          <cell r="H3131" t="str">
            <v>15Г9999071</v>
          </cell>
          <cell r="I3131">
            <v>103860000</v>
          </cell>
          <cell r="J3131">
            <v>98791500</v>
          </cell>
        </row>
        <row r="3132">
          <cell r="H3132" t="str">
            <v>15Г9999071</v>
          </cell>
          <cell r="I3132">
            <v>103860000</v>
          </cell>
          <cell r="J3132">
            <v>98791500</v>
          </cell>
        </row>
        <row r="3133">
          <cell r="H3133" t="str">
            <v>15Г9999071</v>
          </cell>
          <cell r="I3133">
            <v>0</v>
          </cell>
          <cell r="J3133">
            <v>98791500</v>
          </cell>
        </row>
        <row r="3134">
          <cell r="H3134" t="str">
            <v>15Г9999071</v>
          </cell>
          <cell r="I3134">
            <v>0</v>
          </cell>
          <cell r="J3134">
            <v>98791500</v>
          </cell>
        </row>
        <row r="3135">
          <cell r="H3135" t="str">
            <v>2300000071</v>
          </cell>
          <cell r="I3135">
            <v>7571931900</v>
          </cell>
          <cell r="J3135">
            <v>7494753829.2799997</v>
          </cell>
        </row>
        <row r="3136">
          <cell r="H3136" t="str">
            <v>2310000071</v>
          </cell>
          <cell r="I3136">
            <v>1294817500</v>
          </cell>
          <cell r="J3136">
            <v>1294817299.4100001</v>
          </cell>
        </row>
        <row r="3137">
          <cell r="H3137" t="str">
            <v>2312026071</v>
          </cell>
          <cell r="I3137">
            <v>69826000</v>
          </cell>
          <cell r="J3137">
            <v>69826000</v>
          </cell>
        </row>
        <row r="3138">
          <cell r="H3138" t="str">
            <v>2312026071</v>
          </cell>
          <cell r="I3138">
            <v>69826000</v>
          </cell>
          <cell r="J3138">
            <v>69826000</v>
          </cell>
        </row>
        <row r="3139">
          <cell r="H3139" t="str">
            <v>2312026071</v>
          </cell>
          <cell r="I3139">
            <v>0</v>
          </cell>
          <cell r="J3139">
            <v>69826000</v>
          </cell>
        </row>
        <row r="3140">
          <cell r="H3140" t="str">
            <v>2312026071</v>
          </cell>
          <cell r="I3140">
            <v>0</v>
          </cell>
          <cell r="J3140">
            <v>69826000</v>
          </cell>
        </row>
        <row r="3141">
          <cell r="H3141" t="str">
            <v>2312027071</v>
          </cell>
          <cell r="I3141">
            <v>208392600</v>
          </cell>
          <cell r="J3141">
            <v>208392410.53</v>
          </cell>
        </row>
        <row r="3142">
          <cell r="H3142" t="str">
            <v>2312027071</v>
          </cell>
          <cell r="I3142">
            <v>208392600</v>
          </cell>
          <cell r="J3142">
            <v>208392410.53</v>
          </cell>
        </row>
        <row r="3143">
          <cell r="H3143" t="str">
            <v>2312027071</v>
          </cell>
          <cell r="I3143">
            <v>0</v>
          </cell>
          <cell r="J3143">
            <v>208392410.53</v>
          </cell>
        </row>
        <row r="3144">
          <cell r="H3144" t="str">
            <v>2312027071</v>
          </cell>
          <cell r="I3144">
            <v>0</v>
          </cell>
          <cell r="J3144">
            <v>206516189.16</v>
          </cell>
        </row>
        <row r="3145">
          <cell r="H3145" t="str">
            <v>2312027071</v>
          </cell>
          <cell r="I3145">
            <v>0</v>
          </cell>
          <cell r="J3145">
            <v>1876221.37</v>
          </cell>
        </row>
        <row r="3146">
          <cell r="H3146" t="str">
            <v>2312069071</v>
          </cell>
          <cell r="I3146">
            <v>16598900</v>
          </cell>
          <cell r="J3146">
            <v>16598888.880000001</v>
          </cell>
        </row>
        <row r="3147">
          <cell r="H3147" t="str">
            <v>2312069071</v>
          </cell>
          <cell r="I3147">
            <v>16598900</v>
          </cell>
          <cell r="J3147">
            <v>16598888.880000001</v>
          </cell>
        </row>
        <row r="3148">
          <cell r="H3148" t="str">
            <v>2312069071</v>
          </cell>
          <cell r="I3148">
            <v>0</v>
          </cell>
          <cell r="J3148">
            <v>16598888.880000001</v>
          </cell>
        </row>
        <row r="3149">
          <cell r="H3149" t="str">
            <v>2312069071</v>
          </cell>
          <cell r="I3149">
            <v>0</v>
          </cell>
          <cell r="J3149">
            <v>16598888.880000001</v>
          </cell>
        </row>
        <row r="3150">
          <cell r="H3150" t="str">
            <v>2316871071</v>
          </cell>
          <cell r="I3150">
            <v>1000000000</v>
          </cell>
          <cell r="J3150">
            <v>1000000000</v>
          </cell>
        </row>
        <row r="3151">
          <cell r="H3151" t="str">
            <v>2316871071</v>
          </cell>
          <cell r="I3151">
            <v>1000000000</v>
          </cell>
          <cell r="J3151">
            <v>1000000000</v>
          </cell>
        </row>
        <row r="3152">
          <cell r="H3152" t="str">
            <v>2316871071</v>
          </cell>
          <cell r="I3152">
            <v>0</v>
          </cell>
          <cell r="J3152">
            <v>1000000000</v>
          </cell>
        </row>
        <row r="3153">
          <cell r="H3153" t="str">
            <v>2320000071</v>
          </cell>
          <cell r="I3153">
            <v>1845000</v>
          </cell>
          <cell r="J3153">
            <v>1845000</v>
          </cell>
        </row>
        <row r="3154">
          <cell r="H3154" t="str">
            <v>2326454071</v>
          </cell>
          <cell r="I3154">
            <v>1845000</v>
          </cell>
          <cell r="J3154">
            <v>1845000</v>
          </cell>
        </row>
        <row r="3155">
          <cell r="H3155" t="str">
            <v>2326454071</v>
          </cell>
          <cell r="I3155">
            <v>1845000</v>
          </cell>
          <cell r="J3155">
            <v>1845000</v>
          </cell>
        </row>
        <row r="3156">
          <cell r="H3156" t="str">
            <v>2326454071</v>
          </cell>
          <cell r="I3156">
            <v>0</v>
          </cell>
          <cell r="J3156">
            <v>1845000</v>
          </cell>
        </row>
        <row r="3157">
          <cell r="H3157" t="str">
            <v>2340000071</v>
          </cell>
          <cell r="I3157">
            <v>6275269400</v>
          </cell>
          <cell r="J3157">
            <v>6198091529.8699999</v>
          </cell>
        </row>
        <row r="3158">
          <cell r="H3158" t="str">
            <v>2340011071</v>
          </cell>
          <cell r="I3158">
            <v>388606900</v>
          </cell>
          <cell r="J3158">
            <v>388606879.04000002</v>
          </cell>
        </row>
        <row r="3159">
          <cell r="H3159" t="str">
            <v>2340011071</v>
          </cell>
          <cell r="I3159">
            <v>388606900</v>
          </cell>
          <cell r="J3159">
            <v>388606879.04000002</v>
          </cell>
        </row>
        <row r="3160">
          <cell r="H3160" t="str">
            <v>2340011071</v>
          </cell>
          <cell r="I3160">
            <v>0</v>
          </cell>
          <cell r="J3160">
            <v>388606879.04000002</v>
          </cell>
        </row>
        <row r="3161">
          <cell r="H3161" t="str">
            <v>2340011071</v>
          </cell>
          <cell r="I3161">
            <v>0</v>
          </cell>
          <cell r="J3161">
            <v>387090600</v>
          </cell>
        </row>
        <row r="3162">
          <cell r="H3162" t="str">
            <v>2340011071</v>
          </cell>
          <cell r="I3162">
            <v>0</v>
          </cell>
          <cell r="J3162">
            <v>1516279.04</v>
          </cell>
        </row>
        <row r="3163">
          <cell r="H3163" t="str">
            <v>2340019071</v>
          </cell>
          <cell r="I3163">
            <v>4269640300</v>
          </cell>
          <cell r="J3163">
            <v>4228817568.3000002</v>
          </cell>
        </row>
        <row r="3164">
          <cell r="H3164" t="str">
            <v>2340019071</v>
          </cell>
          <cell r="I3164">
            <v>65903700</v>
          </cell>
          <cell r="J3164">
            <v>60592625.649999999</v>
          </cell>
        </row>
        <row r="3165">
          <cell r="H3165" t="str">
            <v>2340019071</v>
          </cell>
          <cell r="I3165">
            <v>0</v>
          </cell>
          <cell r="J3165">
            <v>60592625.649999999</v>
          </cell>
        </row>
        <row r="3166">
          <cell r="H3166" t="str">
            <v>2340019071</v>
          </cell>
          <cell r="I3166">
            <v>0</v>
          </cell>
          <cell r="J3166">
            <v>60592625.649999999</v>
          </cell>
        </row>
        <row r="3167">
          <cell r="H3167" t="str">
            <v>2340019071</v>
          </cell>
          <cell r="I3167">
            <v>4097415400</v>
          </cell>
          <cell r="J3167">
            <v>4069050293.79</v>
          </cell>
        </row>
        <row r="3168">
          <cell r="H3168" t="str">
            <v>2340019071</v>
          </cell>
          <cell r="I3168">
            <v>0</v>
          </cell>
          <cell r="J3168">
            <v>4069050293.79</v>
          </cell>
        </row>
        <row r="3169">
          <cell r="H3169" t="str">
            <v>2340019071</v>
          </cell>
          <cell r="I3169">
            <v>0</v>
          </cell>
          <cell r="J3169">
            <v>3716188000.2199998</v>
          </cell>
        </row>
        <row r="3170">
          <cell r="H3170" t="str">
            <v>2340019071</v>
          </cell>
          <cell r="I3170">
            <v>0</v>
          </cell>
          <cell r="J3170">
            <v>352862293.56999999</v>
          </cell>
        </row>
        <row r="3171">
          <cell r="H3171" t="str">
            <v>2340019071</v>
          </cell>
          <cell r="I3171">
            <v>106321200</v>
          </cell>
          <cell r="J3171">
            <v>99174648.859999999</v>
          </cell>
        </row>
        <row r="3172">
          <cell r="H3172" t="str">
            <v>2340019071</v>
          </cell>
          <cell r="I3172">
            <v>0</v>
          </cell>
          <cell r="J3172">
            <v>97231189.120000005</v>
          </cell>
        </row>
        <row r="3173">
          <cell r="H3173" t="str">
            <v>2340019071</v>
          </cell>
          <cell r="I3173">
            <v>0</v>
          </cell>
          <cell r="J3173">
            <v>97231189.120000005</v>
          </cell>
        </row>
        <row r="3174">
          <cell r="H3174" t="str">
            <v>2340019071</v>
          </cell>
          <cell r="I3174">
            <v>0</v>
          </cell>
          <cell r="J3174">
            <v>1943459.74</v>
          </cell>
        </row>
        <row r="3175">
          <cell r="H3175" t="str">
            <v>2340019071</v>
          </cell>
          <cell r="I3175">
            <v>0</v>
          </cell>
          <cell r="J3175">
            <v>1943459.74</v>
          </cell>
        </row>
        <row r="3176">
          <cell r="H3176" t="str">
            <v>2342794071</v>
          </cell>
          <cell r="I3176">
            <v>5546200</v>
          </cell>
          <cell r="J3176">
            <v>5311602.22</v>
          </cell>
        </row>
        <row r="3177">
          <cell r="H3177" t="str">
            <v>2342794071</v>
          </cell>
          <cell r="I3177">
            <v>5546200</v>
          </cell>
          <cell r="J3177">
            <v>5311602.22</v>
          </cell>
        </row>
        <row r="3178">
          <cell r="H3178" t="str">
            <v>2342794071</v>
          </cell>
          <cell r="I3178">
            <v>0</v>
          </cell>
          <cell r="J3178">
            <v>5311602.22</v>
          </cell>
        </row>
        <row r="3179">
          <cell r="H3179" t="str">
            <v>2342794071</v>
          </cell>
          <cell r="I3179">
            <v>0</v>
          </cell>
          <cell r="J3179">
            <v>5311602.22</v>
          </cell>
        </row>
        <row r="3180">
          <cell r="H3180" t="str">
            <v>2343969071</v>
          </cell>
          <cell r="I3180">
            <v>27000</v>
          </cell>
          <cell r="J3180">
            <v>17748.330000000002</v>
          </cell>
        </row>
        <row r="3181">
          <cell r="H3181" t="str">
            <v>2343969071</v>
          </cell>
          <cell r="I3181">
            <v>27000</v>
          </cell>
          <cell r="J3181">
            <v>17748.330000000002</v>
          </cell>
        </row>
        <row r="3182">
          <cell r="H3182" t="str">
            <v>2343969071</v>
          </cell>
          <cell r="I3182">
            <v>0</v>
          </cell>
          <cell r="J3182">
            <v>17748.330000000002</v>
          </cell>
        </row>
        <row r="3183">
          <cell r="H3183" t="str">
            <v>2343969071</v>
          </cell>
          <cell r="I3183">
            <v>0</v>
          </cell>
          <cell r="J3183">
            <v>17748.330000000002</v>
          </cell>
        </row>
        <row r="3184">
          <cell r="H3184" t="str">
            <v>2345028071</v>
          </cell>
          <cell r="I3184">
            <v>554553300</v>
          </cell>
          <cell r="J3184">
            <v>522039152.16000003</v>
          </cell>
        </row>
        <row r="3185">
          <cell r="H3185" t="str">
            <v>2345028071</v>
          </cell>
          <cell r="I3185">
            <v>554553300</v>
          </cell>
          <cell r="J3185">
            <v>522039152.16000003</v>
          </cell>
        </row>
        <row r="3186">
          <cell r="H3186" t="str">
            <v>2345028071</v>
          </cell>
          <cell r="I3186">
            <v>0</v>
          </cell>
          <cell r="J3186">
            <v>522039152.16000003</v>
          </cell>
        </row>
        <row r="3187">
          <cell r="H3187" t="str">
            <v>2345028071</v>
          </cell>
          <cell r="I3187">
            <v>0</v>
          </cell>
          <cell r="J3187">
            <v>522039152.16000003</v>
          </cell>
        </row>
        <row r="3188">
          <cell r="H3188" t="str">
            <v>2347001071</v>
          </cell>
          <cell r="I3188">
            <v>1056895700</v>
          </cell>
          <cell r="J3188">
            <v>1053298579.8200001</v>
          </cell>
        </row>
        <row r="3189">
          <cell r="H3189" t="str">
            <v>2347001071</v>
          </cell>
          <cell r="I3189">
            <v>1056895700</v>
          </cell>
          <cell r="J3189">
            <v>1053298579.8200001</v>
          </cell>
        </row>
        <row r="3190">
          <cell r="H3190" t="str">
            <v>2347001071</v>
          </cell>
          <cell r="I3190">
            <v>0</v>
          </cell>
          <cell r="J3190">
            <v>1053298579.8200001</v>
          </cell>
        </row>
        <row r="3191">
          <cell r="H3191" t="str">
            <v>2347001071</v>
          </cell>
          <cell r="I3191">
            <v>0</v>
          </cell>
          <cell r="J3191">
            <v>928179743.21000004</v>
          </cell>
        </row>
        <row r="3192">
          <cell r="H3192" t="str">
            <v>2347001071</v>
          </cell>
          <cell r="I3192">
            <v>0</v>
          </cell>
          <cell r="J3192">
            <v>125118836.61</v>
          </cell>
        </row>
        <row r="3193">
          <cell r="H3193" t="str">
            <v>9900000071</v>
          </cell>
          <cell r="I3193">
            <v>153902900</v>
          </cell>
          <cell r="J3193">
            <v>114890893.23</v>
          </cell>
        </row>
        <row r="3194">
          <cell r="H3194" t="str">
            <v>9970000071</v>
          </cell>
          <cell r="I3194">
            <v>150067300</v>
          </cell>
          <cell r="J3194">
            <v>111055293.23</v>
          </cell>
        </row>
        <row r="3195">
          <cell r="H3195" t="str">
            <v>9979999071</v>
          </cell>
          <cell r="I3195">
            <v>150067300</v>
          </cell>
          <cell r="J3195">
            <v>111055293.23</v>
          </cell>
        </row>
        <row r="3196">
          <cell r="H3196" t="str">
            <v>9979999071</v>
          </cell>
          <cell r="I3196">
            <v>129248700</v>
          </cell>
          <cell r="J3196">
            <v>90474090</v>
          </cell>
        </row>
        <row r="3197">
          <cell r="H3197" t="str">
            <v>9979999071</v>
          </cell>
          <cell r="I3197">
            <v>0</v>
          </cell>
          <cell r="J3197">
            <v>90474090</v>
          </cell>
        </row>
        <row r="3198">
          <cell r="H3198" t="str">
            <v>9979999071</v>
          </cell>
          <cell r="I3198">
            <v>0</v>
          </cell>
          <cell r="J3198">
            <v>90474090</v>
          </cell>
        </row>
        <row r="3199">
          <cell r="H3199" t="str">
            <v>9979999071</v>
          </cell>
          <cell r="I3199">
            <v>20818600</v>
          </cell>
          <cell r="J3199">
            <v>20581203.23</v>
          </cell>
        </row>
        <row r="3200">
          <cell r="H3200" t="str">
            <v>9979999071</v>
          </cell>
          <cell r="I3200">
            <v>0</v>
          </cell>
          <cell r="J3200">
            <v>20581203.23</v>
          </cell>
        </row>
        <row r="3201">
          <cell r="H3201" t="str">
            <v>9990000071</v>
          </cell>
          <cell r="I3201">
            <v>3835600</v>
          </cell>
          <cell r="J3201">
            <v>3835600</v>
          </cell>
        </row>
        <row r="3202">
          <cell r="H3202" t="str">
            <v>9992041071</v>
          </cell>
          <cell r="I3202">
            <v>3835600</v>
          </cell>
          <cell r="J3202">
            <v>3835600</v>
          </cell>
        </row>
        <row r="3203">
          <cell r="H3203" t="str">
            <v>9992041071</v>
          </cell>
          <cell r="I3203">
            <v>3835600</v>
          </cell>
          <cell r="J3203">
            <v>3835600</v>
          </cell>
        </row>
        <row r="3204">
          <cell r="H3204" t="str">
            <v>9992041071</v>
          </cell>
          <cell r="I3204">
            <v>0</v>
          </cell>
          <cell r="J3204">
            <v>3835600</v>
          </cell>
        </row>
        <row r="3205">
          <cell r="H3205" t="str">
            <v>9992041071</v>
          </cell>
          <cell r="I3205">
            <v>0</v>
          </cell>
          <cell r="J3205">
            <v>3835600</v>
          </cell>
        </row>
        <row r="3206">
          <cell r="H3206" t="str">
            <v>071</v>
          </cell>
          <cell r="I3206">
            <v>140643900</v>
          </cell>
          <cell r="J3206">
            <v>123107227.22</v>
          </cell>
        </row>
        <row r="3207">
          <cell r="H3207" t="str">
            <v>2300000071</v>
          </cell>
          <cell r="I3207">
            <v>140643900</v>
          </cell>
          <cell r="J3207">
            <v>123107227.22</v>
          </cell>
        </row>
        <row r="3208">
          <cell r="H3208" t="str">
            <v>2340000071</v>
          </cell>
          <cell r="I3208">
            <v>140643900</v>
          </cell>
          <cell r="J3208">
            <v>123107227.22</v>
          </cell>
        </row>
        <row r="3209">
          <cell r="H3209" t="str">
            <v>2340019071</v>
          </cell>
          <cell r="I3209">
            <v>137159900</v>
          </cell>
          <cell r="J3209">
            <v>119795338.22</v>
          </cell>
        </row>
        <row r="3210">
          <cell r="H3210" t="str">
            <v>2340019071</v>
          </cell>
          <cell r="I3210">
            <v>137159900</v>
          </cell>
          <cell r="J3210">
            <v>119795338.22</v>
          </cell>
        </row>
        <row r="3211">
          <cell r="H3211" t="str">
            <v>2340019071</v>
          </cell>
          <cell r="I3211">
            <v>0</v>
          </cell>
          <cell r="J3211">
            <v>119795338.22</v>
          </cell>
        </row>
        <row r="3212">
          <cell r="H3212" t="str">
            <v>2340019071</v>
          </cell>
          <cell r="I3212">
            <v>0</v>
          </cell>
          <cell r="J3212">
            <v>119795338.22</v>
          </cell>
        </row>
        <row r="3213">
          <cell r="H3213" t="str">
            <v>2347001071</v>
          </cell>
          <cell r="I3213">
            <v>3484000</v>
          </cell>
          <cell r="J3213">
            <v>3311889</v>
          </cell>
        </row>
        <row r="3214">
          <cell r="H3214" t="str">
            <v>2347001071</v>
          </cell>
          <cell r="I3214">
            <v>3484000</v>
          </cell>
          <cell r="J3214">
            <v>3311889</v>
          </cell>
        </row>
        <row r="3215">
          <cell r="H3215" t="str">
            <v>2347001071</v>
          </cell>
          <cell r="I3215">
            <v>0</v>
          </cell>
          <cell r="J3215">
            <v>3311889</v>
          </cell>
        </row>
        <row r="3216">
          <cell r="H3216" t="str">
            <v>2347001071</v>
          </cell>
          <cell r="I3216">
            <v>0</v>
          </cell>
          <cell r="J3216">
            <v>3311889</v>
          </cell>
        </row>
        <row r="3217">
          <cell r="H3217" t="str">
            <v>071</v>
          </cell>
          <cell r="I3217">
            <v>410000</v>
          </cell>
          <cell r="J3217">
            <v>408307.20000000001</v>
          </cell>
        </row>
        <row r="3218">
          <cell r="H3218" t="str">
            <v>071</v>
          </cell>
          <cell r="I3218">
            <v>410000</v>
          </cell>
          <cell r="J3218">
            <v>408307.20000000001</v>
          </cell>
        </row>
        <row r="3219">
          <cell r="H3219" t="str">
            <v>2300000071</v>
          </cell>
          <cell r="I3219">
            <v>410000</v>
          </cell>
          <cell r="J3219">
            <v>408307.20000000001</v>
          </cell>
        </row>
        <row r="3220">
          <cell r="H3220" t="str">
            <v>2340000071</v>
          </cell>
          <cell r="I3220">
            <v>410000</v>
          </cell>
          <cell r="J3220">
            <v>408307.20000000001</v>
          </cell>
        </row>
        <row r="3221">
          <cell r="H3221" t="str">
            <v>2342040071</v>
          </cell>
          <cell r="I3221">
            <v>410000</v>
          </cell>
          <cell r="J3221">
            <v>408307.20000000001</v>
          </cell>
        </row>
        <row r="3222">
          <cell r="H3222" t="str">
            <v>2342040071</v>
          </cell>
          <cell r="I3222">
            <v>410000</v>
          </cell>
          <cell r="J3222">
            <v>408307.20000000001</v>
          </cell>
        </row>
        <row r="3223">
          <cell r="H3223" t="str">
            <v>2342040071</v>
          </cell>
          <cell r="I3223">
            <v>0</v>
          </cell>
          <cell r="J3223">
            <v>408307.20000000001</v>
          </cell>
        </row>
        <row r="3224">
          <cell r="H3224" t="str">
            <v>2342040071</v>
          </cell>
          <cell r="I3224">
            <v>0</v>
          </cell>
          <cell r="J3224">
            <v>408307.20000000001</v>
          </cell>
        </row>
        <row r="3225">
          <cell r="H3225" t="str">
            <v>071</v>
          </cell>
          <cell r="I3225">
            <v>26500000</v>
          </cell>
          <cell r="J3225">
            <v>26500000</v>
          </cell>
        </row>
        <row r="3226">
          <cell r="H3226" t="str">
            <v>071</v>
          </cell>
          <cell r="I3226">
            <v>26500000</v>
          </cell>
          <cell r="J3226">
            <v>26500000</v>
          </cell>
        </row>
        <row r="3227">
          <cell r="H3227" t="str">
            <v>0500000071</v>
          </cell>
          <cell r="I3227">
            <v>26500000</v>
          </cell>
          <cell r="J3227">
            <v>26500000</v>
          </cell>
        </row>
        <row r="3228">
          <cell r="H3228" t="str">
            <v>0540000071</v>
          </cell>
          <cell r="I3228">
            <v>26500000</v>
          </cell>
          <cell r="J3228">
            <v>26500000</v>
          </cell>
        </row>
        <row r="3229">
          <cell r="H3229" t="str">
            <v>0543589071</v>
          </cell>
          <cell r="I3229">
            <v>26500000</v>
          </cell>
          <cell r="J3229">
            <v>26500000</v>
          </cell>
        </row>
        <row r="3230">
          <cell r="H3230" t="str">
            <v>0543589071</v>
          </cell>
          <cell r="I3230">
            <v>26500000</v>
          </cell>
          <cell r="J3230">
            <v>26500000</v>
          </cell>
        </row>
        <row r="3231">
          <cell r="H3231" t="str">
            <v>0543589071</v>
          </cell>
          <cell r="I3231">
            <v>0</v>
          </cell>
          <cell r="J3231">
            <v>26500000</v>
          </cell>
        </row>
        <row r="3232">
          <cell r="H3232" t="str">
            <v>0543589071</v>
          </cell>
          <cell r="I3232">
            <v>0</v>
          </cell>
          <cell r="J3232">
            <v>26500000</v>
          </cell>
        </row>
        <row r="3233">
          <cell r="H3233" t="str">
            <v>071</v>
          </cell>
          <cell r="I3233">
            <v>79515000</v>
          </cell>
          <cell r="J3233">
            <v>78229052</v>
          </cell>
        </row>
        <row r="3234">
          <cell r="H3234" t="str">
            <v>071</v>
          </cell>
          <cell r="I3234">
            <v>79515000</v>
          </cell>
          <cell r="J3234">
            <v>78229052</v>
          </cell>
        </row>
        <row r="3235">
          <cell r="H3235" t="str">
            <v>2300000071</v>
          </cell>
          <cell r="I3235">
            <v>79515000</v>
          </cell>
          <cell r="J3235">
            <v>78229052</v>
          </cell>
        </row>
        <row r="3236">
          <cell r="H3236" t="str">
            <v>2320000071</v>
          </cell>
          <cell r="I3236">
            <v>9000000</v>
          </cell>
          <cell r="J3236">
            <v>9000000</v>
          </cell>
        </row>
        <row r="3237">
          <cell r="H3237" t="str">
            <v>2326075071</v>
          </cell>
          <cell r="I3237">
            <v>9000000</v>
          </cell>
          <cell r="J3237">
            <v>9000000</v>
          </cell>
        </row>
        <row r="3238">
          <cell r="H3238" t="str">
            <v>2326075071</v>
          </cell>
          <cell r="I3238">
            <v>4000000</v>
          </cell>
          <cell r="J3238">
            <v>4000000</v>
          </cell>
        </row>
        <row r="3239">
          <cell r="H3239" t="str">
            <v>2326075071</v>
          </cell>
          <cell r="I3239">
            <v>0</v>
          </cell>
          <cell r="J3239">
            <v>4000000</v>
          </cell>
        </row>
        <row r="3240">
          <cell r="H3240" t="str">
            <v>2326075071</v>
          </cell>
          <cell r="I3240">
            <v>5000000</v>
          </cell>
          <cell r="J3240">
            <v>5000000</v>
          </cell>
        </row>
        <row r="3241">
          <cell r="H3241" t="str">
            <v>2326075071</v>
          </cell>
          <cell r="I3241">
            <v>0</v>
          </cell>
          <cell r="J3241">
            <v>5000000</v>
          </cell>
        </row>
        <row r="3242">
          <cell r="H3242" t="str">
            <v>2350000071</v>
          </cell>
          <cell r="I3242">
            <v>70515000</v>
          </cell>
          <cell r="J3242">
            <v>69229052</v>
          </cell>
        </row>
        <row r="3243">
          <cell r="H3243" t="str">
            <v>2359999071</v>
          </cell>
          <cell r="I3243">
            <v>70515000</v>
          </cell>
          <cell r="J3243">
            <v>69229052</v>
          </cell>
        </row>
        <row r="3244">
          <cell r="H3244" t="str">
            <v>2359999071</v>
          </cell>
          <cell r="I3244">
            <v>70515000</v>
          </cell>
          <cell r="J3244">
            <v>69229052</v>
          </cell>
        </row>
        <row r="3245">
          <cell r="H3245" t="str">
            <v>2359999071</v>
          </cell>
          <cell r="I3245">
            <v>0</v>
          </cell>
          <cell r="J3245">
            <v>69229052</v>
          </cell>
        </row>
        <row r="3246">
          <cell r="H3246" t="str">
            <v>2359999071</v>
          </cell>
          <cell r="I3246">
            <v>0</v>
          </cell>
          <cell r="J3246">
            <v>69229052</v>
          </cell>
        </row>
        <row r="3247">
          <cell r="H3247" t="str">
            <v>074</v>
          </cell>
          <cell r="I3247">
            <v>391384151800</v>
          </cell>
          <cell r="J3247">
            <v>388702476600.10999</v>
          </cell>
        </row>
        <row r="3248">
          <cell r="H3248" t="str">
            <v>074</v>
          </cell>
          <cell r="I3248">
            <v>31680969000</v>
          </cell>
          <cell r="J3248">
            <v>31704400003.959999</v>
          </cell>
        </row>
        <row r="3249">
          <cell r="H3249" t="str">
            <v>074</v>
          </cell>
          <cell r="I3249">
            <v>6990376400</v>
          </cell>
          <cell r="J3249">
            <v>6976252804.1300001</v>
          </cell>
        </row>
        <row r="3250">
          <cell r="H3250" t="str">
            <v>1400000074</v>
          </cell>
          <cell r="I3250">
            <v>6081071600</v>
          </cell>
          <cell r="J3250">
            <v>6066948004.1300001</v>
          </cell>
        </row>
        <row r="3251">
          <cell r="H3251" t="str">
            <v>1450000074</v>
          </cell>
          <cell r="I3251">
            <v>6081071600</v>
          </cell>
          <cell r="J3251">
            <v>6066948004.1300001</v>
          </cell>
        </row>
        <row r="3252">
          <cell r="H3252" t="str">
            <v>1452053074</v>
          </cell>
          <cell r="I3252">
            <v>41262300</v>
          </cell>
          <cell r="J3252">
            <v>37136070</v>
          </cell>
        </row>
        <row r="3253">
          <cell r="H3253" t="str">
            <v>1452053074</v>
          </cell>
          <cell r="I3253">
            <v>41262300</v>
          </cell>
          <cell r="J3253">
            <v>37136070</v>
          </cell>
        </row>
        <row r="3254">
          <cell r="H3254" t="str">
            <v>1452053074</v>
          </cell>
          <cell r="I3254">
            <v>0</v>
          </cell>
          <cell r="J3254">
            <v>37136070</v>
          </cell>
        </row>
        <row r="3255">
          <cell r="H3255" t="str">
            <v>1452053074</v>
          </cell>
          <cell r="I3255">
            <v>0</v>
          </cell>
          <cell r="J3255">
            <v>37136070</v>
          </cell>
        </row>
        <row r="3256">
          <cell r="H3256" t="str">
            <v>1452794074</v>
          </cell>
          <cell r="I3256">
            <v>6039809300</v>
          </cell>
          <cell r="J3256">
            <v>6029811934.1300001</v>
          </cell>
        </row>
        <row r="3257">
          <cell r="H3257" t="str">
            <v>1452794074</v>
          </cell>
          <cell r="I3257">
            <v>6039809300</v>
          </cell>
          <cell r="J3257">
            <v>6029811934.1300001</v>
          </cell>
        </row>
        <row r="3258">
          <cell r="H3258" t="str">
            <v>1452794074</v>
          </cell>
          <cell r="I3258">
            <v>0</v>
          </cell>
          <cell r="J3258">
            <v>6029811934.1300001</v>
          </cell>
        </row>
        <row r="3259">
          <cell r="H3259" t="str">
            <v>1452794074</v>
          </cell>
          <cell r="I3259">
            <v>0</v>
          </cell>
          <cell r="J3259">
            <v>6029811934.1300001</v>
          </cell>
        </row>
        <row r="3260">
          <cell r="H3260" t="str">
            <v>9900000074</v>
          </cell>
          <cell r="I3260">
            <v>909304800</v>
          </cell>
          <cell r="J3260">
            <v>909304800</v>
          </cell>
        </row>
        <row r="3261">
          <cell r="H3261" t="str">
            <v>9990000074</v>
          </cell>
          <cell r="I3261">
            <v>909304800</v>
          </cell>
          <cell r="J3261">
            <v>909304800</v>
          </cell>
        </row>
        <row r="3262">
          <cell r="H3262" t="str">
            <v>9990019074</v>
          </cell>
          <cell r="I3262">
            <v>909304800</v>
          </cell>
          <cell r="J3262">
            <v>909304800</v>
          </cell>
        </row>
        <row r="3263">
          <cell r="H3263" t="str">
            <v>9990019074</v>
          </cell>
          <cell r="I3263">
            <v>909304800</v>
          </cell>
          <cell r="J3263">
            <v>909304800</v>
          </cell>
        </row>
        <row r="3264">
          <cell r="H3264" t="str">
            <v>9990019074</v>
          </cell>
          <cell r="I3264">
            <v>0</v>
          </cell>
          <cell r="J3264">
            <v>909304800</v>
          </cell>
        </row>
        <row r="3265">
          <cell r="H3265" t="str">
            <v>9990019074</v>
          </cell>
          <cell r="I3265">
            <v>0</v>
          </cell>
          <cell r="J3265">
            <v>909304800</v>
          </cell>
        </row>
        <row r="3266">
          <cell r="H3266" t="str">
            <v>074</v>
          </cell>
          <cell r="I3266">
            <v>21802058700</v>
          </cell>
          <cell r="J3266">
            <v>21798664251.849998</v>
          </cell>
        </row>
        <row r="3267">
          <cell r="H3267" t="str">
            <v>0200000074</v>
          </cell>
          <cell r="I3267">
            <v>4545696400</v>
          </cell>
          <cell r="J3267">
            <v>4545696400</v>
          </cell>
        </row>
        <row r="3268">
          <cell r="H3268" t="str">
            <v>0210000074</v>
          </cell>
          <cell r="I3268">
            <v>4545696400</v>
          </cell>
          <cell r="J3268">
            <v>4545696400</v>
          </cell>
        </row>
        <row r="3269">
          <cell r="H3269" t="str">
            <v>0210059074</v>
          </cell>
          <cell r="I3269">
            <v>4545616400</v>
          </cell>
          <cell r="J3269">
            <v>4545616400</v>
          </cell>
        </row>
        <row r="3270">
          <cell r="H3270" t="str">
            <v>0210059074</v>
          </cell>
          <cell r="I3270">
            <v>4545616400</v>
          </cell>
          <cell r="J3270">
            <v>4545616400</v>
          </cell>
        </row>
        <row r="3271">
          <cell r="H3271" t="str">
            <v>0210059074</v>
          </cell>
          <cell r="I3271">
            <v>0</v>
          </cell>
          <cell r="J3271">
            <v>2512757700</v>
          </cell>
        </row>
        <row r="3272">
          <cell r="H3272" t="str">
            <v>0210059074</v>
          </cell>
          <cell r="I3272">
            <v>0</v>
          </cell>
          <cell r="J3272">
            <v>2512757700</v>
          </cell>
        </row>
        <row r="3273">
          <cell r="H3273" t="str">
            <v>0210059074</v>
          </cell>
          <cell r="I3273">
            <v>0</v>
          </cell>
          <cell r="J3273">
            <v>2032858700</v>
          </cell>
        </row>
        <row r="3274">
          <cell r="H3274" t="str">
            <v>0210059074</v>
          </cell>
          <cell r="I3274">
            <v>0</v>
          </cell>
          <cell r="J3274">
            <v>2032858700</v>
          </cell>
        </row>
        <row r="3275">
          <cell r="H3275" t="str">
            <v>0213893074</v>
          </cell>
          <cell r="I3275">
            <v>80000</v>
          </cell>
          <cell r="J3275">
            <v>80000</v>
          </cell>
        </row>
        <row r="3276">
          <cell r="H3276" t="str">
            <v>0213893074</v>
          </cell>
          <cell r="I3276">
            <v>80000</v>
          </cell>
          <cell r="J3276">
            <v>80000</v>
          </cell>
        </row>
        <row r="3277">
          <cell r="H3277" t="str">
            <v>0213893074</v>
          </cell>
          <cell r="I3277">
            <v>0</v>
          </cell>
          <cell r="J3277">
            <v>80000</v>
          </cell>
        </row>
        <row r="3278">
          <cell r="H3278" t="str">
            <v>0213893074</v>
          </cell>
          <cell r="I3278">
            <v>0</v>
          </cell>
          <cell r="J3278">
            <v>80000</v>
          </cell>
        </row>
        <row r="3279">
          <cell r="H3279" t="str">
            <v>1400000074</v>
          </cell>
          <cell r="I3279">
            <v>17256362300</v>
          </cell>
          <cell r="J3279">
            <v>17252967851.849998</v>
          </cell>
        </row>
        <row r="3280">
          <cell r="H3280" t="str">
            <v>1410000074</v>
          </cell>
          <cell r="I3280">
            <v>16568723500</v>
          </cell>
          <cell r="J3280">
            <v>16568723500</v>
          </cell>
        </row>
        <row r="3281">
          <cell r="H3281" t="str">
            <v>1410059074</v>
          </cell>
          <cell r="I3281">
            <v>967427500</v>
          </cell>
          <cell r="J3281">
            <v>967427500</v>
          </cell>
        </row>
        <row r="3282">
          <cell r="H3282" t="str">
            <v>1410059074</v>
          </cell>
          <cell r="I3282">
            <v>967427500</v>
          </cell>
          <cell r="J3282">
            <v>967427500</v>
          </cell>
        </row>
        <row r="3283">
          <cell r="H3283" t="str">
            <v>1410059074</v>
          </cell>
          <cell r="I3283">
            <v>0</v>
          </cell>
          <cell r="J3283">
            <v>967427500</v>
          </cell>
        </row>
        <row r="3284">
          <cell r="H3284" t="str">
            <v>1410059074</v>
          </cell>
          <cell r="I3284">
            <v>0</v>
          </cell>
          <cell r="J3284">
            <v>911711600</v>
          </cell>
        </row>
        <row r="3285">
          <cell r="H3285" t="str">
            <v>1410059074</v>
          </cell>
          <cell r="I3285">
            <v>0</v>
          </cell>
          <cell r="J3285">
            <v>55715900</v>
          </cell>
        </row>
        <row r="3286">
          <cell r="H3286" t="str">
            <v>1416086074</v>
          </cell>
          <cell r="I3286">
            <v>106945200</v>
          </cell>
          <cell r="J3286">
            <v>106945200</v>
          </cell>
        </row>
        <row r="3287">
          <cell r="H3287" t="str">
            <v>1416086074</v>
          </cell>
          <cell r="I3287">
            <v>106945200</v>
          </cell>
          <cell r="J3287">
            <v>106945200</v>
          </cell>
        </row>
        <row r="3288">
          <cell r="H3288" t="str">
            <v>1416086074</v>
          </cell>
          <cell r="I3288">
            <v>0</v>
          </cell>
          <cell r="J3288">
            <v>106945200</v>
          </cell>
        </row>
        <row r="3289">
          <cell r="H3289" t="str">
            <v>1416086074</v>
          </cell>
          <cell r="I3289">
            <v>0</v>
          </cell>
          <cell r="J3289">
            <v>106945200</v>
          </cell>
        </row>
        <row r="3290">
          <cell r="H3290" t="str">
            <v>1416590074</v>
          </cell>
          <cell r="I3290">
            <v>15494350800</v>
          </cell>
          <cell r="J3290">
            <v>15494350800</v>
          </cell>
        </row>
        <row r="3291">
          <cell r="H3291" t="str">
            <v>1416590074</v>
          </cell>
          <cell r="I3291">
            <v>15494350800</v>
          </cell>
          <cell r="J3291">
            <v>15494350800</v>
          </cell>
        </row>
        <row r="3292">
          <cell r="H3292" t="str">
            <v>1416590074</v>
          </cell>
          <cell r="I3292">
            <v>0</v>
          </cell>
          <cell r="J3292">
            <v>15494350800</v>
          </cell>
        </row>
        <row r="3293">
          <cell r="H3293" t="str">
            <v>1460000074</v>
          </cell>
          <cell r="I3293">
            <v>687638800</v>
          </cell>
          <cell r="J3293">
            <v>684244351.85000002</v>
          </cell>
        </row>
        <row r="3294">
          <cell r="H3294" t="str">
            <v>1466162074</v>
          </cell>
          <cell r="I3294">
            <v>687638800</v>
          </cell>
          <cell r="J3294">
            <v>684244351.85000002</v>
          </cell>
        </row>
        <row r="3295">
          <cell r="H3295" t="str">
            <v>1466162074</v>
          </cell>
          <cell r="I3295">
            <v>681017700</v>
          </cell>
          <cell r="J3295">
            <v>677623284.85000002</v>
          </cell>
        </row>
        <row r="3296">
          <cell r="H3296" t="str">
            <v>1466162074</v>
          </cell>
          <cell r="I3296">
            <v>0</v>
          </cell>
          <cell r="J3296">
            <v>574839501.85000002</v>
          </cell>
        </row>
        <row r="3297">
          <cell r="H3297" t="str">
            <v>1466162074</v>
          </cell>
          <cell r="I3297">
            <v>0</v>
          </cell>
          <cell r="J3297">
            <v>198945500</v>
          </cell>
        </row>
        <row r="3298">
          <cell r="H3298" t="str">
            <v>1466162074</v>
          </cell>
          <cell r="I3298">
            <v>0</v>
          </cell>
          <cell r="J3298">
            <v>375894001.85000002</v>
          </cell>
        </row>
        <row r="3299">
          <cell r="H3299" t="str">
            <v>1466162074</v>
          </cell>
          <cell r="I3299">
            <v>0</v>
          </cell>
          <cell r="J3299">
            <v>93943589</v>
          </cell>
        </row>
        <row r="3300">
          <cell r="H3300" t="str">
            <v>1466162074</v>
          </cell>
          <cell r="I3300">
            <v>0</v>
          </cell>
          <cell r="J3300">
            <v>92143589</v>
          </cell>
        </row>
        <row r="3301">
          <cell r="H3301" t="str">
            <v>1466162074</v>
          </cell>
          <cell r="I3301">
            <v>0</v>
          </cell>
          <cell r="J3301">
            <v>1800000</v>
          </cell>
        </row>
        <row r="3302">
          <cell r="H3302" t="str">
            <v>1466162074</v>
          </cell>
          <cell r="I3302">
            <v>0</v>
          </cell>
          <cell r="J3302">
            <v>8840194</v>
          </cell>
        </row>
        <row r="3303">
          <cell r="H3303" t="str">
            <v>1466162074</v>
          </cell>
          <cell r="I3303">
            <v>6621100</v>
          </cell>
          <cell r="J3303">
            <v>6621067</v>
          </cell>
        </row>
        <row r="3304">
          <cell r="H3304" t="str">
            <v>1466162074</v>
          </cell>
          <cell r="I3304">
            <v>0</v>
          </cell>
          <cell r="J3304">
            <v>6621067</v>
          </cell>
        </row>
        <row r="3305">
          <cell r="H3305" t="str">
            <v>074</v>
          </cell>
          <cell r="I3305">
            <v>2888533900</v>
          </cell>
          <cell r="J3305">
            <v>2929482947.98</v>
          </cell>
        </row>
        <row r="3306">
          <cell r="H3306" t="str">
            <v>1400000074</v>
          </cell>
          <cell r="I3306">
            <v>2714113900</v>
          </cell>
          <cell r="J3306">
            <v>2755062947.98</v>
          </cell>
        </row>
        <row r="3307">
          <cell r="H3307" t="str">
            <v>1450000074</v>
          </cell>
          <cell r="I3307">
            <v>428208500</v>
          </cell>
          <cell r="J3307">
            <v>477839893.06999999</v>
          </cell>
        </row>
        <row r="3308">
          <cell r="H3308" t="str">
            <v>1459999074</v>
          </cell>
          <cell r="I3308">
            <v>428208500</v>
          </cell>
          <cell r="J3308">
            <v>477839893.06999999</v>
          </cell>
        </row>
        <row r="3309">
          <cell r="H3309" t="str">
            <v>1459999074</v>
          </cell>
          <cell r="I3309">
            <v>428208500</v>
          </cell>
          <cell r="J3309">
            <v>477839893.06999999</v>
          </cell>
        </row>
        <row r="3310">
          <cell r="H3310" t="str">
            <v>1459999074</v>
          </cell>
          <cell r="I3310">
            <v>0</v>
          </cell>
          <cell r="J3310">
            <v>477839893.06999999</v>
          </cell>
        </row>
        <row r="3311">
          <cell r="H3311" t="str">
            <v>1459999074</v>
          </cell>
          <cell r="I3311">
            <v>0</v>
          </cell>
          <cell r="J3311">
            <v>477839893.06999999</v>
          </cell>
        </row>
        <row r="3312">
          <cell r="H3312" t="str">
            <v>1460000074</v>
          </cell>
          <cell r="I3312">
            <v>2285905400</v>
          </cell>
          <cell r="J3312">
            <v>2277223054.9099998</v>
          </cell>
        </row>
        <row r="3313">
          <cell r="H3313" t="str">
            <v>1460019074</v>
          </cell>
          <cell r="I3313">
            <v>46980500</v>
          </cell>
          <cell r="J3313">
            <v>45480500</v>
          </cell>
        </row>
        <row r="3314">
          <cell r="H3314" t="str">
            <v>1460019074</v>
          </cell>
          <cell r="I3314">
            <v>46980500</v>
          </cell>
          <cell r="J3314">
            <v>45480500</v>
          </cell>
        </row>
        <row r="3315">
          <cell r="H3315" t="str">
            <v>1460019074</v>
          </cell>
          <cell r="I3315">
            <v>0</v>
          </cell>
          <cell r="J3315">
            <v>45480500</v>
          </cell>
        </row>
        <row r="3316">
          <cell r="H3316" t="str">
            <v>1460019074</v>
          </cell>
          <cell r="I3316">
            <v>0</v>
          </cell>
          <cell r="J3316">
            <v>45480500</v>
          </cell>
        </row>
        <row r="3317">
          <cell r="H3317" t="str">
            <v>1460059074</v>
          </cell>
          <cell r="I3317">
            <v>2000549500</v>
          </cell>
          <cell r="J3317">
            <v>2000549500</v>
          </cell>
        </row>
        <row r="3318">
          <cell r="H3318" t="str">
            <v>1460059074</v>
          </cell>
          <cell r="I3318">
            <v>2000549500</v>
          </cell>
          <cell r="J3318">
            <v>2000549500</v>
          </cell>
        </row>
        <row r="3319">
          <cell r="H3319" t="str">
            <v>1460059074</v>
          </cell>
          <cell r="I3319">
            <v>0</v>
          </cell>
          <cell r="J3319">
            <v>929098200</v>
          </cell>
        </row>
        <row r="3320">
          <cell r="H3320" t="str">
            <v>1460059074</v>
          </cell>
          <cell r="I3320">
            <v>0</v>
          </cell>
          <cell r="J3320">
            <v>929098200</v>
          </cell>
        </row>
        <row r="3321">
          <cell r="H3321" t="str">
            <v>1460059074</v>
          </cell>
          <cell r="I3321">
            <v>0</v>
          </cell>
          <cell r="J3321">
            <v>1071451300</v>
          </cell>
        </row>
        <row r="3322">
          <cell r="H3322" t="str">
            <v>1460059074</v>
          </cell>
          <cell r="I3322">
            <v>0</v>
          </cell>
          <cell r="J3322">
            <v>921451300</v>
          </cell>
        </row>
        <row r="3323">
          <cell r="H3323" t="str">
            <v>1460059074</v>
          </cell>
          <cell r="I3323">
            <v>0</v>
          </cell>
          <cell r="J3323">
            <v>150000000</v>
          </cell>
        </row>
        <row r="3324">
          <cell r="H3324" t="str">
            <v>1463046074</v>
          </cell>
          <cell r="I3324">
            <v>135340000</v>
          </cell>
          <cell r="J3324">
            <v>133580668.33</v>
          </cell>
        </row>
        <row r="3325">
          <cell r="H3325" t="str">
            <v>1463046074</v>
          </cell>
          <cell r="I3325">
            <v>134860000</v>
          </cell>
          <cell r="J3325">
            <v>133340668.33</v>
          </cell>
        </row>
        <row r="3326">
          <cell r="H3326" t="str">
            <v>1463046074</v>
          </cell>
          <cell r="I3326">
            <v>0</v>
          </cell>
          <cell r="J3326">
            <v>133340668.33</v>
          </cell>
        </row>
        <row r="3327">
          <cell r="H3327" t="str">
            <v>1463046074</v>
          </cell>
          <cell r="I3327">
            <v>480000</v>
          </cell>
          <cell r="J3327">
            <v>240000</v>
          </cell>
        </row>
        <row r="3328">
          <cell r="H3328" t="str">
            <v>1463046074</v>
          </cell>
          <cell r="I3328">
            <v>0</v>
          </cell>
          <cell r="J3328">
            <v>240000</v>
          </cell>
        </row>
        <row r="3329">
          <cell r="H3329" t="str">
            <v>1463048074</v>
          </cell>
          <cell r="I3329">
            <v>80000000</v>
          </cell>
          <cell r="J3329">
            <v>76100000</v>
          </cell>
        </row>
        <row r="3330">
          <cell r="H3330" t="str">
            <v>1463048074</v>
          </cell>
          <cell r="I3330">
            <v>80000000</v>
          </cell>
          <cell r="J3330">
            <v>76100000</v>
          </cell>
        </row>
        <row r="3331">
          <cell r="H3331" t="str">
            <v>1463048074</v>
          </cell>
          <cell r="I3331">
            <v>0</v>
          </cell>
          <cell r="J3331">
            <v>76100000</v>
          </cell>
        </row>
        <row r="3332">
          <cell r="H3332" t="str">
            <v>1463050074</v>
          </cell>
          <cell r="I3332">
            <v>7000000</v>
          </cell>
          <cell r="J3332">
            <v>5500000</v>
          </cell>
        </row>
        <row r="3333">
          <cell r="H3333" t="str">
            <v>1463050074</v>
          </cell>
          <cell r="I3333">
            <v>7000000</v>
          </cell>
          <cell r="J3333">
            <v>5500000</v>
          </cell>
        </row>
        <row r="3334">
          <cell r="H3334" t="str">
            <v>1463050074</v>
          </cell>
          <cell r="I3334">
            <v>0</v>
          </cell>
          <cell r="J3334">
            <v>5500000</v>
          </cell>
        </row>
        <row r="3335">
          <cell r="H3335" t="str">
            <v>1466086074</v>
          </cell>
          <cell r="I3335">
            <v>16035400</v>
          </cell>
          <cell r="J3335">
            <v>16012386.58</v>
          </cell>
        </row>
        <row r="3336">
          <cell r="H3336" t="str">
            <v>1466086074</v>
          </cell>
          <cell r="I3336">
            <v>16035400</v>
          </cell>
          <cell r="J3336">
            <v>16012386.58</v>
          </cell>
        </row>
        <row r="3337">
          <cell r="H3337" t="str">
            <v>1466086074</v>
          </cell>
          <cell r="I3337">
            <v>0</v>
          </cell>
          <cell r="J3337">
            <v>16012386.58</v>
          </cell>
        </row>
        <row r="3338">
          <cell r="H3338" t="str">
            <v>1466086074</v>
          </cell>
          <cell r="I3338">
            <v>0</v>
          </cell>
          <cell r="J3338">
            <v>16012386.58</v>
          </cell>
        </row>
        <row r="3339">
          <cell r="H3339" t="str">
            <v>2200000074</v>
          </cell>
          <cell r="I3339">
            <v>174420000</v>
          </cell>
          <cell r="J3339">
            <v>174420000</v>
          </cell>
        </row>
        <row r="3340">
          <cell r="H3340" t="str">
            <v>2260000074</v>
          </cell>
          <cell r="I3340">
            <v>174420000</v>
          </cell>
          <cell r="J3340">
            <v>174420000</v>
          </cell>
        </row>
        <row r="3341">
          <cell r="H3341" t="str">
            <v>2269999074</v>
          </cell>
          <cell r="I3341">
            <v>174420000</v>
          </cell>
          <cell r="J3341">
            <v>174420000</v>
          </cell>
        </row>
        <row r="3342">
          <cell r="H3342" t="str">
            <v>2269999074</v>
          </cell>
          <cell r="I3342">
            <v>174420000</v>
          </cell>
          <cell r="J3342">
            <v>174420000</v>
          </cell>
        </row>
        <row r="3343">
          <cell r="H3343" t="str">
            <v>2269999074</v>
          </cell>
          <cell r="I3343">
            <v>0</v>
          </cell>
          <cell r="J3343">
            <v>174420000</v>
          </cell>
        </row>
        <row r="3344">
          <cell r="H3344" t="str">
            <v>2269999074</v>
          </cell>
          <cell r="I3344">
            <v>0</v>
          </cell>
          <cell r="J3344">
            <v>174420000</v>
          </cell>
        </row>
        <row r="3345">
          <cell r="H3345" t="str">
            <v>074</v>
          </cell>
          <cell r="I3345">
            <v>22922801100</v>
          </cell>
          <cell r="J3345">
            <v>22863686570.43</v>
          </cell>
        </row>
        <row r="3346">
          <cell r="H3346" t="str">
            <v>074</v>
          </cell>
          <cell r="I3346">
            <v>15205873800</v>
          </cell>
          <cell r="J3346">
            <v>15169188592.540001</v>
          </cell>
        </row>
        <row r="3347">
          <cell r="H3347" t="str">
            <v>1400000074</v>
          </cell>
          <cell r="I3347">
            <v>13852669400</v>
          </cell>
          <cell r="J3347">
            <v>13826824992.540001</v>
          </cell>
        </row>
        <row r="3348">
          <cell r="H3348" t="str">
            <v>1470000074</v>
          </cell>
          <cell r="I3348">
            <v>13852669400</v>
          </cell>
          <cell r="J3348">
            <v>13826824992.540001</v>
          </cell>
        </row>
        <row r="3349">
          <cell r="H3349" t="str">
            <v>1479999074</v>
          </cell>
          <cell r="I3349">
            <v>13852669400</v>
          </cell>
          <cell r="J3349">
            <v>13826824992.540001</v>
          </cell>
        </row>
        <row r="3350">
          <cell r="H3350" t="str">
            <v>1479999074</v>
          </cell>
          <cell r="I3350">
            <v>10640420100</v>
          </cell>
          <cell r="J3350">
            <v>10621455006.51</v>
          </cell>
        </row>
        <row r="3351">
          <cell r="H3351" t="str">
            <v>1479999074</v>
          </cell>
          <cell r="I3351">
            <v>0</v>
          </cell>
          <cell r="J3351">
            <v>6559384906.5100002</v>
          </cell>
        </row>
        <row r="3352">
          <cell r="H3352" t="str">
            <v>1479999074</v>
          </cell>
          <cell r="I3352">
            <v>0</v>
          </cell>
          <cell r="J3352">
            <v>2853318284.5</v>
          </cell>
        </row>
        <row r="3353">
          <cell r="H3353" t="str">
            <v>1479999074</v>
          </cell>
          <cell r="I3353">
            <v>0</v>
          </cell>
          <cell r="J3353">
            <v>3706066622.0100002</v>
          </cell>
        </row>
        <row r="3354">
          <cell r="H3354" t="str">
            <v>1479999074</v>
          </cell>
          <cell r="I3354">
            <v>0</v>
          </cell>
          <cell r="J3354">
            <v>3769480100</v>
          </cell>
        </row>
        <row r="3355">
          <cell r="H3355" t="str">
            <v>1479999074</v>
          </cell>
          <cell r="I3355">
            <v>0</v>
          </cell>
          <cell r="J3355">
            <v>3588665100</v>
          </cell>
        </row>
        <row r="3356">
          <cell r="H3356" t="str">
            <v>1479999074</v>
          </cell>
          <cell r="I3356">
            <v>0</v>
          </cell>
          <cell r="J3356">
            <v>180815000</v>
          </cell>
        </row>
        <row r="3357">
          <cell r="H3357" t="str">
            <v>1479999074</v>
          </cell>
          <cell r="I3357">
            <v>0</v>
          </cell>
          <cell r="J3357">
            <v>292590000</v>
          </cell>
        </row>
        <row r="3358">
          <cell r="H3358" t="str">
            <v>1479999074</v>
          </cell>
          <cell r="I3358">
            <v>3212249300</v>
          </cell>
          <cell r="J3358">
            <v>3205369986.0300002</v>
          </cell>
        </row>
        <row r="3359">
          <cell r="H3359" t="str">
            <v>1479999074</v>
          </cell>
          <cell r="I3359">
            <v>0</v>
          </cell>
          <cell r="J3359">
            <v>3205369986.0300002</v>
          </cell>
        </row>
        <row r="3360">
          <cell r="H3360" t="str">
            <v>1900000074</v>
          </cell>
          <cell r="I3360">
            <v>121837500</v>
          </cell>
          <cell r="J3360">
            <v>120993500</v>
          </cell>
        </row>
        <row r="3361">
          <cell r="H3361" t="str">
            <v>1920000074</v>
          </cell>
          <cell r="I3361">
            <v>121837500</v>
          </cell>
          <cell r="J3361">
            <v>120993500</v>
          </cell>
        </row>
        <row r="3362">
          <cell r="H3362" t="str">
            <v>1929999074</v>
          </cell>
          <cell r="I3362">
            <v>121837500</v>
          </cell>
          <cell r="J3362">
            <v>120993500</v>
          </cell>
        </row>
        <row r="3363">
          <cell r="H3363" t="str">
            <v>1929999074</v>
          </cell>
          <cell r="I3363">
            <v>121837500</v>
          </cell>
          <cell r="J3363">
            <v>120993500</v>
          </cell>
        </row>
        <row r="3364">
          <cell r="H3364" t="str">
            <v>1929999074</v>
          </cell>
          <cell r="I3364">
            <v>0</v>
          </cell>
          <cell r="J3364">
            <v>120993500</v>
          </cell>
        </row>
        <row r="3365">
          <cell r="H3365" t="str">
            <v>1929999074</v>
          </cell>
          <cell r="I3365">
            <v>0</v>
          </cell>
          <cell r="J3365">
            <v>120993500</v>
          </cell>
        </row>
        <row r="3366">
          <cell r="H3366" t="str">
            <v>2000000074</v>
          </cell>
          <cell r="I3366">
            <v>1084353700</v>
          </cell>
          <cell r="J3366">
            <v>1077077800</v>
          </cell>
        </row>
        <row r="3367">
          <cell r="H3367" t="str">
            <v>2040000074</v>
          </cell>
          <cell r="I3367">
            <v>1084353700</v>
          </cell>
          <cell r="J3367">
            <v>1077077800</v>
          </cell>
        </row>
        <row r="3368">
          <cell r="H3368" t="str">
            <v>2049999074</v>
          </cell>
          <cell r="I3368">
            <v>1084353700</v>
          </cell>
          <cell r="J3368">
            <v>1077077800</v>
          </cell>
        </row>
        <row r="3369">
          <cell r="H3369" t="str">
            <v>2049999074</v>
          </cell>
          <cell r="I3369">
            <v>1084353700</v>
          </cell>
          <cell r="J3369">
            <v>1077077800</v>
          </cell>
        </row>
        <row r="3370">
          <cell r="H3370" t="str">
            <v>2049999074</v>
          </cell>
          <cell r="I3370">
            <v>0</v>
          </cell>
          <cell r="J3370">
            <v>1077077800</v>
          </cell>
        </row>
        <row r="3371">
          <cell r="H3371" t="str">
            <v>2049999074</v>
          </cell>
          <cell r="I3371">
            <v>0</v>
          </cell>
          <cell r="J3371">
            <v>1077077800</v>
          </cell>
        </row>
        <row r="3372">
          <cell r="H3372" t="str">
            <v>2200000074</v>
          </cell>
          <cell r="I3372">
            <v>147013200</v>
          </cell>
          <cell r="J3372">
            <v>144292300</v>
          </cell>
        </row>
        <row r="3373">
          <cell r="H3373" t="str">
            <v>2260000074</v>
          </cell>
          <cell r="I3373">
            <v>147013200</v>
          </cell>
          <cell r="J3373">
            <v>144292300</v>
          </cell>
        </row>
        <row r="3374">
          <cell r="H3374" t="str">
            <v>2269999074</v>
          </cell>
          <cell r="I3374">
            <v>147013200</v>
          </cell>
          <cell r="J3374">
            <v>144292300</v>
          </cell>
        </row>
        <row r="3375">
          <cell r="H3375" t="str">
            <v>2269999074</v>
          </cell>
          <cell r="I3375">
            <v>55575000</v>
          </cell>
          <cell r="J3375">
            <v>55575000</v>
          </cell>
        </row>
        <row r="3376">
          <cell r="H3376" t="str">
            <v>2269999074</v>
          </cell>
          <cell r="I3376">
            <v>0</v>
          </cell>
          <cell r="J3376">
            <v>55575000</v>
          </cell>
        </row>
        <row r="3377">
          <cell r="H3377" t="str">
            <v>2269999074</v>
          </cell>
          <cell r="I3377">
            <v>0</v>
          </cell>
          <cell r="J3377">
            <v>55575000</v>
          </cell>
        </row>
        <row r="3378">
          <cell r="H3378" t="str">
            <v>2269999074</v>
          </cell>
          <cell r="I3378">
            <v>91438200</v>
          </cell>
          <cell r="J3378">
            <v>88717300</v>
          </cell>
        </row>
        <row r="3379">
          <cell r="H3379" t="str">
            <v>2269999074</v>
          </cell>
          <cell r="I3379">
            <v>0</v>
          </cell>
          <cell r="J3379">
            <v>88717300</v>
          </cell>
        </row>
        <row r="3380">
          <cell r="H3380" t="str">
            <v>2269999074</v>
          </cell>
          <cell r="I3380">
            <v>0</v>
          </cell>
          <cell r="J3380">
            <v>88717300</v>
          </cell>
        </row>
        <row r="3381">
          <cell r="H3381" t="str">
            <v>074</v>
          </cell>
          <cell r="I3381">
            <v>7716927300</v>
          </cell>
          <cell r="J3381">
            <v>7694497977.8900003</v>
          </cell>
        </row>
        <row r="3382">
          <cell r="H3382" t="str">
            <v>1400000074</v>
          </cell>
          <cell r="I3382">
            <v>5501588100</v>
          </cell>
          <cell r="J3382">
            <v>5479158777.8900003</v>
          </cell>
        </row>
        <row r="3383">
          <cell r="H3383" t="str">
            <v>1450000074</v>
          </cell>
          <cell r="I3383">
            <v>1778400000</v>
          </cell>
          <cell r="J3383">
            <v>1778400000</v>
          </cell>
        </row>
        <row r="3384">
          <cell r="H3384" t="str">
            <v>1456463074</v>
          </cell>
          <cell r="I3384">
            <v>1778400000</v>
          </cell>
          <cell r="J3384">
            <v>1778400000</v>
          </cell>
        </row>
        <row r="3385">
          <cell r="H3385" t="str">
            <v>1456463074</v>
          </cell>
          <cell r="I3385">
            <v>1778400000</v>
          </cell>
          <cell r="J3385">
            <v>1778400000</v>
          </cell>
        </row>
        <row r="3386">
          <cell r="H3386" t="str">
            <v>1456463074</v>
          </cell>
          <cell r="I3386">
            <v>0</v>
          </cell>
          <cell r="J3386">
            <v>1778400000</v>
          </cell>
        </row>
        <row r="3387">
          <cell r="H3387" t="str">
            <v>1470000074</v>
          </cell>
          <cell r="I3387">
            <v>3723188100</v>
          </cell>
          <cell r="J3387">
            <v>3700758777.8899999</v>
          </cell>
        </row>
        <row r="3388">
          <cell r="H3388" t="str">
            <v>1470059074</v>
          </cell>
          <cell r="I3388">
            <v>297131000</v>
          </cell>
          <cell r="J3388">
            <v>297131000</v>
          </cell>
        </row>
        <row r="3389">
          <cell r="H3389" t="str">
            <v>1470059074</v>
          </cell>
          <cell r="I3389">
            <v>297131000</v>
          </cell>
          <cell r="J3389">
            <v>297131000</v>
          </cell>
        </row>
        <row r="3390">
          <cell r="H3390" t="str">
            <v>1470059074</v>
          </cell>
          <cell r="I3390">
            <v>0</v>
          </cell>
          <cell r="J3390">
            <v>297131000</v>
          </cell>
        </row>
        <row r="3391">
          <cell r="H3391" t="str">
            <v>1470059074</v>
          </cell>
          <cell r="I3391">
            <v>0</v>
          </cell>
          <cell r="J3391">
            <v>297131000</v>
          </cell>
        </row>
        <row r="3392">
          <cell r="H3392" t="str">
            <v>1479999074</v>
          </cell>
          <cell r="I3392">
            <v>3426057100</v>
          </cell>
          <cell r="J3392">
            <v>3403627777.8899999</v>
          </cell>
        </row>
        <row r="3393">
          <cell r="H3393" t="str">
            <v>1479999074</v>
          </cell>
          <cell r="I3393">
            <v>1878300000</v>
          </cell>
          <cell r="J3393">
            <v>1856846697.8900001</v>
          </cell>
        </row>
        <row r="3394">
          <cell r="H3394" t="str">
            <v>1479999074</v>
          </cell>
          <cell r="I3394">
            <v>0</v>
          </cell>
          <cell r="J3394">
            <v>1856846697.8900001</v>
          </cell>
        </row>
        <row r="3395">
          <cell r="H3395" t="str">
            <v>1479999074</v>
          </cell>
          <cell r="I3395">
            <v>0</v>
          </cell>
          <cell r="J3395">
            <v>1856846697.8900001</v>
          </cell>
        </row>
        <row r="3396">
          <cell r="H3396" t="str">
            <v>1479999074</v>
          </cell>
          <cell r="I3396">
            <v>1307359900</v>
          </cell>
          <cell r="J3396">
            <v>1307359880</v>
          </cell>
        </row>
        <row r="3397">
          <cell r="H3397" t="str">
            <v>1479999074</v>
          </cell>
          <cell r="I3397">
            <v>0</v>
          </cell>
          <cell r="J3397">
            <v>234575700</v>
          </cell>
        </row>
        <row r="3398">
          <cell r="H3398" t="str">
            <v>1479999074</v>
          </cell>
          <cell r="I3398">
            <v>0</v>
          </cell>
          <cell r="J3398">
            <v>189575700</v>
          </cell>
        </row>
        <row r="3399">
          <cell r="H3399" t="str">
            <v>1479999074</v>
          </cell>
          <cell r="I3399">
            <v>0</v>
          </cell>
          <cell r="J3399">
            <v>45000000</v>
          </cell>
        </row>
        <row r="3400">
          <cell r="H3400" t="str">
            <v>1479999074</v>
          </cell>
          <cell r="I3400">
            <v>0</v>
          </cell>
          <cell r="J3400">
            <v>1072784180</v>
          </cell>
        </row>
        <row r="3401">
          <cell r="H3401" t="str">
            <v>1479999074</v>
          </cell>
          <cell r="I3401">
            <v>0</v>
          </cell>
          <cell r="J3401">
            <v>1072784180</v>
          </cell>
        </row>
        <row r="3402">
          <cell r="H3402" t="str">
            <v>1479999074</v>
          </cell>
          <cell r="I3402">
            <v>240397200</v>
          </cell>
          <cell r="J3402">
            <v>239421200</v>
          </cell>
        </row>
        <row r="3403">
          <cell r="H3403" t="str">
            <v>1479999074</v>
          </cell>
          <cell r="I3403">
            <v>0</v>
          </cell>
          <cell r="J3403">
            <v>239421200</v>
          </cell>
        </row>
        <row r="3404">
          <cell r="H3404" t="str">
            <v>1500000074</v>
          </cell>
          <cell r="I3404">
            <v>1951965000</v>
          </cell>
          <cell r="J3404">
            <v>1951965000</v>
          </cell>
        </row>
        <row r="3405">
          <cell r="H3405" t="str">
            <v>1550000074</v>
          </cell>
          <cell r="I3405">
            <v>1951965000</v>
          </cell>
          <cell r="J3405">
            <v>1951965000</v>
          </cell>
        </row>
        <row r="3406">
          <cell r="H3406" t="str">
            <v>1556320074</v>
          </cell>
          <cell r="I3406">
            <v>1951965000</v>
          </cell>
          <cell r="J3406">
            <v>1951965000</v>
          </cell>
        </row>
        <row r="3407">
          <cell r="H3407" t="str">
            <v>1556320074</v>
          </cell>
          <cell r="I3407">
            <v>1951965000</v>
          </cell>
          <cell r="J3407">
            <v>1951965000</v>
          </cell>
        </row>
        <row r="3408">
          <cell r="H3408" t="str">
            <v>1556320074</v>
          </cell>
          <cell r="I3408">
            <v>0</v>
          </cell>
          <cell r="J3408">
            <v>1951965000</v>
          </cell>
        </row>
        <row r="3409">
          <cell r="H3409" t="str">
            <v>2200000074</v>
          </cell>
          <cell r="I3409">
            <v>263374200</v>
          </cell>
          <cell r="J3409">
            <v>263374200</v>
          </cell>
        </row>
        <row r="3410">
          <cell r="H3410" t="str">
            <v>2260000074</v>
          </cell>
          <cell r="I3410">
            <v>263374200</v>
          </cell>
          <cell r="J3410">
            <v>263374200</v>
          </cell>
        </row>
        <row r="3411">
          <cell r="H3411" t="str">
            <v>2269999074</v>
          </cell>
          <cell r="I3411">
            <v>263374200</v>
          </cell>
          <cell r="J3411">
            <v>263374200</v>
          </cell>
        </row>
        <row r="3412">
          <cell r="H3412" t="str">
            <v>2269999074</v>
          </cell>
          <cell r="I3412">
            <v>263374200</v>
          </cell>
          <cell r="J3412">
            <v>263374200</v>
          </cell>
        </row>
        <row r="3413">
          <cell r="H3413" t="str">
            <v>2269999074</v>
          </cell>
          <cell r="I3413">
            <v>0</v>
          </cell>
          <cell r="J3413">
            <v>263374200</v>
          </cell>
        </row>
        <row r="3414">
          <cell r="H3414" t="str">
            <v>2269999074</v>
          </cell>
          <cell r="I3414">
            <v>0</v>
          </cell>
          <cell r="J3414">
            <v>263374200</v>
          </cell>
        </row>
        <row r="3415">
          <cell r="H3415" t="str">
            <v>074</v>
          </cell>
          <cell r="I3415">
            <v>2512512200</v>
          </cell>
          <cell r="J3415">
            <v>2152104881.0300002</v>
          </cell>
        </row>
        <row r="3416">
          <cell r="H3416" t="str">
            <v>074</v>
          </cell>
          <cell r="I3416">
            <v>2512512200</v>
          </cell>
          <cell r="J3416">
            <v>2152104881.0300002</v>
          </cell>
        </row>
        <row r="3417">
          <cell r="H3417" t="str">
            <v>0200000074</v>
          </cell>
          <cell r="I3417">
            <v>1504586400</v>
          </cell>
          <cell r="J3417">
            <v>1449571109.1800001</v>
          </cell>
        </row>
        <row r="3418">
          <cell r="H3418" t="str">
            <v>0210000074</v>
          </cell>
          <cell r="I3418">
            <v>45300000</v>
          </cell>
          <cell r="J3418">
            <v>1152499.1000000001</v>
          </cell>
        </row>
        <row r="3419">
          <cell r="H3419" t="str">
            <v>0214009074</v>
          </cell>
          <cell r="I3419">
            <v>45300000</v>
          </cell>
          <cell r="J3419">
            <v>1152499.1000000001</v>
          </cell>
        </row>
        <row r="3420">
          <cell r="H3420" t="str">
            <v>0214009074</v>
          </cell>
          <cell r="I3420">
            <v>45300000</v>
          </cell>
          <cell r="J3420">
            <v>1152499.1000000001</v>
          </cell>
        </row>
        <row r="3421">
          <cell r="H3421" t="str">
            <v>0214009074</v>
          </cell>
          <cell r="I3421">
            <v>0</v>
          </cell>
          <cell r="J3421">
            <v>1152499.1000000001</v>
          </cell>
        </row>
        <row r="3422">
          <cell r="H3422" t="str">
            <v>0214009074</v>
          </cell>
          <cell r="I3422">
            <v>0</v>
          </cell>
          <cell r="J3422">
            <v>1152499.1000000001</v>
          </cell>
        </row>
        <row r="3423">
          <cell r="H3423" t="str">
            <v>0260000074</v>
          </cell>
          <cell r="I3423">
            <v>1459286400</v>
          </cell>
          <cell r="J3423">
            <v>1448418610.0799999</v>
          </cell>
        </row>
        <row r="3424">
          <cell r="H3424" t="str">
            <v>0269999074</v>
          </cell>
          <cell r="I3424">
            <v>1459286400</v>
          </cell>
          <cell r="J3424">
            <v>1448418610.0799999</v>
          </cell>
        </row>
        <row r="3425">
          <cell r="H3425" t="str">
            <v>0269999074</v>
          </cell>
          <cell r="I3425">
            <v>1459286400</v>
          </cell>
          <cell r="J3425">
            <v>1448418610.0799999</v>
          </cell>
        </row>
        <row r="3426">
          <cell r="H3426" t="str">
            <v>0269999074</v>
          </cell>
          <cell r="I3426">
            <v>0</v>
          </cell>
          <cell r="J3426">
            <v>1448418610.0799999</v>
          </cell>
        </row>
        <row r="3427">
          <cell r="H3427" t="str">
            <v>0269999074</v>
          </cell>
          <cell r="I3427">
            <v>0</v>
          </cell>
          <cell r="J3427">
            <v>493059700</v>
          </cell>
        </row>
        <row r="3428">
          <cell r="H3428" t="str">
            <v>0269999074</v>
          </cell>
          <cell r="I3428">
            <v>0</v>
          </cell>
          <cell r="J3428">
            <v>955358910.08000004</v>
          </cell>
        </row>
        <row r="3429">
          <cell r="H3429" t="str">
            <v>0500000074</v>
          </cell>
          <cell r="I3429">
            <v>360690000</v>
          </cell>
          <cell r="J3429">
            <v>360690000</v>
          </cell>
        </row>
        <row r="3430">
          <cell r="H3430" t="str">
            <v>0540000074</v>
          </cell>
          <cell r="I3430">
            <v>360690000</v>
          </cell>
          <cell r="J3430">
            <v>360690000</v>
          </cell>
        </row>
        <row r="3431">
          <cell r="H3431" t="str">
            <v>0543592074</v>
          </cell>
          <cell r="I3431">
            <v>360690000</v>
          </cell>
          <cell r="J3431">
            <v>360690000</v>
          </cell>
        </row>
        <row r="3432">
          <cell r="H3432" t="str">
            <v>0543592074</v>
          </cell>
          <cell r="I3432">
            <v>360690000</v>
          </cell>
          <cell r="J3432">
            <v>360690000</v>
          </cell>
        </row>
        <row r="3433">
          <cell r="H3433" t="str">
            <v>0543592074</v>
          </cell>
          <cell r="I3433">
            <v>0</v>
          </cell>
          <cell r="J3433">
            <v>360690000</v>
          </cell>
        </row>
        <row r="3434">
          <cell r="H3434" t="str">
            <v>0543592074</v>
          </cell>
          <cell r="I3434">
            <v>0</v>
          </cell>
          <cell r="J3434">
            <v>360690000</v>
          </cell>
        </row>
        <row r="3435">
          <cell r="H3435" t="str">
            <v>1400000074</v>
          </cell>
          <cell r="I3435">
            <v>647235800</v>
          </cell>
          <cell r="J3435">
            <v>341843771.85000002</v>
          </cell>
        </row>
        <row r="3436">
          <cell r="H3436" t="str">
            <v>1480000074</v>
          </cell>
          <cell r="I3436">
            <v>647235800</v>
          </cell>
          <cell r="J3436">
            <v>341843771.85000002</v>
          </cell>
        </row>
        <row r="3437">
          <cell r="H3437" t="str">
            <v>1489999074</v>
          </cell>
          <cell r="I3437">
            <v>647235800</v>
          </cell>
          <cell r="J3437">
            <v>341843771.85000002</v>
          </cell>
        </row>
        <row r="3438">
          <cell r="H3438" t="str">
            <v>1489999074</v>
          </cell>
          <cell r="I3438">
            <v>647235800</v>
          </cell>
          <cell r="J3438">
            <v>341843771.85000002</v>
          </cell>
        </row>
        <row r="3439">
          <cell r="H3439" t="str">
            <v>1489999074</v>
          </cell>
          <cell r="I3439">
            <v>0</v>
          </cell>
          <cell r="J3439">
            <v>341843771.85000002</v>
          </cell>
        </row>
        <row r="3440">
          <cell r="H3440" t="str">
            <v>1489999074</v>
          </cell>
          <cell r="I3440">
            <v>0</v>
          </cell>
          <cell r="J3440">
            <v>341843771.85000002</v>
          </cell>
        </row>
        <row r="3441">
          <cell r="H3441" t="str">
            <v>074</v>
          </cell>
          <cell r="I3441">
            <v>325284670800</v>
          </cell>
          <cell r="J3441">
            <v>323022182669.96002</v>
          </cell>
        </row>
        <row r="3442">
          <cell r="H3442" t="str">
            <v>074</v>
          </cell>
          <cell r="I3442">
            <v>30304603200</v>
          </cell>
          <cell r="J3442">
            <v>30304603146</v>
          </cell>
        </row>
        <row r="3443">
          <cell r="H3443" t="str">
            <v>0200000074</v>
          </cell>
          <cell r="I3443">
            <v>30069433200</v>
          </cell>
          <cell r="J3443">
            <v>30069433146</v>
          </cell>
        </row>
        <row r="3444">
          <cell r="H3444" t="str">
            <v>0220000074</v>
          </cell>
          <cell r="I3444">
            <v>30069433200</v>
          </cell>
          <cell r="J3444">
            <v>30069433146</v>
          </cell>
        </row>
        <row r="3445">
          <cell r="H3445" t="str">
            <v>0225059074</v>
          </cell>
          <cell r="I3445">
            <v>30000000000</v>
          </cell>
          <cell r="J3445">
            <v>29999999996</v>
          </cell>
        </row>
        <row r="3446">
          <cell r="H3446" t="str">
            <v>0225059074</v>
          </cell>
          <cell r="I3446">
            <v>30000000000</v>
          </cell>
          <cell r="J3446">
            <v>29999999996</v>
          </cell>
        </row>
        <row r="3447">
          <cell r="H3447" t="str">
            <v>0225059074</v>
          </cell>
          <cell r="I3447">
            <v>0</v>
          </cell>
          <cell r="J3447">
            <v>29999999996</v>
          </cell>
        </row>
        <row r="3448">
          <cell r="H3448" t="str">
            <v>0225059074</v>
          </cell>
          <cell r="I3448">
            <v>0</v>
          </cell>
          <cell r="J3448">
            <v>29999999996</v>
          </cell>
        </row>
        <row r="3449">
          <cell r="H3449" t="str">
            <v>0225112074</v>
          </cell>
          <cell r="I3449">
            <v>69433200</v>
          </cell>
          <cell r="J3449">
            <v>69433150</v>
          </cell>
        </row>
        <row r="3450">
          <cell r="H3450" t="str">
            <v>0225112074</v>
          </cell>
          <cell r="I3450">
            <v>69433200</v>
          </cell>
          <cell r="J3450">
            <v>69433150</v>
          </cell>
        </row>
        <row r="3451">
          <cell r="H3451" t="str">
            <v>0225112074</v>
          </cell>
          <cell r="I3451">
            <v>0</v>
          </cell>
          <cell r="J3451">
            <v>69433150</v>
          </cell>
        </row>
        <row r="3452">
          <cell r="H3452" t="str">
            <v>0225112074</v>
          </cell>
          <cell r="I3452">
            <v>0</v>
          </cell>
          <cell r="J3452">
            <v>69433150</v>
          </cell>
        </row>
        <row r="3453">
          <cell r="H3453" t="str">
            <v>3500000074</v>
          </cell>
          <cell r="I3453">
            <v>235170000</v>
          </cell>
          <cell r="J3453">
            <v>235170000</v>
          </cell>
        </row>
        <row r="3454">
          <cell r="H3454" t="str">
            <v>35Д0000074</v>
          </cell>
          <cell r="I3454">
            <v>235170000</v>
          </cell>
          <cell r="J3454">
            <v>235170000</v>
          </cell>
        </row>
        <row r="3455">
          <cell r="H3455" t="str">
            <v>35Д5019074</v>
          </cell>
          <cell r="I3455">
            <v>235170000</v>
          </cell>
          <cell r="J3455">
            <v>235170000</v>
          </cell>
        </row>
        <row r="3456">
          <cell r="H3456" t="str">
            <v>35Д5019074</v>
          </cell>
          <cell r="I3456">
            <v>235170000</v>
          </cell>
          <cell r="J3456">
            <v>235170000</v>
          </cell>
        </row>
        <row r="3457">
          <cell r="H3457" t="str">
            <v>35Д5019074</v>
          </cell>
          <cell r="I3457">
            <v>0</v>
          </cell>
          <cell r="J3457">
            <v>235170000</v>
          </cell>
        </row>
        <row r="3458">
          <cell r="H3458" t="str">
            <v>35Д5019074</v>
          </cell>
          <cell r="I3458">
            <v>0</v>
          </cell>
          <cell r="J3458">
            <v>235170000</v>
          </cell>
        </row>
        <row r="3459">
          <cell r="H3459" t="str">
            <v>074</v>
          </cell>
          <cell r="I3459">
            <v>25114686500</v>
          </cell>
          <cell r="J3459">
            <v>23921063387.740002</v>
          </cell>
        </row>
        <row r="3460">
          <cell r="H3460" t="str">
            <v>0200000074</v>
          </cell>
          <cell r="I3460">
            <v>10307984000</v>
          </cell>
          <cell r="J3460">
            <v>10306503755.190001</v>
          </cell>
        </row>
        <row r="3461">
          <cell r="H3461" t="str">
            <v>0220000074</v>
          </cell>
          <cell r="I3461">
            <v>9640432600</v>
          </cell>
          <cell r="J3461">
            <v>9638952355.1900005</v>
          </cell>
        </row>
        <row r="3462">
          <cell r="H3462" t="str">
            <v>0220059074</v>
          </cell>
          <cell r="I3462">
            <v>7398454400</v>
          </cell>
          <cell r="J3462">
            <v>7398454400</v>
          </cell>
        </row>
        <row r="3463">
          <cell r="H3463" t="str">
            <v>0220059074</v>
          </cell>
          <cell r="I3463">
            <v>7398454400</v>
          </cell>
          <cell r="J3463">
            <v>7398454400</v>
          </cell>
        </row>
        <row r="3464">
          <cell r="H3464" t="str">
            <v>0220059074</v>
          </cell>
          <cell r="I3464">
            <v>0</v>
          </cell>
          <cell r="J3464">
            <v>7398454400</v>
          </cell>
        </row>
        <row r="3465">
          <cell r="H3465" t="str">
            <v>0220059074</v>
          </cell>
          <cell r="I3465">
            <v>0</v>
          </cell>
          <cell r="J3465">
            <v>3948171400</v>
          </cell>
        </row>
        <row r="3466">
          <cell r="H3466" t="str">
            <v>0220059074</v>
          </cell>
          <cell r="I3466">
            <v>0</v>
          </cell>
          <cell r="J3466">
            <v>3450283000</v>
          </cell>
        </row>
        <row r="3467">
          <cell r="H3467" t="str">
            <v>0223896074</v>
          </cell>
          <cell r="I3467">
            <v>4649700</v>
          </cell>
          <cell r="J3467">
            <v>3170073.34</v>
          </cell>
        </row>
        <row r="3468">
          <cell r="H3468" t="str">
            <v>0223896074</v>
          </cell>
          <cell r="I3468">
            <v>261300</v>
          </cell>
          <cell r="J3468">
            <v>229373.78</v>
          </cell>
        </row>
        <row r="3469">
          <cell r="H3469" t="str">
            <v>0223896074</v>
          </cell>
          <cell r="I3469">
            <v>0</v>
          </cell>
          <cell r="J3469">
            <v>229373.78</v>
          </cell>
        </row>
        <row r="3470">
          <cell r="H3470" t="str">
            <v>0223896074</v>
          </cell>
          <cell r="I3470">
            <v>0</v>
          </cell>
          <cell r="J3470">
            <v>229373.78</v>
          </cell>
        </row>
        <row r="3471">
          <cell r="H3471" t="str">
            <v>0223896074</v>
          </cell>
          <cell r="I3471">
            <v>4388400</v>
          </cell>
          <cell r="J3471">
            <v>2940699.56</v>
          </cell>
        </row>
        <row r="3472">
          <cell r="H3472" t="str">
            <v>0223896074</v>
          </cell>
          <cell r="I3472">
            <v>0</v>
          </cell>
          <cell r="J3472">
            <v>2940699.56</v>
          </cell>
        </row>
        <row r="3473">
          <cell r="H3473" t="str">
            <v>0223896074</v>
          </cell>
          <cell r="I3473">
            <v>0</v>
          </cell>
          <cell r="J3473">
            <v>2940699.56</v>
          </cell>
        </row>
        <row r="3474">
          <cell r="H3474" t="str">
            <v>0223997074</v>
          </cell>
          <cell r="I3474">
            <v>676800</v>
          </cell>
          <cell r="J3474">
            <v>676800</v>
          </cell>
        </row>
        <row r="3475">
          <cell r="H3475" t="str">
            <v>0223997074</v>
          </cell>
          <cell r="I3475">
            <v>676800</v>
          </cell>
          <cell r="J3475">
            <v>676800</v>
          </cell>
        </row>
        <row r="3476">
          <cell r="H3476" t="str">
            <v>0223997074</v>
          </cell>
          <cell r="I3476">
            <v>0</v>
          </cell>
          <cell r="J3476">
            <v>676800</v>
          </cell>
        </row>
        <row r="3477">
          <cell r="H3477" t="str">
            <v>0223997074</v>
          </cell>
          <cell r="I3477">
            <v>0</v>
          </cell>
          <cell r="J3477">
            <v>676800</v>
          </cell>
        </row>
        <row r="3478">
          <cell r="H3478" t="str">
            <v>0225088074</v>
          </cell>
          <cell r="I3478">
            <v>200000000</v>
          </cell>
          <cell r="J3478">
            <v>200000000</v>
          </cell>
        </row>
        <row r="3479">
          <cell r="H3479" t="str">
            <v>0225088074</v>
          </cell>
          <cell r="I3479">
            <v>200000000</v>
          </cell>
          <cell r="J3479">
            <v>200000000</v>
          </cell>
        </row>
        <row r="3480">
          <cell r="H3480" t="str">
            <v>0225088074</v>
          </cell>
          <cell r="I3480">
            <v>0</v>
          </cell>
          <cell r="J3480">
            <v>200000000</v>
          </cell>
        </row>
        <row r="3481">
          <cell r="H3481" t="str">
            <v>0225088074</v>
          </cell>
          <cell r="I3481">
            <v>0</v>
          </cell>
          <cell r="J3481">
            <v>200000000</v>
          </cell>
        </row>
        <row r="3482">
          <cell r="H3482" t="str">
            <v>0225097074</v>
          </cell>
          <cell r="I3482">
            <v>1620000000</v>
          </cell>
          <cell r="J3482">
            <v>1619999441.8499999</v>
          </cell>
        </row>
        <row r="3483">
          <cell r="H3483" t="str">
            <v>0225097074</v>
          </cell>
          <cell r="I3483">
            <v>1620000000</v>
          </cell>
          <cell r="J3483">
            <v>1619999441.8499999</v>
          </cell>
        </row>
        <row r="3484">
          <cell r="H3484" t="str">
            <v>0225097074</v>
          </cell>
          <cell r="I3484">
            <v>0</v>
          </cell>
          <cell r="J3484">
            <v>1619999441.8499999</v>
          </cell>
        </row>
        <row r="3485">
          <cell r="H3485" t="str">
            <v>0225097074</v>
          </cell>
          <cell r="I3485">
            <v>0</v>
          </cell>
          <cell r="J3485">
            <v>1619999441.8499999</v>
          </cell>
        </row>
        <row r="3486">
          <cell r="H3486" t="str">
            <v>0225112074</v>
          </cell>
          <cell r="I3486">
            <v>320985900</v>
          </cell>
          <cell r="J3486">
            <v>320985840</v>
          </cell>
        </row>
        <row r="3487">
          <cell r="H3487" t="str">
            <v>0225112074</v>
          </cell>
          <cell r="I3487">
            <v>320985900</v>
          </cell>
          <cell r="J3487">
            <v>320985840</v>
          </cell>
        </row>
        <row r="3488">
          <cell r="H3488" t="str">
            <v>0225112074</v>
          </cell>
          <cell r="I3488">
            <v>0</v>
          </cell>
          <cell r="J3488">
            <v>320985840</v>
          </cell>
        </row>
        <row r="3489">
          <cell r="H3489" t="str">
            <v>0225112074</v>
          </cell>
          <cell r="I3489">
            <v>0</v>
          </cell>
          <cell r="J3489">
            <v>320985840</v>
          </cell>
        </row>
        <row r="3490">
          <cell r="H3490" t="str">
            <v>0226479074</v>
          </cell>
          <cell r="I3490">
            <v>95665800</v>
          </cell>
          <cell r="J3490">
            <v>95665800</v>
          </cell>
        </row>
        <row r="3491">
          <cell r="H3491" t="str">
            <v>0226479074</v>
          </cell>
          <cell r="I3491">
            <v>95665800</v>
          </cell>
          <cell r="J3491">
            <v>95665800</v>
          </cell>
        </row>
        <row r="3492">
          <cell r="H3492" t="str">
            <v>0226479074</v>
          </cell>
          <cell r="I3492">
            <v>0</v>
          </cell>
          <cell r="J3492">
            <v>53880500</v>
          </cell>
        </row>
        <row r="3493">
          <cell r="H3493" t="str">
            <v>0226479074</v>
          </cell>
          <cell r="I3493">
            <v>0</v>
          </cell>
          <cell r="J3493">
            <v>41785300</v>
          </cell>
        </row>
        <row r="3494">
          <cell r="H3494" t="str">
            <v>0226479074</v>
          </cell>
          <cell r="I3494">
            <v>0</v>
          </cell>
          <cell r="J3494">
            <v>41785300</v>
          </cell>
        </row>
        <row r="3495">
          <cell r="H3495" t="str">
            <v>0260000074</v>
          </cell>
          <cell r="I3495">
            <v>667551400</v>
          </cell>
          <cell r="J3495">
            <v>667551400</v>
          </cell>
        </row>
        <row r="3496">
          <cell r="H3496" t="str">
            <v>0265026074</v>
          </cell>
          <cell r="I3496">
            <v>667551400</v>
          </cell>
          <cell r="J3496">
            <v>667551400</v>
          </cell>
        </row>
        <row r="3497">
          <cell r="H3497" t="str">
            <v>0265026074</v>
          </cell>
          <cell r="I3497">
            <v>667551400</v>
          </cell>
          <cell r="J3497">
            <v>667551400</v>
          </cell>
        </row>
        <row r="3498">
          <cell r="H3498" t="str">
            <v>0265026074</v>
          </cell>
          <cell r="I3498">
            <v>0</v>
          </cell>
          <cell r="J3498">
            <v>667551400</v>
          </cell>
        </row>
        <row r="3499">
          <cell r="H3499" t="str">
            <v>0265026074</v>
          </cell>
          <cell r="I3499">
            <v>0</v>
          </cell>
          <cell r="J3499">
            <v>667551400</v>
          </cell>
        </row>
        <row r="3500">
          <cell r="H3500" t="str">
            <v>0300000074</v>
          </cell>
          <cell r="I3500">
            <v>1576900</v>
          </cell>
          <cell r="J3500">
            <v>1412633.7</v>
          </cell>
        </row>
        <row r="3501">
          <cell r="H3501" t="str">
            <v>0330000074</v>
          </cell>
          <cell r="I3501">
            <v>1576900</v>
          </cell>
          <cell r="J3501">
            <v>1412633.7</v>
          </cell>
        </row>
        <row r="3502">
          <cell r="H3502" t="str">
            <v>0333986074</v>
          </cell>
          <cell r="I3502">
            <v>1576900</v>
          </cell>
          <cell r="J3502">
            <v>1412633.7</v>
          </cell>
        </row>
        <row r="3503">
          <cell r="H3503" t="str">
            <v>0333986074</v>
          </cell>
          <cell r="I3503">
            <v>1576900</v>
          </cell>
          <cell r="J3503">
            <v>1412633.7</v>
          </cell>
        </row>
        <row r="3504">
          <cell r="H3504" t="str">
            <v>0333986074</v>
          </cell>
          <cell r="I3504">
            <v>0</v>
          </cell>
          <cell r="J3504">
            <v>1412633.7</v>
          </cell>
        </row>
        <row r="3505">
          <cell r="H3505" t="str">
            <v>0333986074</v>
          </cell>
          <cell r="I3505">
            <v>0</v>
          </cell>
          <cell r="J3505">
            <v>1412633.7</v>
          </cell>
        </row>
        <row r="3506">
          <cell r="H3506" t="str">
            <v>0400000074</v>
          </cell>
          <cell r="I3506">
            <v>2946286800</v>
          </cell>
          <cell r="J3506">
            <v>2946286048</v>
          </cell>
        </row>
        <row r="3507">
          <cell r="H3507" t="str">
            <v>0410000074</v>
          </cell>
          <cell r="I3507">
            <v>2946286800</v>
          </cell>
          <cell r="J3507">
            <v>2946286048</v>
          </cell>
        </row>
        <row r="3508">
          <cell r="H3508" t="str">
            <v>0415027074</v>
          </cell>
          <cell r="I3508">
            <v>2946286800</v>
          </cell>
          <cell r="J3508">
            <v>2946286048</v>
          </cell>
        </row>
        <row r="3509">
          <cell r="H3509" t="str">
            <v>0415027074</v>
          </cell>
          <cell r="I3509">
            <v>2946286800</v>
          </cell>
          <cell r="J3509">
            <v>2946286048</v>
          </cell>
        </row>
        <row r="3510">
          <cell r="H3510" t="str">
            <v>0415027074</v>
          </cell>
          <cell r="I3510">
            <v>0</v>
          </cell>
          <cell r="J3510">
            <v>2946286048</v>
          </cell>
        </row>
        <row r="3511">
          <cell r="H3511" t="str">
            <v>0415027074</v>
          </cell>
          <cell r="I3511">
            <v>0</v>
          </cell>
          <cell r="J3511">
            <v>2946286048</v>
          </cell>
        </row>
        <row r="3512">
          <cell r="H3512" t="str">
            <v>3500000074</v>
          </cell>
          <cell r="I3512">
            <v>9222678000</v>
          </cell>
          <cell r="J3512">
            <v>9222677982</v>
          </cell>
        </row>
        <row r="3513">
          <cell r="H3513" t="str">
            <v>35Д0000074</v>
          </cell>
          <cell r="I3513">
            <v>237240000</v>
          </cell>
          <cell r="J3513">
            <v>237240000</v>
          </cell>
        </row>
        <row r="3514">
          <cell r="H3514" t="str">
            <v>35Д5019074</v>
          </cell>
          <cell r="I3514">
            <v>237240000</v>
          </cell>
          <cell r="J3514">
            <v>237240000</v>
          </cell>
        </row>
        <row r="3515">
          <cell r="H3515" t="str">
            <v>35Д5019074</v>
          </cell>
          <cell r="I3515">
            <v>237240000</v>
          </cell>
          <cell r="J3515">
            <v>237240000</v>
          </cell>
        </row>
        <row r="3516">
          <cell r="H3516" t="str">
            <v>35Д5019074</v>
          </cell>
          <cell r="I3516">
            <v>0</v>
          </cell>
          <cell r="J3516">
            <v>237240000</v>
          </cell>
        </row>
        <row r="3517">
          <cell r="H3517" t="str">
            <v>35Д5019074</v>
          </cell>
          <cell r="I3517">
            <v>0</v>
          </cell>
          <cell r="J3517">
            <v>237240000</v>
          </cell>
        </row>
        <row r="3518">
          <cell r="H3518" t="str">
            <v>35Ж0000074</v>
          </cell>
          <cell r="I3518">
            <v>8985438000</v>
          </cell>
          <cell r="J3518">
            <v>8985437982</v>
          </cell>
        </row>
        <row r="3519">
          <cell r="H3519" t="str">
            <v>35Ж5101074</v>
          </cell>
          <cell r="I3519">
            <v>8985438000</v>
          </cell>
          <cell r="J3519">
            <v>8985437982</v>
          </cell>
        </row>
        <row r="3520">
          <cell r="H3520" t="str">
            <v>35Ж5101074</v>
          </cell>
          <cell r="I3520">
            <v>8985438000</v>
          </cell>
          <cell r="J3520">
            <v>8985437982</v>
          </cell>
        </row>
        <row r="3521">
          <cell r="H3521" t="str">
            <v>35Ж5101074</v>
          </cell>
          <cell r="I3521">
            <v>0</v>
          </cell>
          <cell r="J3521">
            <v>8985437982</v>
          </cell>
        </row>
        <row r="3522">
          <cell r="H3522" t="str">
            <v>35Ж5101074</v>
          </cell>
          <cell r="I3522">
            <v>0</v>
          </cell>
          <cell r="J3522">
            <v>8985437982</v>
          </cell>
        </row>
        <row r="3523">
          <cell r="H3523" t="str">
            <v>9900000074</v>
          </cell>
          <cell r="I3523">
            <v>2636160800</v>
          </cell>
          <cell r="J3523">
            <v>1444182968.8499999</v>
          </cell>
        </row>
        <row r="3524">
          <cell r="H3524" t="str">
            <v>9970000074</v>
          </cell>
          <cell r="I3524">
            <v>2636160800</v>
          </cell>
          <cell r="J3524">
            <v>1444182968.8499999</v>
          </cell>
        </row>
        <row r="3525">
          <cell r="H3525" t="str">
            <v>9979999074</v>
          </cell>
          <cell r="I3525">
            <v>2636160800</v>
          </cell>
          <cell r="J3525">
            <v>1444182968.8499999</v>
          </cell>
        </row>
        <row r="3526">
          <cell r="H3526" t="str">
            <v>9979999074</v>
          </cell>
          <cell r="I3526">
            <v>2636160800</v>
          </cell>
          <cell r="J3526">
            <v>1444182968.8499999</v>
          </cell>
        </row>
        <row r="3527">
          <cell r="H3527" t="str">
            <v>9979999074</v>
          </cell>
          <cell r="I3527">
            <v>0</v>
          </cell>
          <cell r="J3527">
            <v>1444182968.8499999</v>
          </cell>
        </row>
        <row r="3528">
          <cell r="H3528" t="str">
            <v>9979999074</v>
          </cell>
          <cell r="I3528">
            <v>0</v>
          </cell>
          <cell r="J3528">
            <v>1444182968.8499999</v>
          </cell>
        </row>
        <row r="3529">
          <cell r="H3529" t="str">
            <v>074</v>
          </cell>
          <cell r="I3529">
            <v>3024284600</v>
          </cell>
          <cell r="J3529">
            <v>3009744166.8400002</v>
          </cell>
        </row>
        <row r="3530">
          <cell r="H3530" t="str">
            <v>0200000074</v>
          </cell>
          <cell r="I3530">
            <v>2930415600</v>
          </cell>
          <cell r="J3530">
            <v>2919889656</v>
          </cell>
        </row>
        <row r="3531">
          <cell r="H3531" t="str">
            <v>0210000074</v>
          </cell>
          <cell r="I3531">
            <v>1929249500</v>
          </cell>
          <cell r="J3531">
            <v>1918723556</v>
          </cell>
        </row>
        <row r="3532">
          <cell r="H3532" t="str">
            <v>0210059074</v>
          </cell>
          <cell r="I3532">
            <v>1763781500</v>
          </cell>
          <cell r="J3532">
            <v>1763781500</v>
          </cell>
        </row>
        <row r="3533">
          <cell r="H3533" t="str">
            <v>0210059074</v>
          </cell>
          <cell r="I3533">
            <v>1763781500</v>
          </cell>
          <cell r="J3533">
            <v>1763781500</v>
          </cell>
        </row>
        <row r="3534">
          <cell r="H3534" t="str">
            <v>0210059074</v>
          </cell>
          <cell r="I3534">
            <v>0</v>
          </cell>
          <cell r="J3534">
            <v>1763781500</v>
          </cell>
        </row>
        <row r="3535">
          <cell r="H3535" t="str">
            <v>0210059074</v>
          </cell>
          <cell r="I3535">
            <v>0</v>
          </cell>
          <cell r="J3535">
            <v>1742840200</v>
          </cell>
        </row>
        <row r="3536">
          <cell r="H3536" t="str">
            <v>0210059074</v>
          </cell>
          <cell r="I3536">
            <v>0</v>
          </cell>
          <cell r="J3536">
            <v>20941300</v>
          </cell>
        </row>
        <row r="3537">
          <cell r="H3537" t="str">
            <v>0213893074</v>
          </cell>
          <cell r="I3537">
            <v>163364400</v>
          </cell>
          <cell r="J3537">
            <v>152838456</v>
          </cell>
        </row>
        <row r="3538">
          <cell r="H3538" t="str">
            <v>0213893074</v>
          </cell>
          <cell r="I3538">
            <v>161996400</v>
          </cell>
          <cell r="J3538">
            <v>151574456</v>
          </cell>
        </row>
        <row r="3539">
          <cell r="H3539" t="str">
            <v>0213893074</v>
          </cell>
          <cell r="I3539">
            <v>0</v>
          </cell>
          <cell r="J3539">
            <v>151574456</v>
          </cell>
        </row>
        <row r="3540">
          <cell r="H3540" t="str">
            <v>0213893074</v>
          </cell>
          <cell r="I3540">
            <v>1368000</v>
          </cell>
          <cell r="J3540">
            <v>1264000</v>
          </cell>
        </row>
        <row r="3541">
          <cell r="H3541" t="str">
            <v>0213893074</v>
          </cell>
          <cell r="I3541">
            <v>0</v>
          </cell>
          <cell r="J3541">
            <v>1264000</v>
          </cell>
        </row>
        <row r="3542">
          <cell r="H3542" t="str">
            <v>0213987074</v>
          </cell>
          <cell r="I3542">
            <v>649200</v>
          </cell>
          <cell r="J3542">
            <v>649200</v>
          </cell>
        </row>
        <row r="3543">
          <cell r="H3543" t="str">
            <v>0213987074</v>
          </cell>
          <cell r="I3543">
            <v>649200</v>
          </cell>
          <cell r="J3543">
            <v>649200</v>
          </cell>
        </row>
        <row r="3544">
          <cell r="H3544" t="str">
            <v>0213987074</v>
          </cell>
          <cell r="I3544">
            <v>0</v>
          </cell>
          <cell r="J3544">
            <v>649200</v>
          </cell>
        </row>
        <row r="3545">
          <cell r="H3545" t="str">
            <v>0213987074</v>
          </cell>
          <cell r="I3545">
            <v>0</v>
          </cell>
          <cell r="J3545">
            <v>649200</v>
          </cell>
        </row>
        <row r="3546">
          <cell r="H3546" t="str">
            <v>0213997074</v>
          </cell>
          <cell r="I3546">
            <v>1454400</v>
          </cell>
          <cell r="J3546">
            <v>1454400</v>
          </cell>
        </row>
        <row r="3547">
          <cell r="H3547" t="str">
            <v>0213997074</v>
          </cell>
          <cell r="I3547">
            <v>1454400</v>
          </cell>
          <cell r="J3547">
            <v>1454400</v>
          </cell>
        </row>
        <row r="3548">
          <cell r="H3548" t="str">
            <v>0213997074</v>
          </cell>
          <cell r="I3548">
            <v>0</v>
          </cell>
          <cell r="J3548">
            <v>1454400</v>
          </cell>
        </row>
        <row r="3549">
          <cell r="H3549" t="str">
            <v>0213997074</v>
          </cell>
          <cell r="I3549">
            <v>0</v>
          </cell>
          <cell r="J3549">
            <v>1454400</v>
          </cell>
        </row>
        <row r="3550">
          <cell r="H3550" t="str">
            <v>0260000074</v>
          </cell>
          <cell r="I3550">
            <v>1001166100</v>
          </cell>
          <cell r="J3550">
            <v>1001166100</v>
          </cell>
        </row>
        <row r="3551">
          <cell r="H3551" t="str">
            <v>0265026074</v>
          </cell>
          <cell r="I3551">
            <v>1001166100</v>
          </cell>
          <cell r="J3551">
            <v>1001166100</v>
          </cell>
        </row>
        <row r="3552">
          <cell r="H3552" t="str">
            <v>0265026074</v>
          </cell>
          <cell r="I3552">
            <v>1001166100</v>
          </cell>
          <cell r="J3552">
            <v>1001166100</v>
          </cell>
        </row>
        <row r="3553">
          <cell r="H3553" t="str">
            <v>0265026074</v>
          </cell>
          <cell r="I3553">
            <v>0</v>
          </cell>
          <cell r="J3553">
            <v>1001166100</v>
          </cell>
        </row>
        <row r="3554">
          <cell r="H3554" t="str">
            <v>0265026074</v>
          </cell>
          <cell r="I3554">
            <v>0</v>
          </cell>
          <cell r="J3554">
            <v>1001166100</v>
          </cell>
        </row>
        <row r="3555">
          <cell r="H3555" t="str">
            <v>0300000074</v>
          </cell>
          <cell r="I3555">
            <v>13733200</v>
          </cell>
          <cell r="J3555">
            <v>9718710.8399999999</v>
          </cell>
        </row>
        <row r="3556">
          <cell r="H3556" t="str">
            <v>0330000074</v>
          </cell>
          <cell r="I3556">
            <v>13733200</v>
          </cell>
          <cell r="J3556">
            <v>9718710.8399999999</v>
          </cell>
        </row>
        <row r="3557">
          <cell r="H3557" t="str">
            <v>0333986074</v>
          </cell>
          <cell r="I3557">
            <v>13733200</v>
          </cell>
          <cell r="J3557">
            <v>9718710.8399999999</v>
          </cell>
        </row>
        <row r="3558">
          <cell r="H3558" t="str">
            <v>0333986074</v>
          </cell>
          <cell r="I3558">
            <v>13733200</v>
          </cell>
          <cell r="J3558">
            <v>9718710.8399999999</v>
          </cell>
        </row>
        <row r="3559">
          <cell r="H3559" t="str">
            <v>0333986074</v>
          </cell>
          <cell r="I3559">
            <v>0</v>
          </cell>
          <cell r="J3559">
            <v>9718710.8399999999</v>
          </cell>
        </row>
        <row r="3560">
          <cell r="H3560" t="str">
            <v>0333986074</v>
          </cell>
          <cell r="I3560">
            <v>0</v>
          </cell>
          <cell r="J3560">
            <v>9718710.8399999999</v>
          </cell>
        </row>
        <row r="3561">
          <cell r="H3561" t="str">
            <v>3500000074</v>
          </cell>
          <cell r="I3561">
            <v>80135800</v>
          </cell>
          <cell r="J3561">
            <v>80135800</v>
          </cell>
        </row>
        <row r="3562">
          <cell r="H3562" t="str">
            <v>35Д0000074</v>
          </cell>
          <cell r="I3562">
            <v>80135800</v>
          </cell>
          <cell r="J3562">
            <v>80135800</v>
          </cell>
        </row>
        <row r="3563">
          <cell r="H3563" t="str">
            <v>35Д5019074</v>
          </cell>
          <cell r="I3563">
            <v>80135800</v>
          </cell>
          <cell r="J3563">
            <v>80135800</v>
          </cell>
        </row>
        <row r="3564">
          <cell r="H3564" t="str">
            <v>35Д5019074</v>
          </cell>
          <cell r="I3564">
            <v>80135800</v>
          </cell>
          <cell r="J3564">
            <v>80135800</v>
          </cell>
        </row>
        <row r="3565">
          <cell r="H3565" t="str">
            <v>35Д5019074</v>
          </cell>
          <cell r="I3565">
            <v>0</v>
          </cell>
          <cell r="J3565">
            <v>80135800</v>
          </cell>
        </row>
        <row r="3566">
          <cell r="H3566" t="str">
            <v>35Д5019074</v>
          </cell>
          <cell r="I3566">
            <v>0</v>
          </cell>
          <cell r="J3566">
            <v>80135800</v>
          </cell>
        </row>
        <row r="3567">
          <cell r="H3567" t="str">
            <v>074</v>
          </cell>
          <cell r="I3567">
            <v>262540500</v>
          </cell>
          <cell r="J3567">
            <v>262525209.59999999</v>
          </cell>
        </row>
        <row r="3568">
          <cell r="H3568" t="str">
            <v>0200000074</v>
          </cell>
          <cell r="I3568">
            <v>156441800</v>
          </cell>
          <cell r="J3568">
            <v>156441800</v>
          </cell>
        </row>
        <row r="3569">
          <cell r="H3569" t="str">
            <v>0210000074</v>
          </cell>
          <cell r="I3569">
            <v>145590200</v>
          </cell>
          <cell r="J3569">
            <v>145590200</v>
          </cell>
        </row>
        <row r="3570">
          <cell r="H3570" t="str">
            <v>0210059074</v>
          </cell>
          <cell r="I3570">
            <v>137359100</v>
          </cell>
          <cell r="J3570">
            <v>137359100</v>
          </cell>
        </row>
        <row r="3571">
          <cell r="H3571" t="str">
            <v>0210059074</v>
          </cell>
          <cell r="I3571">
            <v>137359100</v>
          </cell>
          <cell r="J3571">
            <v>137359100</v>
          </cell>
        </row>
        <row r="3572">
          <cell r="H3572" t="str">
            <v>0210059074</v>
          </cell>
          <cell r="I3572">
            <v>0</v>
          </cell>
          <cell r="J3572">
            <v>64323000</v>
          </cell>
        </row>
        <row r="3573">
          <cell r="H3573" t="str">
            <v>0210059074</v>
          </cell>
          <cell r="I3573">
            <v>0</v>
          </cell>
          <cell r="J3573">
            <v>55902200</v>
          </cell>
        </row>
        <row r="3574">
          <cell r="H3574" t="str">
            <v>0210059074</v>
          </cell>
          <cell r="I3574">
            <v>0</v>
          </cell>
          <cell r="J3574">
            <v>8420800</v>
          </cell>
        </row>
        <row r="3575">
          <cell r="H3575" t="str">
            <v>0210059074</v>
          </cell>
          <cell r="I3575">
            <v>0</v>
          </cell>
          <cell r="J3575">
            <v>73036100</v>
          </cell>
        </row>
        <row r="3576">
          <cell r="H3576" t="str">
            <v>0210059074</v>
          </cell>
          <cell r="I3576">
            <v>0</v>
          </cell>
          <cell r="J3576">
            <v>72799300</v>
          </cell>
        </row>
        <row r="3577">
          <cell r="H3577" t="str">
            <v>0210059074</v>
          </cell>
          <cell r="I3577">
            <v>0</v>
          </cell>
          <cell r="J3577">
            <v>236800</v>
          </cell>
        </row>
        <row r="3578">
          <cell r="H3578" t="str">
            <v>0212046074</v>
          </cell>
          <cell r="I3578">
            <v>8231100</v>
          </cell>
          <cell r="J3578">
            <v>8231100</v>
          </cell>
        </row>
        <row r="3579">
          <cell r="H3579" t="str">
            <v>0212046074</v>
          </cell>
          <cell r="I3579">
            <v>8231100</v>
          </cell>
          <cell r="J3579">
            <v>8231100</v>
          </cell>
        </row>
        <row r="3580">
          <cell r="H3580" t="str">
            <v>0212046074</v>
          </cell>
          <cell r="I3580">
            <v>0</v>
          </cell>
          <cell r="J3580">
            <v>4935000</v>
          </cell>
        </row>
        <row r="3581">
          <cell r="H3581" t="str">
            <v>0212046074</v>
          </cell>
          <cell r="I3581">
            <v>0</v>
          </cell>
          <cell r="J3581">
            <v>4935000</v>
          </cell>
        </row>
        <row r="3582">
          <cell r="H3582" t="str">
            <v>0212046074</v>
          </cell>
          <cell r="I3582">
            <v>0</v>
          </cell>
          <cell r="J3582">
            <v>3296100</v>
          </cell>
        </row>
        <row r="3583">
          <cell r="H3583" t="str">
            <v>0260000074</v>
          </cell>
          <cell r="I3583">
            <v>10851600</v>
          </cell>
          <cell r="J3583">
            <v>10851600</v>
          </cell>
        </row>
        <row r="3584">
          <cell r="H3584" t="str">
            <v>0265026074</v>
          </cell>
          <cell r="I3584">
            <v>10851600</v>
          </cell>
          <cell r="J3584">
            <v>10851600</v>
          </cell>
        </row>
        <row r="3585">
          <cell r="H3585" t="str">
            <v>0265026074</v>
          </cell>
          <cell r="I3585">
            <v>10851600</v>
          </cell>
          <cell r="J3585">
            <v>10851600</v>
          </cell>
        </row>
        <row r="3586">
          <cell r="H3586" t="str">
            <v>0265026074</v>
          </cell>
          <cell r="I3586">
            <v>0</v>
          </cell>
          <cell r="J3586">
            <v>10851600</v>
          </cell>
        </row>
        <row r="3587">
          <cell r="H3587" t="str">
            <v>0265026074</v>
          </cell>
          <cell r="I3587">
            <v>0</v>
          </cell>
          <cell r="J3587">
            <v>10851600</v>
          </cell>
        </row>
        <row r="3588">
          <cell r="H3588" t="str">
            <v>0400000074</v>
          </cell>
          <cell r="I3588">
            <v>70178400</v>
          </cell>
          <cell r="J3588">
            <v>70178400</v>
          </cell>
        </row>
        <row r="3589">
          <cell r="H3589" t="str">
            <v>0410000074</v>
          </cell>
          <cell r="I3589">
            <v>70178400</v>
          </cell>
          <cell r="J3589">
            <v>70178400</v>
          </cell>
        </row>
        <row r="3590">
          <cell r="H3590" t="str">
            <v>0419999074</v>
          </cell>
          <cell r="I3590">
            <v>70178400</v>
          </cell>
          <cell r="J3590">
            <v>70178400</v>
          </cell>
        </row>
        <row r="3591">
          <cell r="H3591" t="str">
            <v>0419999074</v>
          </cell>
          <cell r="I3591">
            <v>70178400</v>
          </cell>
          <cell r="J3591">
            <v>70178400</v>
          </cell>
        </row>
        <row r="3592">
          <cell r="H3592" t="str">
            <v>0419999074</v>
          </cell>
          <cell r="I3592">
            <v>0</v>
          </cell>
          <cell r="J3592">
            <v>70178400</v>
          </cell>
        </row>
        <row r="3593">
          <cell r="H3593" t="str">
            <v>0419999074</v>
          </cell>
          <cell r="I3593">
            <v>0</v>
          </cell>
          <cell r="J3593">
            <v>70178400</v>
          </cell>
        </row>
        <row r="3594">
          <cell r="H3594" t="str">
            <v>2000000074</v>
          </cell>
          <cell r="I3594">
            <v>35055000</v>
          </cell>
          <cell r="J3594">
            <v>35040000</v>
          </cell>
        </row>
        <row r="3595">
          <cell r="H3595" t="str">
            <v>2040000074</v>
          </cell>
          <cell r="I3595">
            <v>35055000</v>
          </cell>
          <cell r="J3595">
            <v>35040000</v>
          </cell>
        </row>
        <row r="3596">
          <cell r="H3596" t="str">
            <v>2049999074</v>
          </cell>
          <cell r="I3596">
            <v>35055000</v>
          </cell>
          <cell r="J3596">
            <v>35040000</v>
          </cell>
        </row>
        <row r="3597">
          <cell r="H3597" t="str">
            <v>2049999074</v>
          </cell>
          <cell r="I3597">
            <v>35055000</v>
          </cell>
          <cell r="J3597">
            <v>35040000</v>
          </cell>
        </row>
        <row r="3598">
          <cell r="H3598" t="str">
            <v>2049999074</v>
          </cell>
          <cell r="I3598">
            <v>0</v>
          </cell>
          <cell r="J3598">
            <v>35040000</v>
          </cell>
        </row>
        <row r="3599">
          <cell r="H3599" t="str">
            <v>2049999074</v>
          </cell>
          <cell r="I3599">
            <v>0</v>
          </cell>
          <cell r="J3599">
            <v>35040000</v>
          </cell>
        </row>
        <row r="3600">
          <cell r="H3600" t="str">
            <v>9900000074</v>
          </cell>
          <cell r="I3600">
            <v>865300</v>
          </cell>
          <cell r="J3600">
            <v>865009.6</v>
          </cell>
        </row>
        <row r="3601">
          <cell r="H3601" t="str">
            <v>9990000074</v>
          </cell>
          <cell r="I3601">
            <v>865300</v>
          </cell>
          <cell r="J3601">
            <v>865009.6</v>
          </cell>
        </row>
        <row r="3602">
          <cell r="H3602" t="str">
            <v>9992040074</v>
          </cell>
          <cell r="I3602">
            <v>865300</v>
          </cell>
          <cell r="J3602">
            <v>865009.6</v>
          </cell>
        </row>
        <row r="3603">
          <cell r="H3603" t="str">
            <v>9992040074</v>
          </cell>
          <cell r="I3603">
            <v>865300</v>
          </cell>
          <cell r="J3603">
            <v>865009.6</v>
          </cell>
        </row>
        <row r="3604">
          <cell r="H3604" t="str">
            <v>9992040074</v>
          </cell>
          <cell r="I3604">
            <v>0</v>
          </cell>
          <cell r="J3604">
            <v>865009.6</v>
          </cell>
        </row>
        <row r="3605">
          <cell r="H3605" t="str">
            <v>9992040074</v>
          </cell>
          <cell r="I3605">
            <v>0</v>
          </cell>
          <cell r="J3605">
            <v>865009.6</v>
          </cell>
        </row>
        <row r="3606">
          <cell r="H3606" t="str">
            <v>074</v>
          </cell>
          <cell r="I3606">
            <v>248073284900</v>
          </cell>
          <cell r="J3606">
            <v>247147045969.20001</v>
          </cell>
        </row>
        <row r="3607">
          <cell r="H3607" t="str">
            <v>0200000074</v>
          </cell>
          <cell r="I3607">
            <v>241174437600</v>
          </cell>
          <cell r="J3607">
            <v>240539759694.07001</v>
          </cell>
        </row>
        <row r="3608">
          <cell r="H3608" t="str">
            <v>0210000074</v>
          </cell>
          <cell r="I3608">
            <v>236154513000</v>
          </cell>
          <cell r="J3608">
            <v>235751266147.23999</v>
          </cell>
        </row>
        <row r="3609">
          <cell r="H3609" t="str">
            <v>0210059074</v>
          </cell>
          <cell r="I3609">
            <v>220881610900</v>
          </cell>
          <cell r="J3609">
            <v>220881455200</v>
          </cell>
        </row>
        <row r="3610">
          <cell r="H3610" t="str">
            <v>0210059074</v>
          </cell>
          <cell r="I3610">
            <v>155700</v>
          </cell>
          <cell r="J3610">
            <v>0</v>
          </cell>
        </row>
        <row r="3611">
          <cell r="H3611" t="str">
            <v>0210059074</v>
          </cell>
          <cell r="I3611">
            <v>220881455200</v>
          </cell>
          <cell r="J3611">
            <v>220881455200</v>
          </cell>
        </row>
        <row r="3612">
          <cell r="H3612" t="str">
            <v>0210059074</v>
          </cell>
          <cell r="I3612">
            <v>0</v>
          </cell>
          <cell r="J3612">
            <v>152971140600</v>
          </cell>
        </row>
        <row r="3613">
          <cell r="H3613" t="str">
            <v>0210059074</v>
          </cell>
          <cell r="I3613">
            <v>0</v>
          </cell>
          <cell r="J3613">
            <v>114799111400</v>
          </cell>
        </row>
        <row r="3614">
          <cell r="H3614" t="str">
            <v>0210059074</v>
          </cell>
          <cell r="I3614">
            <v>0</v>
          </cell>
          <cell r="J3614">
            <v>37967783500</v>
          </cell>
        </row>
        <row r="3615">
          <cell r="H3615" t="str">
            <v>0210059074</v>
          </cell>
          <cell r="I3615">
            <v>0</v>
          </cell>
          <cell r="J3615">
            <v>204245700</v>
          </cell>
        </row>
        <row r="3616">
          <cell r="H3616" t="str">
            <v>0210059074</v>
          </cell>
          <cell r="I3616">
            <v>0</v>
          </cell>
          <cell r="J3616">
            <v>67910314600</v>
          </cell>
        </row>
        <row r="3617">
          <cell r="H3617" t="str">
            <v>0210059074</v>
          </cell>
          <cell r="I3617">
            <v>0</v>
          </cell>
          <cell r="J3617">
            <v>56485626300</v>
          </cell>
        </row>
        <row r="3618">
          <cell r="H3618" t="str">
            <v>0210059074</v>
          </cell>
          <cell r="I3618">
            <v>0</v>
          </cell>
          <cell r="J3618">
            <v>11424688300</v>
          </cell>
        </row>
        <row r="3619">
          <cell r="H3619" t="str">
            <v>0212046074</v>
          </cell>
          <cell r="I3619">
            <v>161409400</v>
          </cell>
          <cell r="J3619">
            <v>150608900</v>
          </cell>
        </row>
        <row r="3620">
          <cell r="H3620" t="str">
            <v>0212046074</v>
          </cell>
          <cell r="I3620">
            <v>161409400</v>
          </cell>
          <cell r="J3620">
            <v>150608900</v>
          </cell>
        </row>
        <row r="3621">
          <cell r="H3621" t="str">
            <v>0212046074</v>
          </cell>
          <cell r="I3621">
            <v>0</v>
          </cell>
          <cell r="J3621">
            <v>98834300</v>
          </cell>
        </row>
        <row r="3622">
          <cell r="H3622" t="str">
            <v>0212046074</v>
          </cell>
          <cell r="I3622">
            <v>0</v>
          </cell>
          <cell r="J3622">
            <v>98834300</v>
          </cell>
        </row>
        <row r="3623">
          <cell r="H3623" t="str">
            <v>0212046074</v>
          </cell>
          <cell r="I3623">
            <v>0</v>
          </cell>
          <cell r="J3623">
            <v>34674600</v>
          </cell>
        </row>
        <row r="3624">
          <cell r="H3624" t="str">
            <v>0212046074</v>
          </cell>
          <cell r="I3624">
            <v>0</v>
          </cell>
          <cell r="J3624">
            <v>34674600</v>
          </cell>
        </row>
        <row r="3625">
          <cell r="H3625" t="str">
            <v>0212046074</v>
          </cell>
          <cell r="I3625">
            <v>0</v>
          </cell>
          <cell r="J3625">
            <v>17100000</v>
          </cell>
        </row>
        <row r="3626">
          <cell r="H3626" t="str">
            <v>0212794074</v>
          </cell>
          <cell r="I3626">
            <v>59225300</v>
          </cell>
          <cell r="J3626">
            <v>58459867.149999999</v>
          </cell>
        </row>
        <row r="3627">
          <cell r="H3627" t="str">
            <v>0212794074</v>
          </cell>
          <cell r="I3627">
            <v>59225300</v>
          </cell>
          <cell r="J3627">
            <v>58459867.149999999</v>
          </cell>
        </row>
        <row r="3628">
          <cell r="H3628" t="str">
            <v>0212794074</v>
          </cell>
          <cell r="I3628">
            <v>0</v>
          </cell>
          <cell r="J3628">
            <v>58459867.149999999</v>
          </cell>
        </row>
        <row r="3629">
          <cell r="H3629" t="str">
            <v>0212794074</v>
          </cell>
          <cell r="I3629">
            <v>0</v>
          </cell>
          <cell r="J3629">
            <v>58459867.149999999</v>
          </cell>
        </row>
        <row r="3630">
          <cell r="H3630" t="str">
            <v>0213893074</v>
          </cell>
          <cell r="I3630">
            <v>544477400</v>
          </cell>
          <cell r="J3630">
            <v>330130000</v>
          </cell>
        </row>
        <row r="3631">
          <cell r="H3631" t="str">
            <v>0213893074</v>
          </cell>
          <cell r="I3631">
            <v>214019400</v>
          </cell>
          <cell r="J3631">
            <v>0</v>
          </cell>
        </row>
        <row r="3632">
          <cell r="H3632" t="str">
            <v>0213893074</v>
          </cell>
          <cell r="I3632">
            <v>1468000</v>
          </cell>
          <cell r="J3632">
            <v>1452000</v>
          </cell>
        </row>
        <row r="3633">
          <cell r="H3633" t="str">
            <v>0213893074</v>
          </cell>
          <cell r="I3633">
            <v>0</v>
          </cell>
          <cell r="J3633">
            <v>1452000</v>
          </cell>
        </row>
        <row r="3634">
          <cell r="H3634" t="str">
            <v>0213893074</v>
          </cell>
          <cell r="I3634">
            <v>328990000</v>
          </cell>
          <cell r="J3634">
            <v>328678000</v>
          </cell>
        </row>
        <row r="3635">
          <cell r="H3635" t="str">
            <v>0213893074</v>
          </cell>
          <cell r="I3635">
            <v>0</v>
          </cell>
          <cell r="J3635">
            <v>232662800</v>
          </cell>
        </row>
        <row r="3636">
          <cell r="H3636" t="str">
            <v>0213893074</v>
          </cell>
          <cell r="I3636">
            <v>0</v>
          </cell>
          <cell r="J3636">
            <v>232662800</v>
          </cell>
        </row>
        <row r="3637">
          <cell r="H3637" t="str">
            <v>0213893074</v>
          </cell>
          <cell r="I3637">
            <v>0</v>
          </cell>
          <cell r="J3637">
            <v>94922000</v>
          </cell>
        </row>
        <row r="3638">
          <cell r="H3638" t="str">
            <v>0213893074</v>
          </cell>
          <cell r="I3638">
            <v>0</v>
          </cell>
          <cell r="J3638">
            <v>94922000</v>
          </cell>
        </row>
        <row r="3639">
          <cell r="H3639" t="str">
            <v>0213893074</v>
          </cell>
          <cell r="I3639">
            <v>0</v>
          </cell>
          <cell r="J3639">
            <v>1093200</v>
          </cell>
        </row>
        <row r="3640">
          <cell r="H3640" t="str">
            <v>0213896074</v>
          </cell>
          <cell r="I3640">
            <v>132840000</v>
          </cell>
          <cell r="J3640">
            <v>111550370.73999999</v>
          </cell>
        </row>
        <row r="3641">
          <cell r="H3641" t="str">
            <v>0213896074</v>
          </cell>
          <cell r="I3641">
            <v>132840000</v>
          </cell>
          <cell r="J3641">
            <v>111550370.73999999</v>
          </cell>
        </row>
        <row r="3642">
          <cell r="H3642" t="str">
            <v>0213896074</v>
          </cell>
          <cell r="I3642">
            <v>0</v>
          </cell>
          <cell r="J3642">
            <v>111550370.73999999</v>
          </cell>
        </row>
        <row r="3643">
          <cell r="H3643" t="str">
            <v>0213974074</v>
          </cell>
          <cell r="I3643">
            <v>663900</v>
          </cell>
          <cell r="J3643">
            <v>663900</v>
          </cell>
        </row>
        <row r="3644">
          <cell r="H3644" t="str">
            <v>0213974074</v>
          </cell>
          <cell r="I3644">
            <v>663900</v>
          </cell>
          <cell r="J3644">
            <v>663900</v>
          </cell>
        </row>
        <row r="3645">
          <cell r="H3645" t="str">
            <v>0213974074</v>
          </cell>
          <cell r="I3645">
            <v>0</v>
          </cell>
          <cell r="J3645">
            <v>483400</v>
          </cell>
        </row>
        <row r="3646">
          <cell r="H3646" t="str">
            <v>0213974074</v>
          </cell>
          <cell r="I3646">
            <v>0</v>
          </cell>
          <cell r="J3646">
            <v>483400</v>
          </cell>
        </row>
        <row r="3647">
          <cell r="H3647" t="str">
            <v>0213974074</v>
          </cell>
          <cell r="I3647">
            <v>0</v>
          </cell>
          <cell r="J3647">
            <v>180500</v>
          </cell>
        </row>
        <row r="3648">
          <cell r="H3648" t="str">
            <v>0213974074</v>
          </cell>
          <cell r="I3648">
            <v>0</v>
          </cell>
          <cell r="J3648">
            <v>180500</v>
          </cell>
        </row>
        <row r="3649">
          <cell r="H3649" t="str">
            <v>0213987074</v>
          </cell>
          <cell r="I3649">
            <v>259733400</v>
          </cell>
          <cell r="J3649">
            <v>259733400</v>
          </cell>
        </row>
        <row r="3650">
          <cell r="H3650" t="str">
            <v>0213987074</v>
          </cell>
          <cell r="I3650">
            <v>259733400</v>
          </cell>
          <cell r="J3650">
            <v>259733400</v>
          </cell>
        </row>
        <row r="3651">
          <cell r="H3651" t="str">
            <v>0213987074</v>
          </cell>
          <cell r="I3651">
            <v>0</v>
          </cell>
          <cell r="J3651">
            <v>166031400</v>
          </cell>
        </row>
        <row r="3652">
          <cell r="H3652" t="str">
            <v>0213987074</v>
          </cell>
          <cell r="I3652">
            <v>0</v>
          </cell>
          <cell r="J3652">
            <v>166031400</v>
          </cell>
        </row>
        <row r="3653">
          <cell r="H3653" t="str">
            <v>0213987074</v>
          </cell>
          <cell r="I3653">
            <v>0</v>
          </cell>
          <cell r="J3653">
            <v>93702000</v>
          </cell>
        </row>
        <row r="3654">
          <cell r="H3654" t="str">
            <v>0213987074</v>
          </cell>
          <cell r="I3654">
            <v>0</v>
          </cell>
          <cell r="J3654">
            <v>93702000</v>
          </cell>
        </row>
        <row r="3655">
          <cell r="H3655" t="str">
            <v>0213997074</v>
          </cell>
          <cell r="I3655">
            <v>6178200</v>
          </cell>
          <cell r="J3655">
            <v>6178200</v>
          </cell>
        </row>
        <row r="3656">
          <cell r="H3656" t="str">
            <v>0213997074</v>
          </cell>
          <cell r="I3656">
            <v>6178200</v>
          </cell>
          <cell r="J3656">
            <v>6178200</v>
          </cell>
        </row>
        <row r="3657">
          <cell r="H3657" t="str">
            <v>0213997074</v>
          </cell>
          <cell r="I3657">
            <v>0</v>
          </cell>
          <cell r="J3657">
            <v>4045600</v>
          </cell>
        </row>
        <row r="3658">
          <cell r="H3658" t="str">
            <v>0213997074</v>
          </cell>
          <cell r="I3658">
            <v>0</v>
          </cell>
          <cell r="J3658">
            <v>4045600</v>
          </cell>
        </row>
        <row r="3659">
          <cell r="H3659" t="str">
            <v>0213997074</v>
          </cell>
          <cell r="I3659">
            <v>0</v>
          </cell>
          <cell r="J3659">
            <v>2132600</v>
          </cell>
        </row>
        <row r="3660">
          <cell r="H3660" t="str">
            <v>0213997074</v>
          </cell>
          <cell r="I3660">
            <v>0</v>
          </cell>
          <cell r="J3660">
            <v>2132600</v>
          </cell>
        </row>
        <row r="3661">
          <cell r="H3661" t="str">
            <v>0214009074</v>
          </cell>
          <cell r="I3661">
            <v>988335200</v>
          </cell>
          <cell r="J3661">
            <v>835090763.89999998</v>
          </cell>
        </row>
        <row r="3662">
          <cell r="H3662" t="str">
            <v>0214009074</v>
          </cell>
          <cell r="I3662">
            <v>988335200</v>
          </cell>
          <cell r="J3662">
            <v>835090763.89999998</v>
          </cell>
        </row>
        <row r="3663">
          <cell r="H3663" t="str">
            <v>0214009074</v>
          </cell>
          <cell r="I3663">
            <v>0</v>
          </cell>
          <cell r="J3663">
            <v>316942863.89999998</v>
          </cell>
        </row>
        <row r="3664">
          <cell r="H3664" t="str">
            <v>0214009074</v>
          </cell>
          <cell r="I3664">
            <v>0</v>
          </cell>
          <cell r="J3664">
            <v>316942863.89999998</v>
          </cell>
        </row>
        <row r="3665">
          <cell r="H3665" t="str">
            <v>0214009074</v>
          </cell>
          <cell r="I3665">
            <v>0</v>
          </cell>
          <cell r="J3665">
            <v>518147900</v>
          </cell>
        </row>
        <row r="3666">
          <cell r="H3666" t="str">
            <v>0214009074</v>
          </cell>
          <cell r="I3666">
            <v>0</v>
          </cell>
          <cell r="J3666">
            <v>125465900</v>
          </cell>
        </row>
        <row r="3667">
          <cell r="H3667" t="str">
            <v>0214009074</v>
          </cell>
          <cell r="I3667">
            <v>0</v>
          </cell>
          <cell r="J3667">
            <v>392682000</v>
          </cell>
        </row>
        <row r="3668">
          <cell r="H3668" t="str">
            <v>0216235074</v>
          </cell>
          <cell r="I3668">
            <v>1004718200</v>
          </cell>
          <cell r="J3668">
            <v>1004703900</v>
          </cell>
        </row>
        <row r="3669">
          <cell r="H3669" t="str">
            <v>0216235074</v>
          </cell>
          <cell r="I3669">
            <v>1004718200</v>
          </cell>
          <cell r="J3669">
            <v>1004703900</v>
          </cell>
        </row>
        <row r="3670">
          <cell r="H3670" t="str">
            <v>0216235074</v>
          </cell>
          <cell r="I3670">
            <v>0</v>
          </cell>
          <cell r="J3670">
            <v>1004703900</v>
          </cell>
        </row>
        <row r="3671">
          <cell r="H3671" t="str">
            <v>0216479074</v>
          </cell>
          <cell r="I3671">
            <v>636357000</v>
          </cell>
          <cell r="J3671">
            <v>636357000</v>
          </cell>
        </row>
        <row r="3672">
          <cell r="H3672" t="str">
            <v>0216479074</v>
          </cell>
          <cell r="I3672">
            <v>636357000</v>
          </cell>
          <cell r="J3672">
            <v>636357000</v>
          </cell>
        </row>
        <row r="3673">
          <cell r="H3673" t="str">
            <v>0216479074</v>
          </cell>
          <cell r="I3673">
            <v>0</v>
          </cell>
          <cell r="J3673">
            <v>636357000</v>
          </cell>
        </row>
        <row r="3674">
          <cell r="H3674" t="str">
            <v>0216479074</v>
          </cell>
          <cell r="I3674">
            <v>0</v>
          </cell>
          <cell r="J3674">
            <v>636357000</v>
          </cell>
        </row>
        <row r="3675">
          <cell r="H3675" t="str">
            <v>0216481074</v>
          </cell>
          <cell r="I3675">
            <v>54964100</v>
          </cell>
          <cell r="J3675">
            <v>52334645.450000003</v>
          </cell>
        </row>
        <row r="3676">
          <cell r="H3676" t="str">
            <v>0216481074</v>
          </cell>
          <cell r="I3676">
            <v>54964100</v>
          </cell>
          <cell r="J3676">
            <v>52334645.450000003</v>
          </cell>
        </row>
        <row r="3677">
          <cell r="H3677" t="str">
            <v>0216481074</v>
          </cell>
          <cell r="I3677">
            <v>0</v>
          </cell>
          <cell r="J3677">
            <v>52334645.450000003</v>
          </cell>
        </row>
        <row r="3678">
          <cell r="H3678" t="str">
            <v>0216711074</v>
          </cell>
          <cell r="I3678">
            <v>11424000000</v>
          </cell>
          <cell r="J3678">
            <v>11424000000</v>
          </cell>
        </row>
        <row r="3679">
          <cell r="H3679" t="str">
            <v>0216711074</v>
          </cell>
          <cell r="I3679">
            <v>11424000000</v>
          </cell>
          <cell r="J3679">
            <v>11424000000</v>
          </cell>
        </row>
        <row r="3680">
          <cell r="H3680" t="str">
            <v>0216711074</v>
          </cell>
          <cell r="I3680">
            <v>0</v>
          </cell>
          <cell r="J3680">
            <v>11424000000</v>
          </cell>
        </row>
        <row r="3681">
          <cell r="H3681" t="str">
            <v>0216711074</v>
          </cell>
          <cell r="I3681">
            <v>0</v>
          </cell>
          <cell r="J3681">
            <v>11424000000</v>
          </cell>
        </row>
        <row r="3682">
          <cell r="H3682" t="str">
            <v>0260000074</v>
          </cell>
          <cell r="I3682">
            <v>5019924600</v>
          </cell>
          <cell r="J3682">
            <v>4788493546.8299999</v>
          </cell>
        </row>
        <row r="3683">
          <cell r="H3683" t="str">
            <v>0265026074</v>
          </cell>
          <cell r="I3683">
            <v>7285400</v>
          </cell>
          <cell r="J3683">
            <v>7285400</v>
          </cell>
        </row>
        <row r="3684">
          <cell r="H3684" t="str">
            <v>0265026074</v>
          </cell>
          <cell r="I3684">
            <v>7285400</v>
          </cell>
          <cell r="J3684">
            <v>7285400</v>
          </cell>
        </row>
        <row r="3685">
          <cell r="H3685" t="str">
            <v>0265026074</v>
          </cell>
          <cell r="I3685">
            <v>0</v>
          </cell>
          <cell r="J3685">
            <v>7285400</v>
          </cell>
        </row>
        <row r="3686">
          <cell r="H3686" t="str">
            <v>0265026074</v>
          </cell>
          <cell r="I3686">
            <v>0</v>
          </cell>
          <cell r="J3686">
            <v>7285400</v>
          </cell>
        </row>
        <row r="3687">
          <cell r="H3687" t="str">
            <v>0269999074</v>
          </cell>
          <cell r="I3687">
            <v>5012639200</v>
          </cell>
          <cell r="J3687">
            <v>4781208146.8299999</v>
          </cell>
        </row>
        <row r="3688">
          <cell r="H3688" t="str">
            <v>0269999074</v>
          </cell>
          <cell r="I3688">
            <v>5012639200</v>
          </cell>
          <cell r="J3688">
            <v>4781208146.8299999</v>
          </cell>
        </row>
        <row r="3689">
          <cell r="H3689" t="str">
            <v>0269999074</v>
          </cell>
          <cell r="I3689">
            <v>0</v>
          </cell>
          <cell r="J3689">
            <v>4781208146.8299999</v>
          </cell>
        </row>
        <row r="3690">
          <cell r="H3690" t="str">
            <v>0269999074</v>
          </cell>
          <cell r="I3690">
            <v>0</v>
          </cell>
          <cell r="J3690">
            <v>4781208146.8299999</v>
          </cell>
        </row>
        <row r="3691">
          <cell r="H3691" t="str">
            <v>0300000074</v>
          </cell>
          <cell r="I3691">
            <v>5039317100</v>
          </cell>
          <cell r="J3691">
            <v>4981934360.7600002</v>
          </cell>
        </row>
        <row r="3692">
          <cell r="H3692" t="str">
            <v>0330000074</v>
          </cell>
          <cell r="I3692">
            <v>5039317100</v>
          </cell>
          <cell r="J3692">
            <v>4981934360.7600002</v>
          </cell>
        </row>
        <row r="3693">
          <cell r="H3693" t="str">
            <v>0333986074</v>
          </cell>
          <cell r="I3693">
            <v>5039317100</v>
          </cell>
          <cell r="J3693">
            <v>4981934360.7600002</v>
          </cell>
        </row>
        <row r="3694">
          <cell r="H3694" t="str">
            <v>0333986074</v>
          </cell>
          <cell r="I3694">
            <v>5039317100</v>
          </cell>
          <cell r="J3694">
            <v>4981934360.7600002</v>
          </cell>
        </row>
        <row r="3695">
          <cell r="H3695" t="str">
            <v>0333986074</v>
          </cell>
          <cell r="I3695">
            <v>0</v>
          </cell>
          <cell r="J3695">
            <v>4981934360.7600002</v>
          </cell>
        </row>
        <row r="3696">
          <cell r="H3696" t="str">
            <v>0333986074</v>
          </cell>
          <cell r="I3696">
            <v>0</v>
          </cell>
          <cell r="J3696">
            <v>4981934360.7600002</v>
          </cell>
        </row>
        <row r="3697">
          <cell r="H3697" t="str">
            <v>1400000074</v>
          </cell>
          <cell r="I3697">
            <v>755820000</v>
          </cell>
          <cell r="J3697">
            <v>629285664.36000001</v>
          </cell>
        </row>
        <row r="3698">
          <cell r="H3698" t="str">
            <v>1470000074</v>
          </cell>
          <cell r="I3698">
            <v>755820000</v>
          </cell>
          <cell r="J3698">
            <v>629285664.36000001</v>
          </cell>
        </row>
        <row r="3699">
          <cell r="H3699" t="str">
            <v>1479999074</v>
          </cell>
          <cell r="I3699">
            <v>755820000</v>
          </cell>
          <cell r="J3699">
            <v>629285664.36000001</v>
          </cell>
        </row>
        <row r="3700">
          <cell r="H3700" t="str">
            <v>1479999074</v>
          </cell>
          <cell r="I3700">
            <v>755820000</v>
          </cell>
          <cell r="J3700">
            <v>629285664.36000001</v>
          </cell>
        </row>
        <row r="3701">
          <cell r="H3701" t="str">
            <v>1479999074</v>
          </cell>
          <cell r="I3701">
            <v>0</v>
          </cell>
          <cell r="J3701">
            <v>629285664.36000001</v>
          </cell>
        </row>
        <row r="3702">
          <cell r="H3702" t="str">
            <v>1479999074</v>
          </cell>
          <cell r="I3702">
            <v>0</v>
          </cell>
          <cell r="J3702">
            <v>629285664.36000001</v>
          </cell>
        </row>
        <row r="3703">
          <cell r="H3703" t="str">
            <v>1600000074</v>
          </cell>
          <cell r="I3703">
            <v>755300000</v>
          </cell>
          <cell r="J3703">
            <v>755300000</v>
          </cell>
        </row>
        <row r="3704">
          <cell r="H3704" t="str">
            <v>16Т0000074</v>
          </cell>
          <cell r="I3704">
            <v>755300000</v>
          </cell>
          <cell r="J3704">
            <v>755300000</v>
          </cell>
        </row>
        <row r="3705">
          <cell r="H3705" t="str">
            <v>16Т0059074</v>
          </cell>
          <cell r="I3705">
            <v>755300000</v>
          </cell>
          <cell r="J3705">
            <v>755300000</v>
          </cell>
        </row>
        <row r="3706">
          <cell r="H3706" t="str">
            <v>16Т0059074</v>
          </cell>
          <cell r="I3706">
            <v>755300000</v>
          </cell>
          <cell r="J3706">
            <v>755300000</v>
          </cell>
        </row>
        <row r="3707">
          <cell r="H3707" t="str">
            <v>16Т0059074</v>
          </cell>
          <cell r="I3707">
            <v>0</v>
          </cell>
          <cell r="J3707">
            <v>356680000</v>
          </cell>
        </row>
        <row r="3708">
          <cell r="H3708" t="str">
            <v>16Т0059074</v>
          </cell>
          <cell r="I3708">
            <v>0</v>
          </cell>
          <cell r="J3708">
            <v>356680000</v>
          </cell>
        </row>
        <row r="3709">
          <cell r="H3709" t="str">
            <v>16Т0059074</v>
          </cell>
          <cell r="I3709">
            <v>0</v>
          </cell>
          <cell r="J3709">
            <v>398620000</v>
          </cell>
        </row>
        <row r="3710">
          <cell r="H3710" t="str">
            <v>16Т0059074</v>
          </cell>
          <cell r="I3710">
            <v>0</v>
          </cell>
          <cell r="J3710">
            <v>398620000</v>
          </cell>
        </row>
        <row r="3711">
          <cell r="H3711" t="str">
            <v>3500000074</v>
          </cell>
          <cell r="I3711">
            <v>117000000</v>
          </cell>
          <cell r="J3711">
            <v>117000000</v>
          </cell>
        </row>
        <row r="3712">
          <cell r="H3712" t="str">
            <v>35Д0000074</v>
          </cell>
          <cell r="I3712">
            <v>117000000</v>
          </cell>
          <cell r="J3712">
            <v>117000000</v>
          </cell>
        </row>
        <row r="3713">
          <cell r="H3713" t="str">
            <v>35Д9999074</v>
          </cell>
          <cell r="I3713">
            <v>117000000</v>
          </cell>
          <cell r="J3713">
            <v>117000000</v>
          </cell>
        </row>
        <row r="3714">
          <cell r="H3714" t="str">
            <v>35Д9999074</v>
          </cell>
          <cell r="I3714">
            <v>117000000</v>
          </cell>
          <cell r="J3714">
            <v>117000000</v>
          </cell>
        </row>
        <row r="3715">
          <cell r="H3715" t="str">
            <v>35Д9999074</v>
          </cell>
          <cell r="I3715">
            <v>0</v>
          </cell>
          <cell r="J3715">
            <v>117000000</v>
          </cell>
        </row>
        <row r="3716">
          <cell r="H3716" t="str">
            <v>35Д9999074</v>
          </cell>
          <cell r="I3716">
            <v>0</v>
          </cell>
          <cell r="J3716">
            <v>117000000</v>
          </cell>
        </row>
        <row r="3717">
          <cell r="H3717" t="str">
            <v>9900000074</v>
          </cell>
          <cell r="I3717">
            <v>231410200</v>
          </cell>
          <cell r="J3717">
            <v>123766250.01000001</v>
          </cell>
        </row>
        <row r="3718">
          <cell r="H3718" t="str">
            <v>9970000074</v>
          </cell>
          <cell r="I3718">
            <v>231410200</v>
          </cell>
          <cell r="J3718">
            <v>123766250.01000001</v>
          </cell>
        </row>
        <row r="3719">
          <cell r="H3719" t="str">
            <v>9979999074</v>
          </cell>
          <cell r="I3719">
            <v>231410200</v>
          </cell>
          <cell r="J3719">
            <v>123766250.01000001</v>
          </cell>
        </row>
        <row r="3720">
          <cell r="H3720" t="str">
            <v>9979999074</v>
          </cell>
          <cell r="I3720">
            <v>231410200</v>
          </cell>
          <cell r="J3720">
            <v>123766250.01000001</v>
          </cell>
        </row>
        <row r="3721">
          <cell r="H3721" t="str">
            <v>9979999074</v>
          </cell>
          <cell r="I3721">
            <v>0</v>
          </cell>
          <cell r="J3721">
            <v>123766250.01000001</v>
          </cell>
        </row>
        <row r="3722">
          <cell r="H3722" t="str">
            <v>9979999074</v>
          </cell>
          <cell r="I3722">
            <v>0</v>
          </cell>
          <cell r="J3722">
            <v>123766250.01000001</v>
          </cell>
        </row>
        <row r="3723">
          <cell r="H3723" t="str">
            <v>074</v>
          </cell>
          <cell r="I3723">
            <v>100737100</v>
          </cell>
          <cell r="J3723">
            <v>99651919.459999993</v>
          </cell>
        </row>
        <row r="3724">
          <cell r="H3724" t="str">
            <v>0200000074</v>
          </cell>
          <cell r="I3724">
            <v>100737100</v>
          </cell>
          <cell r="J3724">
            <v>99651919.459999993</v>
          </cell>
        </row>
        <row r="3725">
          <cell r="H3725" t="str">
            <v>0210000074</v>
          </cell>
          <cell r="I3725">
            <v>57987100</v>
          </cell>
          <cell r="J3725">
            <v>56901919.460000001</v>
          </cell>
        </row>
        <row r="3726">
          <cell r="H3726" t="str">
            <v>0214009074</v>
          </cell>
          <cell r="I3726">
            <v>39520200</v>
          </cell>
          <cell r="J3726">
            <v>39520200</v>
          </cell>
        </row>
        <row r="3727">
          <cell r="H3727" t="str">
            <v>0214009074</v>
          </cell>
          <cell r="I3727">
            <v>39520200</v>
          </cell>
          <cell r="J3727">
            <v>39520200</v>
          </cell>
        </row>
        <row r="3728">
          <cell r="H3728" t="str">
            <v>0214009074</v>
          </cell>
          <cell r="I3728">
            <v>0</v>
          </cell>
          <cell r="J3728">
            <v>39520200</v>
          </cell>
        </row>
        <row r="3729">
          <cell r="H3729" t="str">
            <v>0214009074</v>
          </cell>
          <cell r="I3729">
            <v>0</v>
          </cell>
          <cell r="J3729">
            <v>39520200</v>
          </cell>
        </row>
        <row r="3730">
          <cell r="H3730" t="str">
            <v>0216057074</v>
          </cell>
          <cell r="I3730">
            <v>18466900</v>
          </cell>
          <cell r="J3730">
            <v>17381719.460000001</v>
          </cell>
        </row>
        <row r="3731">
          <cell r="H3731" t="str">
            <v>0216057074</v>
          </cell>
          <cell r="I3731">
            <v>18466900</v>
          </cell>
          <cell r="J3731">
            <v>17381719.460000001</v>
          </cell>
        </row>
        <row r="3732">
          <cell r="H3732" t="str">
            <v>0216057074</v>
          </cell>
          <cell r="I3732">
            <v>0</v>
          </cell>
          <cell r="J3732">
            <v>17381719.460000001</v>
          </cell>
        </row>
        <row r="3733">
          <cell r="H3733" t="str">
            <v>0216057074</v>
          </cell>
          <cell r="I3733">
            <v>0</v>
          </cell>
          <cell r="J3733">
            <v>17381719.460000001</v>
          </cell>
        </row>
        <row r="3734">
          <cell r="H3734" t="str">
            <v>0220000074</v>
          </cell>
          <cell r="I3734">
            <v>42750000</v>
          </cell>
          <cell r="J3734">
            <v>42750000</v>
          </cell>
        </row>
        <row r="3735">
          <cell r="H3735" t="str">
            <v>0225068074</v>
          </cell>
          <cell r="I3735">
            <v>42750000</v>
          </cell>
          <cell r="J3735">
            <v>42750000</v>
          </cell>
        </row>
        <row r="3736">
          <cell r="H3736" t="str">
            <v>0225068074</v>
          </cell>
          <cell r="I3736">
            <v>42750000</v>
          </cell>
          <cell r="J3736">
            <v>42750000</v>
          </cell>
        </row>
        <row r="3737">
          <cell r="H3737" t="str">
            <v>0225068074</v>
          </cell>
          <cell r="I3737">
            <v>0</v>
          </cell>
          <cell r="J3737">
            <v>42750000</v>
          </cell>
        </row>
        <row r="3738">
          <cell r="H3738" t="str">
            <v>0225068074</v>
          </cell>
          <cell r="I3738">
            <v>0</v>
          </cell>
          <cell r="J3738">
            <v>42750000</v>
          </cell>
        </row>
        <row r="3739">
          <cell r="H3739" t="str">
            <v>074</v>
          </cell>
          <cell r="I3739">
            <v>11808181100</v>
          </cell>
          <cell r="J3739">
            <v>11741511255.459999</v>
          </cell>
        </row>
        <row r="3740">
          <cell r="H3740" t="str">
            <v>0200000074</v>
          </cell>
          <cell r="I3740">
            <v>3403103600</v>
          </cell>
          <cell r="J3740">
            <v>3402493375.46</v>
          </cell>
        </row>
        <row r="3741">
          <cell r="H3741" t="str">
            <v>0210000074</v>
          </cell>
          <cell r="I3741">
            <v>2991993800</v>
          </cell>
          <cell r="J3741">
            <v>2991993800</v>
          </cell>
        </row>
        <row r="3742">
          <cell r="H3742" t="str">
            <v>0210059074</v>
          </cell>
          <cell r="I3742">
            <v>2991993800</v>
          </cell>
          <cell r="J3742">
            <v>2991993800</v>
          </cell>
        </row>
        <row r="3743">
          <cell r="H3743" t="str">
            <v>0210059074</v>
          </cell>
          <cell r="I3743">
            <v>2991993800</v>
          </cell>
          <cell r="J3743">
            <v>2991993800</v>
          </cell>
        </row>
        <row r="3744">
          <cell r="H3744" t="str">
            <v>0210059074</v>
          </cell>
          <cell r="I3744">
            <v>0</v>
          </cell>
          <cell r="J3744">
            <v>1913777400</v>
          </cell>
        </row>
        <row r="3745">
          <cell r="H3745" t="str">
            <v>0210059074</v>
          </cell>
          <cell r="I3745">
            <v>0</v>
          </cell>
          <cell r="J3745">
            <v>1913777400</v>
          </cell>
        </row>
        <row r="3746">
          <cell r="H3746" t="str">
            <v>0210059074</v>
          </cell>
          <cell r="I3746">
            <v>0</v>
          </cell>
          <cell r="J3746">
            <v>1078216400</v>
          </cell>
        </row>
        <row r="3747">
          <cell r="H3747" t="str">
            <v>0210059074</v>
          </cell>
          <cell r="I3747">
            <v>0</v>
          </cell>
          <cell r="J3747">
            <v>1078216400</v>
          </cell>
        </row>
        <row r="3748">
          <cell r="H3748" t="str">
            <v>0250000074</v>
          </cell>
          <cell r="I3748">
            <v>304948800</v>
          </cell>
          <cell r="J3748">
            <v>304948800</v>
          </cell>
        </row>
        <row r="3749">
          <cell r="H3749" t="str">
            <v>0250059074</v>
          </cell>
          <cell r="I3749">
            <v>304948800</v>
          </cell>
          <cell r="J3749">
            <v>304948800</v>
          </cell>
        </row>
        <row r="3750">
          <cell r="H3750" t="str">
            <v>0250059074</v>
          </cell>
          <cell r="I3750">
            <v>304948800</v>
          </cell>
          <cell r="J3750">
            <v>304948800</v>
          </cell>
        </row>
        <row r="3751">
          <cell r="H3751" t="str">
            <v>0250059074</v>
          </cell>
          <cell r="I3751">
            <v>0</v>
          </cell>
          <cell r="J3751">
            <v>99805400</v>
          </cell>
        </row>
        <row r="3752">
          <cell r="H3752" t="str">
            <v>0250059074</v>
          </cell>
          <cell r="I3752">
            <v>0</v>
          </cell>
          <cell r="J3752">
            <v>99805400</v>
          </cell>
        </row>
        <row r="3753">
          <cell r="H3753" t="str">
            <v>0250059074</v>
          </cell>
          <cell r="I3753">
            <v>0</v>
          </cell>
          <cell r="J3753">
            <v>205143400</v>
          </cell>
        </row>
        <row r="3754">
          <cell r="H3754" t="str">
            <v>0250059074</v>
          </cell>
          <cell r="I3754">
            <v>0</v>
          </cell>
          <cell r="J3754">
            <v>205143400</v>
          </cell>
        </row>
        <row r="3755">
          <cell r="H3755" t="str">
            <v>0260000074</v>
          </cell>
          <cell r="I3755">
            <v>99663000</v>
          </cell>
          <cell r="J3755">
            <v>99662995.459999993</v>
          </cell>
        </row>
        <row r="3756">
          <cell r="H3756" t="str">
            <v>0269999074</v>
          </cell>
          <cell r="I3756">
            <v>99663000</v>
          </cell>
          <cell r="J3756">
            <v>99662995.459999993</v>
          </cell>
        </row>
        <row r="3757">
          <cell r="H3757" t="str">
            <v>0269999074</v>
          </cell>
          <cell r="I3757">
            <v>99663000</v>
          </cell>
          <cell r="J3757">
            <v>99662995.459999993</v>
          </cell>
        </row>
        <row r="3758">
          <cell r="H3758" t="str">
            <v>0269999074</v>
          </cell>
          <cell r="I3758">
            <v>0</v>
          </cell>
          <cell r="J3758">
            <v>99662995.459999993</v>
          </cell>
        </row>
        <row r="3759">
          <cell r="H3759" t="str">
            <v>0269999074</v>
          </cell>
          <cell r="I3759">
            <v>0</v>
          </cell>
          <cell r="J3759">
            <v>99662995.459999993</v>
          </cell>
        </row>
        <row r="3760">
          <cell r="H3760" t="str">
            <v>0270000074</v>
          </cell>
          <cell r="I3760">
            <v>6498000</v>
          </cell>
          <cell r="J3760">
            <v>5887780</v>
          </cell>
        </row>
        <row r="3761">
          <cell r="H3761" t="str">
            <v>0279999074</v>
          </cell>
          <cell r="I3761">
            <v>6498000</v>
          </cell>
          <cell r="J3761">
            <v>5887780</v>
          </cell>
        </row>
        <row r="3762">
          <cell r="H3762" t="str">
            <v>0279999074</v>
          </cell>
          <cell r="I3762">
            <v>6498000</v>
          </cell>
          <cell r="J3762">
            <v>5887780</v>
          </cell>
        </row>
        <row r="3763">
          <cell r="H3763" t="str">
            <v>0279999074</v>
          </cell>
          <cell r="I3763">
            <v>0</v>
          </cell>
          <cell r="J3763">
            <v>5887780</v>
          </cell>
        </row>
        <row r="3764">
          <cell r="H3764" t="str">
            <v>0279999074</v>
          </cell>
          <cell r="I3764">
            <v>0</v>
          </cell>
          <cell r="J3764">
            <v>5887780</v>
          </cell>
        </row>
        <row r="3765">
          <cell r="H3765" t="str">
            <v>0800000074</v>
          </cell>
          <cell r="I3765">
            <v>12600000</v>
          </cell>
          <cell r="J3765">
            <v>12330380</v>
          </cell>
        </row>
        <row r="3766">
          <cell r="H3766" t="str">
            <v>0850000074</v>
          </cell>
          <cell r="I3766">
            <v>12600000</v>
          </cell>
          <cell r="J3766">
            <v>12330380</v>
          </cell>
        </row>
        <row r="3767">
          <cell r="H3767" t="str">
            <v>0859999074</v>
          </cell>
          <cell r="I3767">
            <v>12600000</v>
          </cell>
          <cell r="J3767">
            <v>12330380</v>
          </cell>
        </row>
        <row r="3768">
          <cell r="H3768" t="str">
            <v>0859999074</v>
          </cell>
          <cell r="I3768">
            <v>12600000</v>
          </cell>
          <cell r="J3768">
            <v>12330380</v>
          </cell>
        </row>
        <row r="3769">
          <cell r="H3769" t="str">
            <v>0859999074</v>
          </cell>
          <cell r="I3769">
            <v>0</v>
          </cell>
          <cell r="J3769">
            <v>12330380</v>
          </cell>
        </row>
        <row r="3770">
          <cell r="H3770" t="str">
            <v>0859999074</v>
          </cell>
          <cell r="I3770">
            <v>0</v>
          </cell>
          <cell r="J3770">
            <v>12330380</v>
          </cell>
        </row>
        <row r="3771">
          <cell r="H3771" t="str">
            <v>1400000074</v>
          </cell>
          <cell r="I3771">
            <v>7876687500</v>
          </cell>
          <cell r="J3771">
            <v>7876687500</v>
          </cell>
        </row>
        <row r="3772">
          <cell r="H3772" t="str">
            <v>1430000074</v>
          </cell>
          <cell r="I3772">
            <v>7876687500</v>
          </cell>
          <cell r="J3772">
            <v>7876687500</v>
          </cell>
        </row>
        <row r="3773">
          <cell r="H3773" t="str">
            <v>1436146074</v>
          </cell>
          <cell r="I3773">
            <v>2069937500</v>
          </cell>
          <cell r="J3773">
            <v>2069937500</v>
          </cell>
        </row>
        <row r="3774">
          <cell r="H3774" t="str">
            <v>1436146074</v>
          </cell>
          <cell r="I3774">
            <v>2069937500</v>
          </cell>
          <cell r="J3774">
            <v>2069937500</v>
          </cell>
        </row>
        <row r="3775">
          <cell r="H3775" t="str">
            <v>1436146074</v>
          </cell>
          <cell r="I3775">
            <v>0</v>
          </cell>
          <cell r="J3775">
            <v>1326079700</v>
          </cell>
        </row>
        <row r="3776">
          <cell r="H3776" t="str">
            <v>1436146074</v>
          </cell>
          <cell r="I3776">
            <v>0</v>
          </cell>
          <cell r="J3776">
            <v>450932000</v>
          </cell>
        </row>
        <row r="3777">
          <cell r="H3777" t="str">
            <v>1436146074</v>
          </cell>
          <cell r="I3777">
            <v>0</v>
          </cell>
          <cell r="J3777">
            <v>875147700</v>
          </cell>
        </row>
        <row r="3778">
          <cell r="H3778" t="str">
            <v>1436146074</v>
          </cell>
          <cell r="I3778">
            <v>0</v>
          </cell>
          <cell r="J3778">
            <v>695593800</v>
          </cell>
        </row>
        <row r="3779">
          <cell r="H3779" t="str">
            <v>1436146074</v>
          </cell>
          <cell r="I3779">
            <v>0</v>
          </cell>
          <cell r="J3779">
            <v>695593800</v>
          </cell>
        </row>
        <row r="3780">
          <cell r="H3780" t="str">
            <v>1436146074</v>
          </cell>
          <cell r="I3780">
            <v>0</v>
          </cell>
          <cell r="J3780">
            <v>48264000</v>
          </cell>
        </row>
        <row r="3781">
          <cell r="H3781" t="str">
            <v>1436482074</v>
          </cell>
          <cell r="I3781">
            <v>5806750000</v>
          </cell>
          <cell r="J3781">
            <v>5806750000</v>
          </cell>
        </row>
        <row r="3782">
          <cell r="H3782" t="str">
            <v>1436482074</v>
          </cell>
          <cell r="I3782">
            <v>5806750000</v>
          </cell>
          <cell r="J3782">
            <v>5806750000</v>
          </cell>
        </row>
        <row r="3783">
          <cell r="H3783" t="str">
            <v>1436482074</v>
          </cell>
          <cell r="I3783">
            <v>0</v>
          </cell>
          <cell r="J3783">
            <v>5806750000</v>
          </cell>
        </row>
        <row r="3784">
          <cell r="H3784" t="str">
            <v>2000000074</v>
          </cell>
          <cell r="I3784">
            <v>450000000</v>
          </cell>
          <cell r="J3784">
            <v>450000000</v>
          </cell>
        </row>
        <row r="3785">
          <cell r="H3785" t="str">
            <v>2040000074</v>
          </cell>
          <cell r="I3785">
            <v>450000000</v>
          </cell>
          <cell r="J3785">
            <v>450000000</v>
          </cell>
        </row>
        <row r="3786">
          <cell r="H3786" t="str">
            <v>2049999074</v>
          </cell>
          <cell r="I3786">
            <v>450000000</v>
          </cell>
          <cell r="J3786">
            <v>450000000</v>
          </cell>
        </row>
        <row r="3787">
          <cell r="H3787" t="str">
            <v>2049999074</v>
          </cell>
          <cell r="I3787">
            <v>450000000</v>
          </cell>
          <cell r="J3787">
            <v>450000000</v>
          </cell>
        </row>
        <row r="3788">
          <cell r="H3788" t="str">
            <v>2049999074</v>
          </cell>
          <cell r="I3788">
            <v>0</v>
          </cell>
          <cell r="J3788">
            <v>450000000</v>
          </cell>
        </row>
        <row r="3789">
          <cell r="H3789" t="str">
            <v>2049999074</v>
          </cell>
          <cell r="I3789">
            <v>0</v>
          </cell>
          <cell r="J3789">
            <v>450000000</v>
          </cell>
        </row>
        <row r="3790">
          <cell r="H3790" t="str">
            <v>2200000074</v>
          </cell>
          <cell r="I3790">
            <v>65790000</v>
          </cell>
          <cell r="J3790">
            <v>0</v>
          </cell>
        </row>
        <row r="3791">
          <cell r="H3791" t="str">
            <v>2260000074</v>
          </cell>
          <cell r="I3791">
            <v>65790000</v>
          </cell>
          <cell r="J3791">
            <v>0</v>
          </cell>
        </row>
        <row r="3792">
          <cell r="H3792" t="str">
            <v>2269999074</v>
          </cell>
          <cell r="I3792">
            <v>65790000</v>
          </cell>
          <cell r="J3792">
            <v>0</v>
          </cell>
        </row>
        <row r="3793">
          <cell r="H3793" t="str">
            <v>2269999074</v>
          </cell>
          <cell r="I3793">
            <v>65790000</v>
          </cell>
          <cell r="J3793">
            <v>0</v>
          </cell>
        </row>
        <row r="3794">
          <cell r="H3794" t="str">
            <v>074</v>
          </cell>
          <cell r="I3794">
            <v>6596352900</v>
          </cell>
          <cell r="J3794">
            <v>6536037615.6599998</v>
          </cell>
        </row>
        <row r="3795">
          <cell r="H3795" t="str">
            <v>0200000074</v>
          </cell>
          <cell r="I3795">
            <v>5057872400</v>
          </cell>
          <cell r="J3795">
            <v>5032234067.9300003</v>
          </cell>
        </row>
        <row r="3796">
          <cell r="H3796" t="str">
            <v>0210000074</v>
          </cell>
          <cell r="I3796">
            <v>1565894300</v>
          </cell>
          <cell r="J3796">
            <v>1561894300</v>
          </cell>
        </row>
        <row r="3797">
          <cell r="H3797" t="str">
            <v>0212794074</v>
          </cell>
          <cell r="I3797">
            <v>19004300</v>
          </cell>
          <cell r="J3797">
            <v>19004300</v>
          </cell>
        </row>
        <row r="3798">
          <cell r="H3798" t="str">
            <v>0212794074</v>
          </cell>
          <cell r="I3798">
            <v>19004300</v>
          </cell>
          <cell r="J3798">
            <v>19004300</v>
          </cell>
        </row>
        <row r="3799">
          <cell r="H3799" t="str">
            <v>0212794074</v>
          </cell>
          <cell r="I3799">
            <v>0</v>
          </cell>
          <cell r="J3799">
            <v>19004300</v>
          </cell>
        </row>
        <row r="3800">
          <cell r="H3800" t="str">
            <v>0212794074</v>
          </cell>
          <cell r="I3800">
            <v>0</v>
          </cell>
          <cell r="J3800">
            <v>19004300</v>
          </cell>
        </row>
        <row r="3801">
          <cell r="H3801" t="str">
            <v>0213049074</v>
          </cell>
          <cell r="I3801">
            <v>20000000</v>
          </cell>
          <cell r="J3801">
            <v>16000000</v>
          </cell>
        </row>
        <row r="3802">
          <cell r="H3802" t="str">
            <v>0213049074</v>
          </cell>
          <cell r="I3802">
            <v>20000000</v>
          </cell>
          <cell r="J3802">
            <v>16000000</v>
          </cell>
        </row>
        <row r="3803">
          <cell r="H3803" t="str">
            <v>0213049074</v>
          </cell>
          <cell r="I3803">
            <v>0</v>
          </cell>
          <cell r="J3803">
            <v>16000000</v>
          </cell>
        </row>
        <row r="3804">
          <cell r="H3804" t="str">
            <v>0216152074</v>
          </cell>
          <cell r="I3804">
            <v>1323000000</v>
          </cell>
          <cell r="J3804">
            <v>1323000000</v>
          </cell>
        </row>
        <row r="3805">
          <cell r="H3805" t="str">
            <v>0216152074</v>
          </cell>
          <cell r="I3805">
            <v>1235000000</v>
          </cell>
          <cell r="J3805">
            <v>1235000000</v>
          </cell>
        </row>
        <row r="3806">
          <cell r="H3806" t="str">
            <v>0216152074</v>
          </cell>
          <cell r="I3806">
            <v>0</v>
          </cell>
          <cell r="J3806">
            <v>1235000000</v>
          </cell>
        </row>
        <row r="3807">
          <cell r="H3807" t="str">
            <v>0216152074</v>
          </cell>
          <cell r="I3807">
            <v>0</v>
          </cell>
          <cell r="J3807">
            <v>1235000000</v>
          </cell>
        </row>
        <row r="3808">
          <cell r="H3808" t="str">
            <v>0216152074</v>
          </cell>
          <cell r="I3808">
            <v>88000000</v>
          </cell>
          <cell r="J3808">
            <v>88000000</v>
          </cell>
        </row>
        <row r="3809">
          <cell r="H3809" t="str">
            <v>0216152074</v>
          </cell>
          <cell r="I3809">
            <v>0</v>
          </cell>
          <cell r="J3809">
            <v>88000000</v>
          </cell>
        </row>
        <row r="3810">
          <cell r="H3810" t="str">
            <v>0216712074</v>
          </cell>
          <cell r="I3810">
            <v>203890000</v>
          </cell>
          <cell r="J3810">
            <v>203890000</v>
          </cell>
        </row>
        <row r="3811">
          <cell r="H3811" t="str">
            <v>0216712074</v>
          </cell>
          <cell r="I3811">
            <v>203890000</v>
          </cell>
          <cell r="J3811">
            <v>203890000</v>
          </cell>
        </row>
        <row r="3812">
          <cell r="H3812" t="str">
            <v>0216712074</v>
          </cell>
          <cell r="I3812">
            <v>0</v>
          </cell>
          <cell r="J3812">
            <v>203890000</v>
          </cell>
        </row>
        <row r="3813">
          <cell r="H3813" t="str">
            <v>0220000074</v>
          </cell>
          <cell r="I3813">
            <v>791766000</v>
          </cell>
          <cell r="J3813">
            <v>785072536.38999999</v>
          </cell>
        </row>
        <row r="3814">
          <cell r="H3814" t="str">
            <v>0220019074</v>
          </cell>
          <cell r="I3814">
            <v>315000000</v>
          </cell>
          <cell r="J3814">
            <v>308306536.38999999</v>
          </cell>
        </row>
        <row r="3815">
          <cell r="H3815" t="str">
            <v>0220019074</v>
          </cell>
          <cell r="I3815">
            <v>315000000</v>
          </cell>
          <cell r="J3815">
            <v>308306536.38999999</v>
          </cell>
        </row>
        <row r="3816">
          <cell r="H3816" t="str">
            <v>0220019074</v>
          </cell>
          <cell r="I3816">
            <v>0</v>
          </cell>
          <cell r="J3816">
            <v>308306536.38999999</v>
          </cell>
        </row>
        <row r="3817">
          <cell r="H3817" t="str">
            <v>0220019074</v>
          </cell>
          <cell r="I3817">
            <v>0</v>
          </cell>
          <cell r="J3817">
            <v>308306536.38999999</v>
          </cell>
        </row>
        <row r="3818">
          <cell r="H3818" t="str">
            <v>0223038074</v>
          </cell>
          <cell r="I3818">
            <v>198000000</v>
          </cell>
          <cell r="J3818">
            <v>198000000</v>
          </cell>
        </row>
        <row r="3819">
          <cell r="H3819" t="str">
            <v>0223038074</v>
          </cell>
          <cell r="I3819">
            <v>198000000</v>
          </cell>
          <cell r="J3819">
            <v>198000000</v>
          </cell>
        </row>
        <row r="3820">
          <cell r="H3820" t="str">
            <v>0223038074</v>
          </cell>
          <cell r="I3820">
            <v>0</v>
          </cell>
          <cell r="J3820">
            <v>198000000</v>
          </cell>
        </row>
        <row r="3821">
          <cell r="H3821" t="str">
            <v>0226054074</v>
          </cell>
          <cell r="I3821">
            <v>253546700</v>
          </cell>
          <cell r="J3821">
            <v>253546700</v>
          </cell>
        </row>
        <row r="3822">
          <cell r="H3822" t="str">
            <v>0226054074</v>
          </cell>
          <cell r="I3822">
            <v>253546700</v>
          </cell>
          <cell r="J3822">
            <v>253546700</v>
          </cell>
        </row>
        <row r="3823">
          <cell r="H3823" t="str">
            <v>0226054074</v>
          </cell>
          <cell r="I3823">
            <v>0</v>
          </cell>
          <cell r="J3823">
            <v>253546700</v>
          </cell>
        </row>
        <row r="3824">
          <cell r="H3824" t="str">
            <v>0226227074</v>
          </cell>
          <cell r="I3824">
            <v>25219300</v>
          </cell>
          <cell r="J3824">
            <v>25219300</v>
          </cell>
        </row>
        <row r="3825">
          <cell r="H3825" t="str">
            <v>0226227074</v>
          </cell>
          <cell r="I3825">
            <v>25219300</v>
          </cell>
          <cell r="J3825">
            <v>25219300</v>
          </cell>
        </row>
        <row r="3826">
          <cell r="H3826" t="str">
            <v>0226227074</v>
          </cell>
          <cell r="I3826">
            <v>0</v>
          </cell>
          <cell r="J3826">
            <v>25219300</v>
          </cell>
        </row>
        <row r="3827">
          <cell r="H3827" t="str">
            <v>0250000074</v>
          </cell>
          <cell r="I3827">
            <v>765531600</v>
          </cell>
          <cell r="J3827">
            <v>765364413</v>
          </cell>
        </row>
        <row r="3828">
          <cell r="H3828" t="str">
            <v>0250019074</v>
          </cell>
          <cell r="I3828">
            <v>81225000</v>
          </cell>
          <cell r="J3828">
            <v>81058000</v>
          </cell>
        </row>
        <row r="3829">
          <cell r="H3829" t="str">
            <v>0250019074</v>
          </cell>
          <cell r="I3829">
            <v>81225000</v>
          </cell>
          <cell r="J3829">
            <v>81058000</v>
          </cell>
        </row>
        <row r="3830">
          <cell r="H3830" t="str">
            <v>0250019074</v>
          </cell>
          <cell r="I3830">
            <v>0</v>
          </cell>
          <cell r="J3830">
            <v>81058000</v>
          </cell>
        </row>
        <row r="3831">
          <cell r="H3831" t="str">
            <v>0250019074</v>
          </cell>
          <cell r="I3831">
            <v>0</v>
          </cell>
          <cell r="J3831">
            <v>81058000</v>
          </cell>
        </row>
        <row r="3832">
          <cell r="H3832" t="str">
            <v>0250059074</v>
          </cell>
          <cell r="I3832">
            <v>255293100</v>
          </cell>
          <cell r="J3832">
            <v>255293100</v>
          </cell>
        </row>
        <row r="3833">
          <cell r="H3833" t="str">
            <v>0250059074</v>
          </cell>
          <cell r="I3833">
            <v>255293100</v>
          </cell>
          <cell r="J3833">
            <v>255293100</v>
          </cell>
        </row>
        <row r="3834">
          <cell r="H3834" t="str">
            <v>0250059074</v>
          </cell>
          <cell r="I3834">
            <v>0</v>
          </cell>
          <cell r="J3834">
            <v>255293100</v>
          </cell>
        </row>
        <row r="3835">
          <cell r="H3835" t="str">
            <v>0250059074</v>
          </cell>
          <cell r="I3835">
            <v>0</v>
          </cell>
          <cell r="J3835">
            <v>255293100</v>
          </cell>
        </row>
        <row r="3836">
          <cell r="H3836" t="str">
            <v>0256086074</v>
          </cell>
          <cell r="I3836">
            <v>1513500</v>
          </cell>
          <cell r="J3836">
            <v>1513313</v>
          </cell>
        </row>
        <row r="3837">
          <cell r="H3837" t="str">
            <v>0256086074</v>
          </cell>
          <cell r="I3837">
            <v>1513500</v>
          </cell>
          <cell r="J3837">
            <v>1513313</v>
          </cell>
        </row>
        <row r="3838">
          <cell r="H3838" t="str">
            <v>0256086074</v>
          </cell>
          <cell r="I3838">
            <v>0</v>
          </cell>
          <cell r="J3838">
            <v>1513313</v>
          </cell>
        </row>
        <row r="3839">
          <cell r="H3839" t="str">
            <v>0256086074</v>
          </cell>
          <cell r="I3839">
            <v>0</v>
          </cell>
          <cell r="J3839">
            <v>1513313</v>
          </cell>
        </row>
        <row r="3840">
          <cell r="H3840" t="str">
            <v>0256234074</v>
          </cell>
          <cell r="I3840">
            <v>427500000</v>
          </cell>
          <cell r="J3840">
            <v>427500000</v>
          </cell>
        </row>
        <row r="3841">
          <cell r="H3841" t="str">
            <v>0256234074</v>
          </cell>
          <cell r="I3841">
            <v>427500000</v>
          </cell>
          <cell r="J3841">
            <v>427500000</v>
          </cell>
        </row>
        <row r="3842">
          <cell r="H3842" t="str">
            <v>0256234074</v>
          </cell>
          <cell r="I3842">
            <v>0</v>
          </cell>
          <cell r="J3842">
            <v>427500000</v>
          </cell>
        </row>
        <row r="3843">
          <cell r="H3843" t="str">
            <v>0260000074</v>
          </cell>
          <cell r="I3843">
            <v>1729993500</v>
          </cell>
          <cell r="J3843">
            <v>1721867433.1099999</v>
          </cell>
        </row>
        <row r="3844">
          <cell r="H3844" t="str">
            <v>0265026074</v>
          </cell>
          <cell r="I3844">
            <v>68513400</v>
          </cell>
          <cell r="J3844">
            <v>68513400</v>
          </cell>
        </row>
        <row r="3845">
          <cell r="H3845" t="str">
            <v>0265026074</v>
          </cell>
          <cell r="I3845">
            <v>68513400</v>
          </cell>
          <cell r="J3845">
            <v>68513400</v>
          </cell>
        </row>
        <row r="3846">
          <cell r="H3846" t="str">
            <v>0265026074</v>
          </cell>
          <cell r="I3846">
            <v>0</v>
          </cell>
          <cell r="J3846">
            <v>68513400</v>
          </cell>
        </row>
        <row r="3847">
          <cell r="H3847" t="str">
            <v>0265026074</v>
          </cell>
          <cell r="I3847">
            <v>0</v>
          </cell>
          <cell r="J3847">
            <v>68513400</v>
          </cell>
        </row>
        <row r="3848">
          <cell r="H3848" t="str">
            <v>0269999074</v>
          </cell>
          <cell r="I3848">
            <v>1661480100</v>
          </cell>
          <cell r="J3848">
            <v>1653354033.1099999</v>
          </cell>
        </row>
        <row r="3849">
          <cell r="H3849" t="str">
            <v>0269999074</v>
          </cell>
          <cell r="I3849">
            <v>1661480100</v>
          </cell>
          <cell r="J3849">
            <v>1653354033.1099999</v>
          </cell>
        </row>
        <row r="3850">
          <cell r="H3850" t="str">
            <v>0269999074</v>
          </cell>
          <cell r="I3850">
            <v>0</v>
          </cell>
          <cell r="J3850">
            <v>1653354033.1099999</v>
          </cell>
        </row>
        <row r="3851">
          <cell r="H3851" t="str">
            <v>0269999074</v>
          </cell>
          <cell r="I3851">
            <v>0</v>
          </cell>
          <cell r="J3851">
            <v>1653354033.1099999</v>
          </cell>
        </row>
        <row r="3852">
          <cell r="H3852" t="str">
            <v>0270000074</v>
          </cell>
          <cell r="I3852">
            <v>204687000</v>
          </cell>
          <cell r="J3852">
            <v>198035385.43000001</v>
          </cell>
        </row>
        <row r="3853">
          <cell r="H3853" t="str">
            <v>0279999074</v>
          </cell>
          <cell r="I3853">
            <v>204687000</v>
          </cell>
          <cell r="J3853">
            <v>198035385.43000001</v>
          </cell>
        </row>
        <row r="3854">
          <cell r="H3854" t="str">
            <v>0279999074</v>
          </cell>
          <cell r="I3854">
            <v>204687000</v>
          </cell>
          <cell r="J3854">
            <v>198035385.43000001</v>
          </cell>
        </row>
        <row r="3855">
          <cell r="H3855" t="str">
            <v>0279999074</v>
          </cell>
          <cell r="I3855">
            <v>0</v>
          </cell>
          <cell r="J3855">
            <v>198035385.43000001</v>
          </cell>
        </row>
        <row r="3856">
          <cell r="H3856" t="str">
            <v>0279999074</v>
          </cell>
          <cell r="I3856">
            <v>0</v>
          </cell>
          <cell r="J3856">
            <v>198035385.43000001</v>
          </cell>
        </row>
        <row r="3857">
          <cell r="H3857" t="str">
            <v>0800000074</v>
          </cell>
          <cell r="I3857">
            <v>102710700</v>
          </cell>
          <cell r="J3857">
            <v>98150172.280000001</v>
          </cell>
        </row>
        <row r="3858">
          <cell r="H3858" t="str">
            <v>0850000074</v>
          </cell>
          <cell r="I3858">
            <v>102710700</v>
          </cell>
          <cell r="J3858">
            <v>98150172.280000001</v>
          </cell>
        </row>
        <row r="3859">
          <cell r="H3859" t="str">
            <v>0859999074</v>
          </cell>
          <cell r="I3859">
            <v>102710700</v>
          </cell>
          <cell r="J3859">
            <v>98150172.280000001</v>
          </cell>
        </row>
        <row r="3860">
          <cell r="H3860" t="str">
            <v>0859999074</v>
          </cell>
          <cell r="I3860">
            <v>71707500</v>
          </cell>
          <cell r="J3860">
            <v>67147045.280000001</v>
          </cell>
        </row>
        <row r="3861">
          <cell r="H3861" t="str">
            <v>0859999074</v>
          </cell>
          <cell r="I3861">
            <v>0</v>
          </cell>
          <cell r="J3861">
            <v>67147045.280000001</v>
          </cell>
        </row>
        <row r="3862">
          <cell r="H3862" t="str">
            <v>0859999074</v>
          </cell>
          <cell r="I3862">
            <v>0</v>
          </cell>
          <cell r="J3862">
            <v>67147045.280000001</v>
          </cell>
        </row>
        <row r="3863">
          <cell r="H3863" t="str">
            <v>0859999074</v>
          </cell>
          <cell r="I3863">
            <v>31003200</v>
          </cell>
          <cell r="J3863">
            <v>31003127</v>
          </cell>
        </row>
        <row r="3864">
          <cell r="H3864" t="str">
            <v>0859999074</v>
          </cell>
          <cell r="I3864">
            <v>0</v>
          </cell>
          <cell r="J3864">
            <v>31003127</v>
          </cell>
        </row>
        <row r="3865">
          <cell r="H3865" t="str">
            <v>0859999074</v>
          </cell>
          <cell r="I3865">
            <v>0</v>
          </cell>
          <cell r="J3865">
            <v>31003127</v>
          </cell>
        </row>
        <row r="3866">
          <cell r="H3866" t="str">
            <v>1400000074</v>
          </cell>
          <cell r="I3866">
            <v>179550000</v>
          </cell>
          <cell r="J3866">
            <v>179550000</v>
          </cell>
        </row>
        <row r="3867">
          <cell r="H3867" t="str">
            <v>1430000074</v>
          </cell>
          <cell r="I3867">
            <v>179550000</v>
          </cell>
          <cell r="J3867">
            <v>179550000</v>
          </cell>
        </row>
        <row r="3868">
          <cell r="H3868" t="str">
            <v>1436146074</v>
          </cell>
          <cell r="I3868">
            <v>51300000</v>
          </cell>
          <cell r="J3868">
            <v>51300000</v>
          </cell>
        </row>
        <row r="3869">
          <cell r="H3869" t="str">
            <v>1436146074</v>
          </cell>
          <cell r="I3869">
            <v>51300000</v>
          </cell>
          <cell r="J3869">
            <v>51300000</v>
          </cell>
        </row>
        <row r="3870">
          <cell r="H3870" t="str">
            <v>1436146074</v>
          </cell>
          <cell r="I3870">
            <v>0</v>
          </cell>
          <cell r="J3870">
            <v>51300000</v>
          </cell>
        </row>
        <row r="3871">
          <cell r="H3871" t="str">
            <v>1436482074</v>
          </cell>
          <cell r="I3871">
            <v>128250000</v>
          </cell>
          <cell r="J3871">
            <v>128250000</v>
          </cell>
        </row>
        <row r="3872">
          <cell r="H3872" t="str">
            <v>1436482074</v>
          </cell>
          <cell r="I3872">
            <v>128250000</v>
          </cell>
          <cell r="J3872">
            <v>128250000</v>
          </cell>
        </row>
        <row r="3873">
          <cell r="H3873" t="str">
            <v>1436482074</v>
          </cell>
          <cell r="I3873">
            <v>0</v>
          </cell>
          <cell r="J3873">
            <v>128250000</v>
          </cell>
        </row>
        <row r="3874">
          <cell r="H3874" t="str">
            <v>2300000074</v>
          </cell>
          <cell r="I3874">
            <v>36976400</v>
          </cell>
          <cell r="J3874">
            <v>36976356</v>
          </cell>
        </row>
        <row r="3875">
          <cell r="H3875" t="str">
            <v>2340000074</v>
          </cell>
          <cell r="I3875">
            <v>36976400</v>
          </cell>
          <cell r="J3875">
            <v>36976356</v>
          </cell>
        </row>
        <row r="3876">
          <cell r="H3876" t="str">
            <v>2347001074</v>
          </cell>
          <cell r="I3876">
            <v>36976400</v>
          </cell>
          <cell r="J3876">
            <v>36976356</v>
          </cell>
        </row>
        <row r="3877">
          <cell r="H3877" t="str">
            <v>2347001074</v>
          </cell>
          <cell r="I3877">
            <v>36976400</v>
          </cell>
          <cell r="J3877">
            <v>36976356</v>
          </cell>
        </row>
        <row r="3878">
          <cell r="H3878" t="str">
            <v>2347001074</v>
          </cell>
          <cell r="I3878">
            <v>0</v>
          </cell>
          <cell r="J3878">
            <v>36976356</v>
          </cell>
        </row>
        <row r="3879">
          <cell r="H3879" t="str">
            <v>2347001074</v>
          </cell>
          <cell r="I3879">
            <v>0</v>
          </cell>
          <cell r="J3879">
            <v>36976356</v>
          </cell>
        </row>
        <row r="3880">
          <cell r="H3880" t="str">
            <v>9900000074</v>
          </cell>
          <cell r="I3880">
            <v>1219243400</v>
          </cell>
          <cell r="J3880">
            <v>1189127019.45</v>
          </cell>
        </row>
        <row r="3881">
          <cell r="H3881" t="str">
            <v>9990000074</v>
          </cell>
          <cell r="I3881">
            <v>1219243400</v>
          </cell>
          <cell r="J3881">
            <v>1189127019.45</v>
          </cell>
        </row>
        <row r="3882">
          <cell r="H3882" t="str">
            <v>9990011074</v>
          </cell>
          <cell r="I3882">
            <v>772245200</v>
          </cell>
          <cell r="J3882">
            <v>769475054.29999995</v>
          </cell>
        </row>
        <row r="3883">
          <cell r="H3883" t="str">
            <v>9990011074</v>
          </cell>
          <cell r="I3883">
            <v>772245200</v>
          </cell>
          <cell r="J3883">
            <v>769475054.29999995</v>
          </cell>
        </row>
        <row r="3884">
          <cell r="H3884" t="str">
            <v>9990011074</v>
          </cell>
          <cell r="I3884">
            <v>0</v>
          </cell>
          <cell r="J3884">
            <v>769475054.29999995</v>
          </cell>
        </row>
        <row r="3885">
          <cell r="H3885" t="str">
            <v>9990011074</v>
          </cell>
          <cell r="I3885">
            <v>0</v>
          </cell>
          <cell r="J3885">
            <v>769475054.29999995</v>
          </cell>
        </row>
        <row r="3886">
          <cell r="H3886" t="str">
            <v>9990019074</v>
          </cell>
          <cell r="I3886">
            <v>328714500</v>
          </cell>
          <cell r="J3886">
            <v>301368265.14999998</v>
          </cell>
        </row>
        <row r="3887">
          <cell r="H3887" t="str">
            <v>9990019074</v>
          </cell>
          <cell r="I3887">
            <v>26973500</v>
          </cell>
          <cell r="J3887">
            <v>21934565.02</v>
          </cell>
        </row>
        <row r="3888">
          <cell r="H3888" t="str">
            <v>9990019074</v>
          </cell>
          <cell r="I3888">
            <v>0</v>
          </cell>
          <cell r="J3888">
            <v>21934565.02</v>
          </cell>
        </row>
        <row r="3889">
          <cell r="H3889" t="str">
            <v>9990019074</v>
          </cell>
          <cell r="I3889">
            <v>0</v>
          </cell>
          <cell r="J3889">
            <v>21934565.02</v>
          </cell>
        </row>
        <row r="3890">
          <cell r="H3890" t="str">
            <v>9990019074</v>
          </cell>
          <cell r="I3890">
            <v>274888800</v>
          </cell>
          <cell r="J3890">
            <v>252581614.59</v>
          </cell>
        </row>
        <row r="3891">
          <cell r="H3891" t="str">
            <v>9990019074</v>
          </cell>
          <cell r="I3891">
            <v>0</v>
          </cell>
          <cell r="J3891">
            <v>252581614.59</v>
          </cell>
        </row>
        <row r="3892">
          <cell r="H3892" t="str">
            <v>9990019074</v>
          </cell>
          <cell r="I3892">
            <v>0</v>
          </cell>
          <cell r="J3892">
            <v>101435576.15000001</v>
          </cell>
        </row>
        <row r="3893">
          <cell r="H3893" t="str">
            <v>9990019074</v>
          </cell>
          <cell r="I3893">
            <v>0</v>
          </cell>
          <cell r="J3893">
            <v>151146038.44</v>
          </cell>
        </row>
        <row r="3894">
          <cell r="H3894" t="str">
            <v>9990019074</v>
          </cell>
          <cell r="I3894">
            <v>26852200</v>
          </cell>
          <cell r="J3894">
            <v>26852085.539999999</v>
          </cell>
        </row>
        <row r="3895">
          <cell r="H3895" t="str">
            <v>9990019074</v>
          </cell>
          <cell r="I3895">
            <v>0</v>
          </cell>
          <cell r="J3895">
            <v>145085.54</v>
          </cell>
        </row>
        <row r="3896">
          <cell r="H3896" t="str">
            <v>9990019074</v>
          </cell>
          <cell r="I3896">
            <v>0</v>
          </cell>
          <cell r="J3896">
            <v>145085.54</v>
          </cell>
        </row>
        <row r="3897">
          <cell r="H3897" t="str">
            <v>9990019074</v>
          </cell>
          <cell r="I3897">
            <v>0</v>
          </cell>
          <cell r="J3897">
            <v>26707000</v>
          </cell>
        </row>
        <row r="3898">
          <cell r="H3898" t="str">
            <v>9990019074</v>
          </cell>
          <cell r="I3898">
            <v>0</v>
          </cell>
          <cell r="J3898">
            <v>26707000</v>
          </cell>
        </row>
        <row r="3899">
          <cell r="H3899" t="str">
            <v>9990059074</v>
          </cell>
          <cell r="I3899">
            <v>112048700</v>
          </cell>
          <cell r="J3899">
            <v>112048700</v>
          </cell>
        </row>
        <row r="3900">
          <cell r="H3900" t="str">
            <v>9990059074</v>
          </cell>
          <cell r="I3900">
            <v>112048700</v>
          </cell>
          <cell r="J3900">
            <v>112048700</v>
          </cell>
        </row>
        <row r="3901">
          <cell r="H3901" t="str">
            <v>9990059074</v>
          </cell>
          <cell r="I3901">
            <v>0</v>
          </cell>
          <cell r="J3901">
            <v>112048700</v>
          </cell>
        </row>
        <row r="3902">
          <cell r="H3902" t="str">
            <v>9990059074</v>
          </cell>
          <cell r="I3902">
            <v>0</v>
          </cell>
          <cell r="J3902">
            <v>112048700</v>
          </cell>
        </row>
        <row r="3903">
          <cell r="H3903" t="str">
            <v>9996094074</v>
          </cell>
          <cell r="I3903">
            <v>6235000</v>
          </cell>
          <cell r="J3903">
            <v>6235000</v>
          </cell>
        </row>
        <row r="3904">
          <cell r="H3904" t="str">
            <v>9996094074</v>
          </cell>
          <cell r="I3904">
            <v>6235000</v>
          </cell>
          <cell r="J3904">
            <v>6235000</v>
          </cell>
        </row>
        <row r="3905">
          <cell r="H3905" t="str">
            <v>9996094074</v>
          </cell>
          <cell r="I3905">
            <v>0</v>
          </cell>
          <cell r="J3905">
            <v>6235000</v>
          </cell>
        </row>
        <row r="3906">
          <cell r="H3906" t="str">
            <v>074</v>
          </cell>
          <cell r="I3906">
            <v>14122100</v>
          </cell>
          <cell r="J3906">
            <v>14122100</v>
          </cell>
        </row>
        <row r="3907">
          <cell r="H3907" t="str">
            <v>074</v>
          </cell>
          <cell r="I3907">
            <v>14122100</v>
          </cell>
          <cell r="J3907">
            <v>14122100</v>
          </cell>
        </row>
        <row r="3908">
          <cell r="H3908" t="str">
            <v>1100000074</v>
          </cell>
          <cell r="I3908">
            <v>14122100</v>
          </cell>
          <cell r="J3908">
            <v>14122100</v>
          </cell>
        </row>
        <row r="3909">
          <cell r="H3909" t="str">
            <v>1110000074</v>
          </cell>
          <cell r="I3909">
            <v>14122100</v>
          </cell>
          <cell r="J3909">
            <v>14122100</v>
          </cell>
        </row>
        <row r="3910">
          <cell r="H3910" t="str">
            <v>1110059074</v>
          </cell>
          <cell r="I3910">
            <v>14122100</v>
          </cell>
          <cell r="J3910">
            <v>14122100</v>
          </cell>
        </row>
        <row r="3911">
          <cell r="H3911" t="str">
            <v>1110059074</v>
          </cell>
          <cell r="I3911">
            <v>14122100</v>
          </cell>
          <cell r="J3911">
            <v>14122100</v>
          </cell>
        </row>
        <row r="3912">
          <cell r="H3912" t="str">
            <v>1110059074</v>
          </cell>
          <cell r="I3912">
            <v>0</v>
          </cell>
          <cell r="J3912">
            <v>14122100</v>
          </cell>
        </row>
        <row r="3913">
          <cell r="H3913" t="str">
            <v>1110059074</v>
          </cell>
          <cell r="I3913">
            <v>0</v>
          </cell>
          <cell r="J3913">
            <v>14122100</v>
          </cell>
        </row>
        <row r="3914">
          <cell r="H3914" t="str">
            <v>074</v>
          </cell>
          <cell r="I3914">
            <v>569774200</v>
          </cell>
          <cell r="J3914">
            <v>569774200</v>
          </cell>
        </row>
        <row r="3915">
          <cell r="H3915" t="str">
            <v>074</v>
          </cell>
          <cell r="I3915">
            <v>569774200</v>
          </cell>
          <cell r="J3915">
            <v>569774200</v>
          </cell>
        </row>
        <row r="3916">
          <cell r="H3916" t="str">
            <v>0100000074</v>
          </cell>
          <cell r="I3916">
            <v>569774200</v>
          </cell>
          <cell r="J3916">
            <v>569774200</v>
          </cell>
        </row>
        <row r="3917">
          <cell r="H3917" t="str">
            <v>0120000074</v>
          </cell>
          <cell r="I3917">
            <v>569774200</v>
          </cell>
          <cell r="J3917">
            <v>569774200</v>
          </cell>
        </row>
        <row r="3918">
          <cell r="H3918" t="str">
            <v>0125401074</v>
          </cell>
          <cell r="I3918">
            <v>569774200</v>
          </cell>
          <cell r="J3918">
            <v>569774200</v>
          </cell>
        </row>
        <row r="3919">
          <cell r="H3919" t="str">
            <v>0125401074</v>
          </cell>
          <cell r="I3919">
            <v>569774200</v>
          </cell>
          <cell r="J3919">
            <v>569774200</v>
          </cell>
        </row>
        <row r="3920">
          <cell r="H3920" t="str">
            <v>0125401074</v>
          </cell>
          <cell r="I3920">
            <v>0</v>
          </cell>
          <cell r="J3920">
            <v>569774200</v>
          </cell>
        </row>
        <row r="3921">
          <cell r="H3921" t="str">
            <v>0125401074</v>
          </cell>
          <cell r="I3921">
            <v>0</v>
          </cell>
          <cell r="J3921">
            <v>569774200</v>
          </cell>
        </row>
        <row r="3922">
          <cell r="H3922" t="str">
            <v>074</v>
          </cell>
          <cell r="I3922">
            <v>8146447500</v>
          </cell>
          <cell r="J3922">
            <v>8123351274.7299995</v>
          </cell>
        </row>
        <row r="3923">
          <cell r="H3923" t="str">
            <v>074</v>
          </cell>
          <cell r="I3923">
            <v>26500000</v>
          </cell>
          <cell r="J3923">
            <v>26500000</v>
          </cell>
        </row>
        <row r="3924">
          <cell r="H3924" t="str">
            <v>0500000074</v>
          </cell>
          <cell r="I3924">
            <v>26500000</v>
          </cell>
          <cell r="J3924">
            <v>26500000</v>
          </cell>
        </row>
        <row r="3925">
          <cell r="H3925" t="str">
            <v>0540000074</v>
          </cell>
          <cell r="I3925">
            <v>26500000</v>
          </cell>
          <cell r="J3925">
            <v>26500000</v>
          </cell>
        </row>
        <row r="3926">
          <cell r="H3926" t="str">
            <v>0543589074</v>
          </cell>
          <cell r="I3926">
            <v>26500000</v>
          </cell>
          <cell r="J3926">
            <v>26500000</v>
          </cell>
        </row>
        <row r="3927">
          <cell r="H3927" t="str">
            <v>0543589074</v>
          </cell>
          <cell r="I3927">
            <v>26500000</v>
          </cell>
          <cell r="J3927">
            <v>26500000</v>
          </cell>
        </row>
        <row r="3928">
          <cell r="H3928" t="str">
            <v>0543589074</v>
          </cell>
          <cell r="I3928">
            <v>0</v>
          </cell>
          <cell r="J3928">
            <v>26500000</v>
          </cell>
        </row>
        <row r="3929">
          <cell r="H3929" t="str">
            <v>0543589074</v>
          </cell>
          <cell r="I3929">
            <v>0</v>
          </cell>
          <cell r="J3929">
            <v>26500000</v>
          </cell>
        </row>
        <row r="3930">
          <cell r="H3930" t="str">
            <v>074</v>
          </cell>
          <cell r="I3930">
            <v>8119947500</v>
          </cell>
          <cell r="J3930">
            <v>8096851274.7299995</v>
          </cell>
        </row>
        <row r="3931">
          <cell r="H3931" t="str">
            <v>0300000074</v>
          </cell>
          <cell r="I3931">
            <v>8119947500</v>
          </cell>
          <cell r="J3931">
            <v>8096851274.7299995</v>
          </cell>
        </row>
        <row r="3932">
          <cell r="H3932" t="str">
            <v>0330000074</v>
          </cell>
          <cell r="I3932">
            <v>8119947500</v>
          </cell>
          <cell r="J3932">
            <v>8096851274.7299995</v>
          </cell>
        </row>
        <row r="3933">
          <cell r="H3933" t="str">
            <v>0335082074</v>
          </cell>
          <cell r="I3933">
            <v>6902849600</v>
          </cell>
          <cell r="J3933">
            <v>6902849600</v>
          </cell>
        </row>
        <row r="3934">
          <cell r="H3934" t="str">
            <v>0335082074</v>
          </cell>
          <cell r="I3934">
            <v>6902849600</v>
          </cell>
          <cell r="J3934">
            <v>6902849600</v>
          </cell>
        </row>
        <row r="3935">
          <cell r="H3935" t="str">
            <v>0335082074</v>
          </cell>
          <cell r="I3935">
            <v>0</v>
          </cell>
          <cell r="J3935">
            <v>6902849600</v>
          </cell>
        </row>
        <row r="3936">
          <cell r="H3936" t="str">
            <v>0335082074</v>
          </cell>
          <cell r="I3936">
            <v>0</v>
          </cell>
          <cell r="J3936">
            <v>6902849600</v>
          </cell>
        </row>
        <row r="3937">
          <cell r="H3937" t="str">
            <v>0335260074</v>
          </cell>
          <cell r="I3937">
            <v>1217097900</v>
          </cell>
          <cell r="J3937">
            <v>1194001674.73</v>
          </cell>
        </row>
        <row r="3938">
          <cell r="H3938" t="str">
            <v>0335260074</v>
          </cell>
          <cell r="I3938">
            <v>1217097900</v>
          </cell>
          <cell r="J3938">
            <v>1194001674.73</v>
          </cell>
        </row>
        <row r="3939">
          <cell r="H3939" t="str">
            <v>0335260074</v>
          </cell>
          <cell r="I3939">
            <v>0</v>
          </cell>
          <cell r="J3939">
            <v>1194001674.73</v>
          </cell>
        </row>
        <row r="3940">
          <cell r="H3940" t="str">
            <v>074</v>
          </cell>
          <cell r="I3940">
            <v>252854900</v>
          </cell>
          <cell r="J3940">
            <v>252854900</v>
          </cell>
        </row>
        <row r="3941">
          <cell r="H3941" t="str">
            <v>074</v>
          </cell>
          <cell r="I3941">
            <v>252854900</v>
          </cell>
          <cell r="J3941">
            <v>252854900</v>
          </cell>
        </row>
        <row r="3942">
          <cell r="H3942" t="str">
            <v>0200000074</v>
          </cell>
          <cell r="I3942">
            <v>83564900</v>
          </cell>
          <cell r="J3942">
            <v>83564900</v>
          </cell>
        </row>
        <row r="3943">
          <cell r="H3943" t="str">
            <v>0220000074</v>
          </cell>
          <cell r="I3943">
            <v>83564900</v>
          </cell>
          <cell r="J3943">
            <v>83564900</v>
          </cell>
        </row>
        <row r="3944">
          <cell r="H3944" t="str">
            <v>0225172074</v>
          </cell>
          <cell r="I3944">
            <v>83564900</v>
          </cell>
          <cell r="J3944">
            <v>83564900</v>
          </cell>
        </row>
        <row r="3945">
          <cell r="H3945" t="str">
            <v>0225172074</v>
          </cell>
          <cell r="I3945">
            <v>83564900</v>
          </cell>
          <cell r="J3945">
            <v>83564900</v>
          </cell>
        </row>
        <row r="3946">
          <cell r="H3946" t="str">
            <v>0225172074</v>
          </cell>
          <cell r="I3946">
            <v>0</v>
          </cell>
          <cell r="J3946">
            <v>83564900</v>
          </cell>
        </row>
        <row r="3947">
          <cell r="H3947" t="str">
            <v>9900000074</v>
          </cell>
          <cell r="I3947">
            <v>169290000</v>
          </cell>
          <cell r="J3947">
            <v>169290000</v>
          </cell>
        </row>
        <row r="3948">
          <cell r="H3948" t="str">
            <v>9990000074</v>
          </cell>
          <cell r="I3948">
            <v>169290000</v>
          </cell>
          <cell r="J3948">
            <v>169290000</v>
          </cell>
        </row>
        <row r="3949">
          <cell r="H3949" t="str">
            <v>9995160074</v>
          </cell>
          <cell r="I3949">
            <v>169290000</v>
          </cell>
          <cell r="J3949">
            <v>169290000</v>
          </cell>
        </row>
        <row r="3950">
          <cell r="H3950" t="str">
            <v>9995160074</v>
          </cell>
          <cell r="I3950">
            <v>169290000</v>
          </cell>
          <cell r="J3950">
            <v>169290000</v>
          </cell>
        </row>
        <row r="3951">
          <cell r="H3951" t="str">
            <v>9995160074</v>
          </cell>
          <cell r="I3951">
            <v>0</v>
          </cell>
          <cell r="J3951">
            <v>169290000</v>
          </cell>
        </row>
        <row r="3952">
          <cell r="H3952" t="str">
            <v>076</v>
          </cell>
          <cell r="I3952">
            <v>16166156000</v>
          </cell>
          <cell r="J3952">
            <v>15815968734.780001</v>
          </cell>
        </row>
        <row r="3953">
          <cell r="H3953" t="str">
            <v>076</v>
          </cell>
          <cell r="I3953">
            <v>65368300</v>
          </cell>
          <cell r="J3953">
            <v>60522075.939999998</v>
          </cell>
        </row>
        <row r="3954">
          <cell r="H3954" t="str">
            <v>076</v>
          </cell>
          <cell r="I3954">
            <v>65368300</v>
          </cell>
          <cell r="J3954">
            <v>60522075.939999998</v>
          </cell>
        </row>
        <row r="3955">
          <cell r="H3955" t="str">
            <v>2600000076</v>
          </cell>
          <cell r="I3955">
            <v>65368300</v>
          </cell>
          <cell r="J3955">
            <v>60522075.939999998</v>
          </cell>
        </row>
        <row r="3956">
          <cell r="H3956" t="str">
            <v>2610000076</v>
          </cell>
          <cell r="I3956">
            <v>65368300</v>
          </cell>
          <cell r="J3956">
            <v>60522075.939999998</v>
          </cell>
        </row>
        <row r="3957">
          <cell r="H3957" t="str">
            <v>2612794076</v>
          </cell>
          <cell r="I3957">
            <v>65368300</v>
          </cell>
          <cell r="J3957">
            <v>60522075.939999998</v>
          </cell>
        </row>
        <row r="3958">
          <cell r="H3958" t="str">
            <v>2612794076</v>
          </cell>
          <cell r="I3958">
            <v>65368300</v>
          </cell>
          <cell r="J3958">
            <v>60522075.939999998</v>
          </cell>
        </row>
        <row r="3959">
          <cell r="H3959" t="str">
            <v>2612794076</v>
          </cell>
          <cell r="I3959">
            <v>0</v>
          </cell>
          <cell r="J3959">
            <v>60522075.939999998</v>
          </cell>
        </row>
        <row r="3960">
          <cell r="H3960" t="str">
            <v>2612794076</v>
          </cell>
          <cell r="I3960">
            <v>0</v>
          </cell>
          <cell r="J3960">
            <v>60522075.939999998</v>
          </cell>
        </row>
        <row r="3961">
          <cell r="H3961" t="str">
            <v>076</v>
          </cell>
          <cell r="I3961">
            <v>12717651800</v>
          </cell>
          <cell r="J3961">
            <v>12372444418.549999</v>
          </cell>
        </row>
        <row r="3962">
          <cell r="H3962" t="str">
            <v>076</v>
          </cell>
          <cell r="I3962">
            <v>5572322500</v>
          </cell>
          <cell r="J3962">
            <v>5238789676.9300003</v>
          </cell>
        </row>
        <row r="3963">
          <cell r="H3963" t="str">
            <v>1200000076</v>
          </cell>
          <cell r="I3963">
            <v>2070000</v>
          </cell>
          <cell r="J3963">
            <v>0</v>
          </cell>
        </row>
        <row r="3964">
          <cell r="H3964" t="str">
            <v>1260000076</v>
          </cell>
          <cell r="I3964">
            <v>2070000</v>
          </cell>
          <cell r="J3964">
            <v>0</v>
          </cell>
        </row>
        <row r="3965">
          <cell r="H3965" t="str">
            <v>1269999076</v>
          </cell>
          <cell r="I3965">
            <v>2070000</v>
          </cell>
          <cell r="J3965">
            <v>0</v>
          </cell>
        </row>
        <row r="3966">
          <cell r="H3966" t="str">
            <v>1269999076</v>
          </cell>
          <cell r="I3966">
            <v>2070000</v>
          </cell>
          <cell r="J3966">
            <v>0</v>
          </cell>
        </row>
        <row r="3967">
          <cell r="H3967" t="str">
            <v>2600000076</v>
          </cell>
          <cell r="I3967">
            <v>5278875500</v>
          </cell>
          <cell r="J3967">
            <v>4947412676.9300003</v>
          </cell>
        </row>
        <row r="3968">
          <cell r="H3968" t="str">
            <v>2620000076</v>
          </cell>
          <cell r="I3968">
            <v>2797235700</v>
          </cell>
          <cell r="J3968">
            <v>2751248383.79</v>
          </cell>
        </row>
        <row r="3969">
          <cell r="H3969" t="str">
            <v>2620019076</v>
          </cell>
          <cell r="I3969">
            <v>25831800</v>
          </cell>
          <cell r="J3969">
            <v>11490563.140000001</v>
          </cell>
        </row>
        <row r="3970">
          <cell r="H3970" t="str">
            <v>2620019076</v>
          </cell>
          <cell r="I3970">
            <v>25831800</v>
          </cell>
          <cell r="J3970">
            <v>11490563.140000001</v>
          </cell>
        </row>
        <row r="3971">
          <cell r="H3971" t="str">
            <v>2620019076</v>
          </cell>
          <cell r="I3971">
            <v>0</v>
          </cell>
          <cell r="J3971">
            <v>11490563.140000001</v>
          </cell>
        </row>
        <row r="3972">
          <cell r="H3972" t="str">
            <v>2620019076</v>
          </cell>
          <cell r="I3972">
            <v>0</v>
          </cell>
          <cell r="J3972">
            <v>11490563.140000001</v>
          </cell>
        </row>
        <row r="3973">
          <cell r="H3973" t="str">
            <v>2620059076</v>
          </cell>
          <cell r="I3973">
            <v>2522386000</v>
          </cell>
          <cell r="J3973">
            <v>2522386000</v>
          </cell>
        </row>
        <row r="3974">
          <cell r="H3974" t="str">
            <v>2620059076</v>
          </cell>
          <cell r="I3974">
            <v>2522386000</v>
          </cell>
          <cell r="J3974">
            <v>2522386000</v>
          </cell>
        </row>
        <row r="3975">
          <cell r="H3975" t="str">
            <v>2620059076</v>
          </cell>
          <cell r="I3975">
            <v>0</v>
          </cell>
          <cell r="J3975">
            <v>2522386000</v>
          </cell>
        </row>
        <row r="3976">
          <cell r="H3976" t="str">
            <v>2620059076</v>
          </cell>
          <cell r="I3976">
            <v>0</v>
          </cell>
          <cell r="J3976">
            <v>2293691800</v>
          </cell>
        </row>
        <row r="3977">
          <cell r="H3977" t="str">
            <v>2620059076</v>
          </cell>
          <cell r="I3977">
            <v>0</v>
          </cell>
          <cell r="J3977">
            <v>228694200</v>
          </cell>
        </row>
        <row r="3978">
          <cell r="H3978" t="str">
            <v>2623987076</v>
          </cell>
          <cell r="I3978">
            <v>14877200</v>
          </cell>
          <cell r="J3978">
            <v>14877200</v>
          </cell>
        </row>
        <row r="3979">
          <cell r="H3979" t="str">
            <v>2623987076</v>
          </cell>
          <cell r="I3979">
            <v>14877200</v>
          </cell>
          <cell r="J3979">
            <v>14877200</v>
          </cell>
        </row>
        <row r="3980">
          <cell r="H3980" t="str">
            <v>2623987076</v>
          </cell>
          <cell r="I3980">
            <v>0</v>
          </cell>
          <cell r="J3980">
            <v>14877200</v>
          </cell>
        </row>
        <row r="3981">
          <cell r="H3981" t="str">
            <v>2623987076</v>
          </cell>
          <cell r="I3981">
            <v>0</v>
          </cell>
          <cell r="J3981">
            <v>14877200</v>
          </cell>
        </row>
        <row r="3982">
          <cell r="H3982" t="str">
            <v>2625396076</v>
          </cell>
          <cell r="I3982">
            <v>234140700</v>
          </cell>
          <cell r="J3982">
            <v>202494620.65000001</v>
          </cell>
        </row>
        <row r="3983">
          <cell r="H3983" t="str">
            <v>2625396076</v>
          </cell>
          <cell r="I3983">
            <v>234140700</v>
          </cell>
          <cell r="J3983">
            <v>202494620.65000001</v>
          </cell>
        </row>
        <row r="3984">
          <cell r="H3984" t="str">
            <v>2625396076</v>
          </cell>
          <cell r="I3984">
            <v>0</v>
          </cell>
          <cell r="J3984">
            <v>202494620.65000001</v>
          </cell>
        </row>
        <row r="3985">
          <cell r="H3985" t="str">
            <v>2625396076</v>
          </cell>
          <cell r="I3985">
            <v>0</v>
          </cell>
          <cell r="J3985">
            <v>202494620.65000001</v>
          </cell>
        </row>
        <row r="3986">
          <cell r="H3986" t="str">
            <v>2640000076</v>
          </cell>
          <cell r="I3986">
            <v>971020100</v>
          </cell>
          <cell r="J3986">
            <v>971020100</v>
          </cell>
        </row>
        <row r="3987">
          <cell r="H3987" t="str">
            <v>2640059076</v>
          </cell>
          <cell r="I3987">
            <v>965069200</v>
          </cell>
          <cell r="J3987">
            <v>965069200</v>
          </cell>
        </row>
        <row r="3988">
          <cell r="H3988" t="str">
            <v>2640059076</v>
          </cell>
          <cell r="I3988">
            <v>965069200</v>
          </cell>
          <cell r="J3988">
            <v>965069200</v>
          </cell>
        </row>
        <row r="3989">
          <cell r="H3989" t="str">
            <v>2640059076</v>
          </cell>
          <cell r="I3989">
            <v>0</v>
          </cell>
          <cell r="J3989">
            <v>965069200</v>
          </cell>
        </row>
        <row r="3990">
          <cell r="H3990" t="str">
            <v>2640059076</v>
          </cell>
          <cell r="I3990">
            <v>0</v>
          </cell>
          <cell r="J3990">
            <v>944838000</v>
          </cell>
        </row>
        <row r="3991">
          <cell r="H3991" t="str">
            <v>2640059076</v>
          </cell>
          <cell r="I3991">
            <v>0</v>
          </cell>
          <cell r="J3991">
            <v>20231200</v>
          </cell>
        </row>
        <row r="3992">
          <cell r="H3992" t="str">
            <v>2643987076</v>
          </cell>
          <cell r="I3992">
            <v>5950900</v>
          </cell>
          <cell r="J3992">
            <v>5950900</v>
          </cell>
        </row>
        <row r="3993">
          <cell r="H3993" t="str">
            <v>2643987076</v>
          </cell>
          <cell r="I3993">
            <v>5950900</v>
          </cell>
          <cell r="J3993">
            <v>5950900</v>
          </cell>
        </row>
        <row r="3994">
          <cell r="H3994" t="str">
            <v>2643987076</v>
          </cell>
          <cell r="I3994">
            <v>0</v>
          </cell>
          <cell r="J3994">
            <v>5950900</v>
          </cell>
        </row>
        <row r="3995">
          <cell r="H3995" t="str">
            <v>2643987076</v>
          </cell>
          <cell r="I3995">
            <v>0</v>
          </cell>
          <cell r="J3995">
            <v>5950900</v>
          </cell>
        </row>
        <row r="3996">
          <cell r="H3996" t="str">
            <v>2650000076</v>
          </cell>
          <cell r="I3996">
            <v>173266500</v>
          </cell>
          <cell r="J3996">
            <v>116212673.76000001</v>
          </cell>
        </row>
        <row r="3997">
          <cell r="H3997" t="str">
            <v>2656427076</v>
          </cell>
          <cell r="I3997">
            <v>29589100</v>
          </cell>
          <cell r="J3997">
            <v>20806827.960000001</v>
          </cell>
        </row>
        <row r="3998">
          <cell r="H3998" t="str">
            <v>2656427076</v>
          </cell>
          <cell r="I3998">
            <v>29589100</v>
          </cell>
          <cell r="J3998">
            <v>20806827.960000001</v>
          </cell>
        </row>
        <row r="3999">
          <cell r="H3999" t="str">
            <v>2656427076</v>
          </cell>
          <cell r="I3999">
            <v>0</v>
          </cell>
          <cell r="J3999">
            <v>20806827.960000001</v>
          </cell>
        </row>
        <row r="4000">
          <cell r="H4000" t="str">
            <v>2656428076</v>
          </cell>
          <cell r="I4000">
            <v>143677400</v>
          </cell>
          <cell r="J4000">
            <v>95405845.799999997</v>
          </cell>
        </row>
        <row r="4001">
          <cell r="H4001" t="str">
            <v>2656428076</v>
          </cell>
          <cell r="I4001">
            <v>143677400</v>
          </cell>
          <cell r="J4001">
            <v>95405845.799999997</v>
          </cell>
        </row>
        <row r="4002">
          <cell r="H4002" t="str">
            <v>2656428076</v>
          </cell>
          <cell r="I4002">
            <v>0</v>
          </cell>
          <cell r="J4002">
            <v>95405845.799999997</v>
          </cell>
        </row>
        <row r="4003">
          <cell r="H4003" t="str">
            <v>2660000076</v>
          </cell>
          <cell r="I4003">
            <v>108556700</v>
          </cell>
          <cell r="J4003">
            <v>99180656.680000007</v>
          </cell>
        </row>
        <row r="4004">
          <cell r="H4004" t="str">
            <v>2660039076</v>
          </cell>
          <cell r="I4004">
            <v>108556700</v>
          </cell>
          <cell r="J4004">
            <v>99180656.680000007</v>
          </cell>
        </row>
        <row r="4005">
          <cell r="H4005" t="str">
            <v>2660039076</v>
          </cell>
          <cell r="I4005">
            <v>76412900</v>
          </cell>
          <cell r="J4005">
            <v>70131577.680000007</v>
          </cell>
        </row>
        <row r="4006">
          <cell r="H4006" t="str">
            <v>2660039076</v>
          </cell>
          <cell r="I4006">
            <v>0</v>
          </cell>
          <cell r="J4006">
            <v>70131577.680000007</v>
          </cell>
        </row>
        <row r="4007">
          <cell r="H4007" t="str">
            <v>2660039076</v>
          </cell>
          <cell r="I4007">
            <v>0</v>
          </cell>
          <cell r="J4007">
            <v>63237356.82</v>
          </cell>
        </row>
        <row r="4008">
          <cell r="H4008" t="str">
            <v>2660039076</v>
          </cell>
          <cell r="I4008">
            <v>0</v>
          </cell>
          <cell r="J4008">
            <v>6894220.8600000003</v>
          </cell>
        </row>
        <row r="4009">
          <cell r="H4009" t="str">
            <v>2660039076</v>
          </cell>
          <cell r="I4009">
            <v>31254100</v>
          </cell>
          <cell r="J4009">
            <v>29008561.41</v>
          </cell>
        </row>
        <row r="4010">
          <cell r="H4010" t="str">
            <v>2660039076</v>
          </cell>
          <cell r="I4010">
            <v>0</v>
          </cell>
          <cell r="J4010">
            <v>29008561.41</v>
          </cell>
        </row>
        <row r="4011">
          <cell r="H4011" t="str">
            <v>2660039076</v>
          </cell>
          <cell r="I4011">
            <v>0</v>
          </cell>
          <cell r="J4011">
            <v>2982492.1600000001</v>
          </cell>
        </row>
        <row r="4012">
          <cell r="H4012" t="str">
            <v>2660039076</v>
          </cell>
          <cell r="I4012">
            <v>0</v>
          </cell>
          <cell r="J4012">
            <v>26026069.25</v>
          </cell>
        </row>
        <row r="4013">
          <cell r="H4013" t="str">
            <v>2660039076</v>
          </cell>
          <cell r="I4013">
            <v>889700</v>
          </cell>
          <cell r="J4013">
            <v>40517.589999999997</v>
          </cell>
        </row>
        <row r="4014">
          <cell r="H4014" t="str">
            <v>2660039076</v>
          </cell>
          <cell r="I4014">
            <v>0</v>
          </cell>
          <cell r="J4014">
            <v>40517.589999999997</v>
          </cell>
        </row>
        <row r="4015">
          <cell r="H4015" t="str">
            <v>2660039076</v>
          </cell>
          <cell r="I4015">
            <v>0</v>
          </cell>
          <cell r="J4015">
            <v>40517.589999999997</v>
          </cell>
        </row>
        <row r="4016">
          <cell r="H4016" t="str">
            <v>2670000076</v>
          </cell>
          <cell r="I4016">
            <v>569550800</v>
          </cell>
          <cell r="J4016">
            <v>365536581.69999999</v>
          </cell>
        </row>
        <row r="4017">
          <cell r="H4017" t="str">
            <v>2670059076</v>
          </cell>
          <cell r="I4017">
            <v>39633300</v>
          </cell>
          <cell r="J4017">
            <v>39633300</v>
          </cell>
        </row>
        <row r="4018">
          <cell r="H4018" t="str">
            <v>2670059076</v>
          </cell>
          <cell r="I4018">
            <v>39633300</v>
          </cell>
          <cell r="J4018">
            <v>39633300</v>
          </cell>
        </row>
        <row r="4019">
          <cell r="H4019" t="str">
            <v>2670059076</v>
          </cell>
          <cell r="I4019">
            <v>0</v>
          </cell>
          <cell r="J4019">
            <v>39633300</v>
          </cell>
        </row>
        <row r="4020">
          <cell r="H4020" t="str">
            <v>2670059076</v>
          </cell>
          <cell r="I4020">
            <v>0</v>
          </cell>
          <cell r="J4020">
            <v>39633300</v>
          </cell>
        </row>
        <row r="4021">
          <cell r="H4021" t="str">
            <v>2674009076</v>
          </cell>
          <cell r="I4021">
            <v>529917500</v>
          </cell>
          <cell r="J4021">
            <v>325903281.69999999</v>
          </cell>
        </row>
        <row r="4022">
          <cell r="H4022" t="str">
            <v>2674009076</v>
          </cell>
          <cell r="I4022">
            <v>529917500</v>
          </cell>
          <cell r="J4022">
            <v>325903281.69999999</v>
          </cell>
        </row>
        <row r="4023">
          <cell r="H4023" t="str">
            <v>2674009076</v>
          </cell>
          <cell r="I4023">
            <v>0</v>
          </cell>
          <cell r="J4023">
            <v>325903281.69999999</v>
          </cell>
        </row>
        <row r="4024">
          <cell r="H4024" t="str">
            <v>2674009076</v>
          </cell>
          <cell r="I4024">
            <v>0</v>
          </cell>
          <cell r="J4024">
            <v>325903281.69999999</v>
          </cell>
        </row>
        <row r="4025">
          <cell r="H4025" t="str">
            <v>2680000076</v>
          </cell>
          <cell r="I4025">
            <v>659245700</v>
          </cell>
          <cell r="J4025">
            <v>644214281</v>
          </cell>
        </row>
        <row r="4026">
          <cell r="H4026" t="str">
            <v>2680059076</v>
          </cell>
          <cell r="I4026">
            <v>643366800</v>
          </cell>
          <cell r="J4026">
            <v>643366800</v>
          </cell>
        </row>
        <row r="4027">
          <cell r="H4027" t="str">
            <v>2680059076</v>
          </cell>
          <cell r="I4027">
            <v>643366800</v>
          </cell>
          <cell r="J4027">
            <v>643366800</v>
          </cell>
        </row>
        <row r="4028">
          <cell r="H4028" t="str">
            <v>2680059076</v>
          </cell>
          <cell r="I4028">
            <v>0</v>
          </cell>
          <cell r="J4028">
            <v>643366800</v>
          </cell>
        </row>
        <row r="4029">
          <cell r="H4029" t="str">
            <v>2680059076</v>
          </cell>
          <cell r="I4029">
            <v>0</v>
          </cell>
          <cell r="J4029">
            <v>643366800</v>
          </cell>
        </row>
        <row r="4030">
          <cell r="H4030" t="str">
            <v>2685416076</v>
          </cell>
          <cell r="I4030">
            <v>15878900</v>
          </cell>
          <cell r="J4030">
            <v>847481</v>
          </cell>
        </row>
        <row r="4031">
          <cell r="H4031" t="str">
            <v>2685416076</v>
          </cell>
          <cell r="I4031">
            <v>15878900</v>
          </cell>
          <cell r="J4031">
            <v>847481</v>
          </cell>
        </row>
        <row r="4032">
          <cell r="H4032" t="str">
            <v>2685416076</v>
          </cell>
          <cell r="I4032">
            <v>0</v>
          </cell>
          <cell r="J4032">
            <v>847481</v>
          </cell>
        </row>
        <row r="4033">
          <cell r="H4033" t="str">
            <v>2685416076</v>
          </cell>
          <cell r="I4033">
            <v>0</v>
          </cell>
          <cell r="J4033">
            <v>847481</v>
          </cell>
        </row>
        <row r="4034">
          <cell r="H4034" t="str">
            <v>2800000076</v>
          </cell>
          <cell r="I4034">
            <v>291377000</v>
          </cell>
          <cell r="J4034">
            <v>291377000</v>
          </cell>
        </row>
        <row r="4035">
          <cell r="H4035" t="str">
            <v>2860000076</v>
          </cell>
          <cell r="I4035">
            <v>291377000</v>
          </cell>
          <cell r="J4035">
            <v>291377000</v>
          </cell>
        </row>
        <row r="4036">
          <cell r="H4036" t="str">
            <v>2869999076</v>
          </cell>
          <cell r="I4036">
            <v>291377000</v>
          </cell>
          <cell r="J4036">
            <v>291377000</v>
          </cell>
        </row>
        <row r="4037">
          <cell r="H4037" t="str">
            <v>2869999076</v>
          </cell>
          <cell r="I4037">
            <v>291377000</v>
          </cell>
          <cell r="J4037">
            <v>291377000</v>
          </cell>
        </row>
        <row r="4038">
          <cell r="H4038" t="str">
            <v>2869999076</v>
          </cell>
          <cell r="I4038">
            <v>0</v>
          </cell>
          <cell r="J4038">
            <v>291377000</v>
          </cell>
        </row>
        <row r="4039">
          <cell r="H4039" t="str">
            <v>2869999076</v>
          </cell>
          <cell r="I4039">
            <v>0</v>
          </cell>
          <cell r="J4039">
            <v>33503600</v>
          </cell>
        </row>
        <row r="4040">
          <cell r="H4040" t="str">
            <v>2869999076</v>
          </cell>
          <cell r="I4040">
            <v>0</v>
          </cell>
          <cell r="J4040">
            <v>257873400</v>
          </cell>
        </row>
        <row r="4041">
          <cell r="H4041" t="str">
            <v>076</v>
          </cell>
          <cell r="I4041">
            <v>3985478100</v>
          </cell>
          <cell r="J4041">
            <v>3985398100</v>
          </cell>
        </row>
        <row r="4042">
          <cell r="H4042" t="str">
            <v>1200000076</v>
          </cell>
          <cell r="I4042">
            <v>2070000</v>
          </cell>
          <cell r="J4042">
            <v>1990000</v>
          </cell>
        </row>
        <row r="4043">
          <cell r="H4043" t="str">
            <v>1260000076</v>
          </cell>
          <cell r="I4043">
            <v>2070000</v>
          </cell>
          <cell r="J4043">
            <v>1990000</v>
          </cell>
        </row>
        <row r="4044">
          <cell r="H4044" t="str">
            <v>1269999076</v>
          </cell>
          <cell r="I4044">
            <v>2070000</v>
          </cell>
          <cell r="J4044">
            <v>1990000</v>
          </cell>
        </row>
        <row r="4045">
          <cell r="H4045" t="str">
            <v>1269999076</v>
          </cell>
          <cell r="I4045">
            <v>2070000</v>
          </cell>
          <cell r="J4045">
            <v>1990000</v>
          </cell>
        </row>
        <row r="4046">
          <cell r="H4046" t="str">
            <v>1269999076</v>
          </cell>
          <cell r="I4046">
            <v>0</v>
          </cell>
          <cell r="J4046">
            <v>1990000</v>
          </cell>
        </row>
        <row r="4047">
          <cell r="H4047" t="str">
            <v>1269999076</v>
          </cell>
          <cell r="I4047">
            <v>0</v>
          </cell>
          <cell r="J4047">
            <v>1990000</v>
          </cell>
        </row>
        <row r="4048">
          <cell r="H4048" t="str">
            <v>2600000076</v>
          </cell>
          <cell r="I4048">
            <v>3980577700</v>
          </cell>
          <cell r="J4048">
            <v>3980577700</v>
          </cell>
        </row>
        <row r="4049">
          <cell r="H4049" t="str">
            <v>2620000076</v>
          </cell>
          <cell r="I4049">
            <v>40681300</v>
          </cell>
          <cell r="J4049">
            <v>40681300</v>
          </cell>
        </row>
        <row r="4050">
          <cell r="H4050" t="str">
            <v>2620059076</v>
          </cell>
          <cell r="I4050">
            <v>40681300</v>
          </cell>
          <cell r="J4050">
            <v>40681300</v>
          </cell>
        </row>
        <row r="4051">
          <cell r="H4051" t="str">
            <v>2620059076</v>
          </cell>
          <cell r="I4051">
            <v>40681300</v>
          </cell>
          <cell r="J4051">
            <v>40681300</v>
          </cell>
        </row>
        <row r="4052">
          <cell r="H4052" t="str">
            <v>2620059076</v>
          </cell>
          <cell r="I4052">
            <v>0</v>
          </cell>
          <cell r="J4052">
            <v>40681300</v>
          </cell>
        </row>
        <row r="4053">
          <cell r="H4053" t="str">
            <v>2620059076</v>
          </cell>
          <cell r="I4053">
            <v>0</v>
          </cell>
          <cell r="J4053">
            <v>40681300</v>
          </cell>
        </row>
        <row r="4054">
          <cell r="H4054" t="str">
            <v>2630000076</v>
          </cell>
          <cell r="I4054">
            <v>3829448300</v>
          </cell>
          <cell r="J4054">
            <v>3829448300</v>
          </cell>
        </row>
        <row r="4055">
          <cell r="H4055" t="str">
            <v>2630059076</v>
          </cell>
          <cell r="I4055">
            <v>3810599700</v>
          </cell>
          <cell r="J4055">
            <v>3810599700</v>
          </cell>
        </row>
        <row r="4056">
          <cell r="H4056" t="str">
            <v>2630059076</v>
          </cell>
          <cell r="I4056">
            <v>3810599700</v>
          </cell>
          <cell r="J4056">
            <v>3810599700</v>
          </cell>
        </row>
        <row r="4057">
          <cell r="H4057" t="str">
            <v>2630059076</v>
          </cell>
          <cell r="I4057">
            <v>0</v>
          </cell>
          <cell r="J4057">
            <v>3810599700</v>
          </cell>
        </row>
        <row r="4058">
          <cell r="H4058" t="str">
            <v>2630059076</v>
          </cell>
          <cell r="I4058">
            <v>0</v>
          </cell>
          <cell r="J4058">
            <v>3691545300</v>
          </cell>
        </row>
        <row r="4059">
          <cell r="H4059" t="str">
            <v>2630059076</v>
          </cell>
          <cell r="I4059">
            <v>0</v>
          </cell>
          <cell r="J4059">
            <v>119054400</v>
          </cell>
        </row>
        <row r="4060">
          <cell r="H4060" t="str">
            <v>2633987076</v>
          </cell>
          <cell r="I4060">
            <v>18848600</v>
          </cell>
          <cell r="J4060">
            <v>18848600</v>
          </cell>
        </row>
        <row r="4061">
          <cell r="H4061" t="str">
            <v>2633987076</v>
          </cell>
          <cell r="I4061">
            <v>18848600</v>
          </cell>
          <cell r="J4061">
            <v>18848600</v>
          </cell>
        </row>
        <row r="4062">
          <cell r="H4062" t="str">
            <v>2633987076</v>
          </cell>
          <cell r="I4062">
            <v>0</v>
          </cell>
          <cell r="J4062">
            <v>18848600</v>
          </cell>
        </row>
        <row r="4063">
          <cell r="H4063" t="str">
            <v>2633987076</v>
          </cell>
          <cell r="I4063">
            <v>0</v>
          </cell>
          <cell r="J4063">
            <v>18848600</v>
          </cell>
        </row>
        <row r="4064">
          <cell r="H4064" t="str">
            <v>2680000076</v>
          </cell>
          <cell r="I4064">
            <v>110448100</v>
          </cell>
          <cell r="J4064">
            <v>110448100</v>
          </cell>
        </row>
        <row r="4065">
          <cell r="H4065" t="str">
            <v>2680059076</v>
          </cell>
          <cell r="I4065">
            <v>110448100</v>
          </cell>
          <cell r="J4065">
            <v>110448100</v>
          </cell>
        </row>
        <row r="4066">
          <cell r="H4066" t="str">
            <v>2680059076</v>
          </cell>
          <cell r="I4066">
            <v>110448100</v>
          </cell>
          <cell r="J4066">
            <v>110448100</v>
          </cell>
        </row>
        <row r="4067">
          <cell r="H4067" t="str">
            <v>2680059076</v>
          </cell>
          <cell r="I4067">
            <v>0</v>
          </cell>
          <cell r="J4067">
            <v>110448100</v>
          </cell>
        </row>
        <row r="4068">
          <cell r="H4068" t="str">
            <v>2680059076</v>
          </cell>
          <cell r="I4068">
            <v>0</v>
          </cell>
          <cell r="J4068">
            <v>106148100</v>
          </cell>
        </row>
        <row r="4069">
          <cell r="H4069" t="str">
            <v>2680059076</v>
          </cell>
          <cell r="I4069">
            <v>0</v>
          </cell>
          <cell r="J4069">
            <v>4300000</v>
          </cell>
        </row>
        <row r="4070">
          <cell r="H4070" t="str">
            <v>9900000076</v>
          </cell>
          <cell r="I4070">
            <v>2830400</v>
          </cell>
          <cell r="J4070">
            <v>2830400</v>
          </cell>
        </row>
        <row r="4071">
          <cell r="H4071" t="str">
            <v>9990000076</v>
          </cell>
          <cell r="I4071">
            <v>2830400</v>
          </cell>
          <cell r="J4071">
            <v>2830400</v>
          </cell>
        </row>
        <row r="4072">
          <cell r="H4072" t="str">
            <v>9992041076</v>
          </cell>
          <cell r="I4072">
            <v>2830400</v>
          </cell>
          <cell r="J4072">
            <v>2830400</v>
          </cell>
        </row>
        <row r="4073">
          <cell r="H4073" t="str">
            <v>9992041076</v>
          </cell>
          <cell r="I4073">
            <v>2830400</v>
          </cell>
          <cell r="J4073">
            <v>2830400</v>
          </cell>
        </row>
        <row r="4074">
          <cell r="H4074" t="str">
            <v>9992041076</v>
          </cell>
          <cell r="I4074">
            <v>0</v>
          </cell>
          <cell r="J4074">
            <v>2830400</v>
          </cell>
        </row>
        <row r="4075">
          <cell r="H4075" t="str">
            <v>9992041076</v>
          </cell>
          <cell r="I4075">
            <v>0</v>
          </cell>
          <cell r="J4075">
            <v>2830400</v>
          </cell>
        </row>
        <row r="4076">
          <cell r="H4076" t="str">
            <v>076</v>
          </cell>
          <cell r="I4076">
            <v>3159851200</v>
          </cell>
          <cell r="J4076">
            <v>3148256641.6199999</v>
          </cell>
        </row>
        <row r="4077">
          <cell r="H4077" t="str">
            <v>2600000076</v>
          </cell>
          <cell r="I4077">
            <v>3157598400</v>
          </cell>
          <cell r="J4077">
            <v>3146003841.6199999</v>
          </cell>
        </row>
        <row r="4078">
          <cell r="H4078" t="str">
            <v>2660000076</v>
          </cell>
          <cell r="I4078">
            <v>3035431100</v>
          </cell>
          <cell r="J4078">
            <v>3024081514.2199998</v>
          </cell>
        </row>
        <row r="4079">
          <cell r="H4079" t="str">
            <v>2660011076</v>
          </cell>
          <cell r="I4079">
            <v>224253700</v>
          </cell>
          <cell r="J4079">
            <v>224253489.66</v>
          </cell>
        </row>
        <row r="4080">
          <cell r="H4080" t="str">
            <v>2660011076</v>
          </cell>
          <cell r="I4080">
            <v>224253700</v>
          </cell>
          <cell r="J4080">
            <v>224253489.66</v>
          </cell>
        </row>
        <row r="4081">
          <cell r="H4081" t="str">
            <v>2660011076</v>
          </cell>
          <cell r="I4081">
            <v>0</v>
          </cell>
          <cell r="J4081">
            <v>224253489.66</v>
          </cell>
        </row>
        <row r="4082">
          <cell r="H4082" t="str">
            <v>2660011076</v>
          </cell>
          <cell r="I4082">
            <v>0</v>
          </cell>
          <cell r="J4082">
            <v>224253489.66</v>
          </cell>
        </row>
        <row r="4083">
          <cell r="H4083" t="str">
            <v>2660012076</v>
          </cell>
          <cell r="I4083">
            <v>1895936400</v>
          </cell>
          <cell r="J4083">
            <v>1895135536.0899999</v>
          </cell>
        </row>
        <row r="4084">
          <cell r="H4084" t="str">
            <v>2660012076</v>
          </cell>
          <cell r="I4084">
            <v>1895936400</v>
          </cell>
          <cell r="J4084">
            <v>1895135536.0899999</v>
          </cell>
        </row>
        <row r="4085">
          <cell r="H4085" t="str">
            <v>2660012076</v>
          </cell>
          <cell r="I4085">
            <v>0</v>
          </cell>
          <cell r="J4085">
            <v>1895135536.0899999</v>
          </cell>
        </row>
        <row r="4086">
          <cell r="H4086" t="str">
            <v>2660012076</v>
          </cell>
          <cell r="I4086">
            <v>0</v>
          </cell>
          <cell r="J4086">
            <v>1895135536.0899999</v>
          </cell>
        </row>
        <row r="4087">
          <cell r="H4087" t="str">
            <v>2660019076</v>
          </cell>
          <cell r="I4087">
            <v>888453500</v>
          </cell>
          <cell r="J4087">
            <v>878170750.50999999</v>
          </cell>
        </row>
        <row r="4088">
          <cell r="H4088" t="str">
            <v>2660019076</v>
          </cell>
          <cell r="I4088">
            <v>57254000</v>
          </cell>
          <cell r="J4088">
            <v>56580510.210000001</v>
          </cell>
        </row>
        <row r="4089">
          <cell r="H4089" t="str">
            <v>2660019076</v>
          </cell>
          <cell r="I4089">
            <v>0</v>
          </cell>
          <cell r="J4089">
            <v>56580510.210000001</v>
          </cell>
        </row>
        <row r="4090">
          <cell r="H4090" t="str">
            <v>2660019076</v>
          </cell>
          <cell r="I4090">
            <v>0</v>
          </cell>
          <cell r="J4090">
            <v>56580510.210000001</v>
          </cell>
        </row>
        <row r="4091">
          <cell r="H4091" t="str">
            <v>2660019076</v>
          </cell>
          <cell r="I4091">
            <v>794133300</v>
          </cell>
          <cell r="J4091">
            <v>785061501.34000003</v>
          </cell>
        </row>
        <row r="4092">
          <cell r="H4092" t="str">
            <v>2660019076</v>
          </cell>
          <cell r="I4092">
            <v>0</v>
          </cell>
          <cell r="J4092">
            <v>785061501.34000003</v>
          </cell>
        </row>
        <row r="4093">
          <cell r="H4093" t="str">
            <v>2660019076</v>
          </cell>
          <cell r="I4093">
            <v>0</v>
          </cell>
          <cell r="J4093">
            <v>98879417.870000005</v>
          </cell>
        </row>
        <row r="4094">
          <cell r="H4094" t="str">
            <v>2660019076</v>
          </cell>
          <cell r="I4094">
            <v>0</v>
          </cell>
          <cell r="J4094">
            <v>686182083.47000003</v>
          </cell>
        </row>
        <row r="4095">
          <cell r="H4095" t="str">
            <v>2660019076</v>
          </cell>
          <cell r="I4095">
            <v>37066200</v>
          </cell>
          <cell r="J4095">
            <v>36528738.960000001</v>
          </cell>
        </row>
        <row r="4096">
          <cell r="H4096" t="str">
            <v>2660019076</v>
          </cell>
          <cell r="I4096">
            <v>0</v>
          </cell>
          <cell r="J4096">
            <v>11210316</v>
          </cell>
        </row>
        <row r="4097">
          <cell r="H4097" t="str">
            <v>2660019076</v>
          </cell>
          <cell r="I4097">
            <v>0</v>
          </cell>
          <cell r="J4097">
            <v>11210316</v>
          </cell>
        </row>
        <row r="4098">
          <cell r="H4098" t="str">
            <v>2660019076</v>
          </cell>
          <cell r="I4098">
            <v>0</v>
          </cell>
          <cell r="J4098">
            <v>25318422.960000001</v>
          </cell>
        </row>
        <row r="4099">
          <cell r="H4099" t="str">
            <v>2660019076</v>
          </cell>
          <cell r="I4099">
            <v>0</v>
          </cell>
          <cell r="J4099">
            <v>14665521.109999999</v>
          </cell>
        </row>
        <row r="4100">
          <cell r="H4100" t="str">
            <v>2660019076</v>
          </cell>
          <cell r="I4100">
            <v>0</v>
          </cell>
          <cell r="J4100">
            <v>10156701.85</v>
          </cell>
        </row>
        <row r="4101">
          <cell r="H4101" t="str">
            <v>2660019076</v>
          </cell>
          <cell r="I4101">
            <v>0</v>
          </cell>
          <cell r="J4101">
            <v>496200</v>
          </cell>
        </row>
        <row r="4102">
          <cell r="H4102" t="str">
            <v>2663969076</v>
          </cell>
          <cell r="I4102">
            <v>72800</v>
          </cell>
          <cell r="J4102">
            <v>62039.96</v>
          </cell>
        </row>
        <row r="4103">
          <cell r="H4103" t="str">
            <v>2663969076</v>
          </cell>
          <cell r="I4103">
            <v>72800</v>
          </cell>
          <cell r="J4103">
            <v>62039.96</v>
          </cell>
        </row>
        <row r="4104">
          <cell r="H4104" t="str">
            <v>2663969076</v>
          </cell>
          <cell r="I4104">
            <v>0</v>
          </cell>
          <cell r="J4104">
            <v>62039.96</v>
          </cell>
        </row>
        <row r="4105">
          <cell r="H4105" t="str">
            <v>2663969076</v>
          </cell>
          <cell r="I4105">
            <v>0</v>
          </cell>
          <cell r="J4105">
            <v>62039.96</v>
          </cell>
        </row>
        <row r="4106">
          <cell r="H4106" t="str">
            <v>2663974076</v>
          </cell>
          <cell r="I4106">
            <v>753400</v>
          </cell>
          <cell r="J4106">
            <v>679590.01</v>
          </cell>
        </row>
        <row r="4107">
          <cell r="H4107" t="str">
            <v>2663974076</v>
          </cell>
          <cell r="I4107">
            <v>753400</v>
          </cell>
          <cell r="J4107">
            <v>679590.01</v>
          </cell>
        </row>
        <row r="4108">
          <cell r="H4108" t="str">
            <v>2663974076</v>
          </cell>
          <cell r="I4108">
            <v>0</v>
          </cell>
          <cell r="J4108">
            <v>679590.01</v>
          </cell>
        </row>
        <row r="4109">
          <cell r="H4109" t="str">
            <v>2663974076</v>
          </cell>
          <cell r="I4109">
            <v>0</v>
          </cell>
          <cell r="J4109">
            <v>679590.01</v>
          </cell>
        </row>
        <row r="4110">
          <cell r="H4110" t="str">
            <v>2663987076</v>
          </cell>
          <cell r="I4110">
            <v>25961300</v>
          </cell>
          <cell r="J4110">
            <v>25780107.989999998</v>
          </cell>
        </row>
        <row r="4111">
          <cell r="H4111" t="str">
            <v>2663987076</v>
          </cell>
          <cell r="I4111">
            <v>25961300</v>
          </cell>
          <cell r="J4111">
            <v>25780107.989999998</v>
          </cell>
        </row>
        <row r="4112">
          <cell r="H4112" t="str">
            <v>2663987076</v>
          </cell>
          <cell r="I4112">
            <v>0</v>
          </cell>
          <cell r="J4112">
            <v>25780107.989999998</v>
          </cell>
        </row>
        <row r="4113">
          <cell r="H4113" t="str">
            <v>2663987076</v>
          </cell>
          <cell r="I4113">
            <v>0</v>
          </cell>
          <cell r="J4113">
            <v>25780107.989999998</v>
          </cell>
        </row>
        <row r="4114">
          <cell r="H4114" t="str">
            <v>2680000076</v>
          </cell>
          <cell r="I4114">
            <v>122167300</v>
          </cell>
          <cell r="J4114">
            <v>121922327.40000001</v>
          </cell>
        </row>
        <row r="4115">
          <cell r="H4115" t="str">
            <v>2680019076</v>
          </cell>
          <cell r="I4115">
            <v>122167300</v>
          </cell>
          <cell r="J4115">
            <v>121922327.40000001</v>
          </cell>
        </row>
        <row r="4116">
          <cell r="H4116" t="str">
            <v>2680019076</v>
          </cell>
          <cell r="I4116">
            <v>122167300</v>
          </cell>
          <cell r="J4116">
            <v>121922327.40000001</v>
          </cell>
        </row>
        <row r="4117">
          <cell r="H4117" t="str">
            <v>2680019076</v>
          </cell>
          <cell r="I4117">
            <v>0</v>
          </cell>
          <cell r="J4117">
            <v>121922327.40000001</v>
          </cell>
        </row>
        <row r="4118">
          <cell r="H4118" t="str">
            <v>2680019076</v>
          </cell>
          <cell r="I4118">
            <v>0</v>
          </cell>
          <cell r="J4118">
            <v>121922327.40000001</v>
          </cell>
        </row>
        <row r="4119">
          <cell r="H4119" t="str">
            <v>9900000076</v>
          </cell>
          <cell r="I4119">
            <v>2252800</v>
          </cell>
          <cell r="J4119">
            <v>2252800</v>
          </cell>
        </row>
        <row r="4120">
          <cell r="H4120" t="str">
            <v>9990000076</v>
          </cell>
          <cell r="I4120">
            <v>2252800</v>
          </cell>
          <cell r="J4120">
            <v>2252800</v>
          </cell>
        </row>
        <row r="4121">
          <cell r="H4121" t="str">
            <v>9996094076</v>
          </cell>
          <cell r="I4121">
            <v>2252800</v>
          </cell>
          <cell r="J4121">
            <v>2252800</v>
          </cell>
        </row>
        <row r="4122">
          <cell r="H4122" t="str">
            <v>9996094076</v>
          </cell>
          <cell r="I4122">
            <v>2252800</v>
          </cell>
          <cell r="J4122">
            <v>2252800</v>
          </cell>
        </row>
        <row r="4123">
          <cell r="H4123" t="str">
            <v>9996094076</v>
          </cell>
          <cell r="I4123">
            <v>0</v>
          </cell>
          <cell r="J4123">
            <v>2252800</v>
          </cell>
        </row>
        <row r="4124">
          <cell r="H4124" t="str">
            <v>076</v>
          </cell>
          <cell r="I4124">
            <v>3355145800</v>
          </cell>
          <cell r="J4124">
            <v>3355012240.29</v>
          </cell>
        </row>
        <row r="4125">
          <cell r="H4125" t="str">
            <v>076</v>
          </cell>
          <cell r="I4125">
            <v>3486800</v>
          </cell>
          <cell r="J4125">
            <v>3382824.64</v>
          </cell>
        </row>
        <row r="4126">
          <cell r="H4126" t="str">
            <v>2600000076</v>
          </cell>
          <cell r="I4126">
            <v>3486800</v>
          </cell>
          <cell r="J4126">
            <v>3382824.64</v>
          </cell>
        </row>
        <row r="4127">
          <cell r="H4127" t="str">
            <v>2660000076</v>
          </cell>
          <cell r="I4127">
            <v>3486800</v>
          </cell>
          <cell r="J4127">
            <v>3382824.64</v>
          </cell>
        </row>
        <row r="4128">
          <cell r="H4128" t="str">
            <v>2662040076</v>
          </cell>
          <cell r="I4128">
            <v>3486800</v>
          </cell>
          <cell r="J4128">
            <v>3382824.64</v>
          </cell>
        </row>
        <row r="4129">
          <cell r="H4129" t="str">
            <v>2662040076</v>
          </cell>
          <cell r="I4129">
            <v>3486800</v>
          </cell>
          <cell r="J4129">
            <v>3382824.64</v>
          </cell>
        </row>
        <row r="4130">
          <cell r="H4130" t="str">
            <v>2662040076</v>
          </cell>
          <cell r="I4130">
            <v>0</v>
          </cell>
          <cell r="J4130">
            <v>3382824.64</v>
          </cell>
        </row>
        <row r="4131">
          <cell r="H4131" t="str">
            <v>2662040076</v>
          </cell>
          <cell r="I4131">
            <v>0</v>
          </cell>
          <cell r="J4131">
            <v>3382824.64</v>
          </cell>
        </row>
        <row r="4132">
          <cell r="H4132" t="str">
            <v>076</v>
          </cell>
          <cell r="I4132">
            <v>2984541900</v>
          </cell>
          <cell r="J4132">
            <v>2984512315.6500001</v>
          </cell>
        </row>
        <row r="4133">
          <cell r="H4133" t="str">
            <v>0200000076</v>
          </cell>
          <cell r="I4133">
            <v>2918293900</v>
          </cell>
          <cell r="J4133">
            <v>2918293900</v>
          </cell>
        </row>
        <row r="4134">
          <cell r="H4134" t="str">
            <v>0210000076</v>
          </cell>
          <cell r="I4134">
            <v>2918293900</v>
          </cell>
          <cell r="J4134">
            <v>2918293900</v>
          </cell>
        </row>
        <row r="4135">
          <cell r="H4135" t="str">
            <v>0210059076</v>
          </cell>
          <cell r="I4135">
            <v>2901057000</v>
          </cell>
          <cell r="J4135">
            <v>2901057000</v>
          </cell>
        </row>
        <row r="4136">
          <cell r="H4136" t="str">
            <v>0210059076</v>
          </cell>
          <cell r="I4136">
            <v>2901057000</v>
          </cell>
          <cell r="J4136">
            <v>2901057000</v>
          </cell>
        </row>
        <row r="4137">
          <cell r="H4137" t="str">
            <v>0210059076</v>
          </cell>
          <cell r="I4137">
            <v>0</v>
          </cell>
          <cell r="J4137">
            <v>2901057000</v>
          </cell>
        </row>
        <row r="4138">
          <cell r="H4138" t="str">
            <v>0210059076</v>
          </cell>
          <cell r="I4138">
            <v>0</v>
          </cell>
          <cell r="J4138">
            <v>2512611700</v>
          </cell>
        </row>
        <row r="4139">
          <cell r="H4139" t="str">
            <v>0210059076</v>
          </cell>
          <cell r="I4139">
            <v>0</v>
          </cell>
          <cell r="J4139">
            <v>388445300</v>
          </cell>
        </row>
        <row r="4140">
          <cell r="H4140" t="str">
            <v>0212046076</v>
          </cell>
          <cell r="I4140">
            <v>547500</v>
          </cell>
          <cell r="J4140">
            <v>547500</v>
          </cell>
        </row>
        <row r="4141">
          <cell r="H4141" t="str">
            <v>0212046076</v>
          </cell>
          <cell r="I4141">
            <v>547500</v>
          </cell>
          <cell r="J4141">
            <v>547500</v>
          </cell>
        </row>
        <row r="4142">
          <cell r="H4142" t="str">
            <v>0212046076</v>
          </cell>
          <cell r="I4142">
            <v>0</v>
          </cell>
          <cell r="J4142">
            <v>547500</v>
          </cell>
        </row>
        <row r="4143">
          <cell r="H4143" t="str">
            <v>0212046076</v>
          </cell>
          <cell r="I4143">
            <v>0</v>
          </cell>
          <cell r="J4143">
            <v>547500</v>
          </cell>
        </row>
        <row r="4144">
          <cell r="H4144" t="str">
            <v>0213893076</v>
          </cell>
          <cell r="I4144">
            <v>4286700</v>
          </cell>
          <cell r="J4144">
            <v>4286700</v>
          </cell>
        </row>
        <row r="4145">
          <cell r="H4145" t="str">
            <v>0213893076</v>
          </cell>
          <cell r="I4145">
            <v>4286700</v>
          </cell>
          <cell r="J4145">
            <v>4286700</v>
          </cell>
        </row>
        <row r="4146">
          <cell r="H4146" t="str">
            <v>0213893076</v>
          </cell>
          <cell r="I4146">
            <v>0</v>
          </cell>
          <cell r="J4146">
            <v>4286700</v>
          </cell>
        </row>
        <row r="4147">
          <cell r="H4147" t="str">
            <v>0213893076</v>
          </cell>
          <cell r="I4147">
            <v>0</v>
          </cell>
          <cell r="J4147">
            <v>4286700</v>
          </cell>
        </row>
        <row r="4148">
          <cell r="H4148" t="str">
            <v>0213987076</v>
          </cell>
          <cell r="I4148">
            <v>11900000</v>
          </cell>
          <cell r="J4148">
            <v>11900000</v>
          </cell>
        </row>
        <row r="4149">
          <cell r="H4149" t="str">
            <v>0213987076</v>
          </cell>
          <cell r="I4149">
            <v>11900000</v>
          </cell>
          <cell r="J4149">
            <v>11900000</v>
          </cell>
        </row>
        <row r="4150">
          <cell r="H4150" t="str">
            <v>0213987076</v>
          </cell>
          <cell r="I4150">
            <v>0</v>
          </cell>
          <cell r="J4150">
            <v>11900000</v>
          </cell>
        </row>
        <row r="4151">
          <cell r="H4151" t="str">
            <v>0213987076</v>
          </cell>
          <cell r="I4151">
            <v>0</v>
          </cell>
          <cell r="J4151">
            <v>11900000</v>
          </cell>
        </row>
        <row r="4152">
          <cell r="H4152" t="str">
            <v>0213997076</v>
          </cell>
          <cell r="I4152">
            <v>502700</v>
          </cell>
          <cell r="J4152">
            <v>502700</v>
          </cell>
        </row>
        <row r="4153">
          <cell r="H4153" t="str">
            <v>0213997076</v>
          </cell>
          <cell r="I4153">
            <v>502700</v>
          </cell>
          <cell r="J4153">
            <v>502700</v>
          </cell>
        </row>
        <row r="4154">
          <cell r="H4154" t="str">
            <v>0213997076</v>
          </cell>
          <cell r="I4154">
            <v>0</v>
          </cell>
          <cell r="J4154">
            <v>502700</v>
          </cell>
        </row>
        <row r="4155">
          <cell r="H4155" t="str">
            <v>0213997076</v>
          </cell>
          <cell r="I4155">
            <v>0</v>
          </cell>
          <cell r="J4155">
            <v>502700</v>
          </cell>
        </row>
        <row r="4156">
          <cell r="H4156" t="str">
            <v>0300000076</v>
          </cell>
          <cell r="I4156">
            <v>66248000</v>
          </cell>
          <cell r="J4156">
            <v>66218415.649999999</v>
          </cell>
        </row>
        <row r="4157">
          <cell r="H4157" t="str">
            <v>0330000076</v>
          </cell>
          <cell r="I4157">
            <v>66248000</v>
          </cell>
          <cell r="J4157">
            <v>66218415.649999999</v>
          </cell>
        </row>
        <row r="4158">
          <cell r="H4158" t="str">
            <v>0333986076</v>
          </cell>
          <cell r="I4158">
            <v>66248000</v>
          </cell>
          <cell r="J4158">
            <v>66218415.649999999</v>
          </cell>
        </row>
        <row r="4159">
          <cell r="H4159" t="str">
            <v>0333986076</v>
          </cell>
          <cell r="I4159">
            <v>66248000</v>
          </cell>
          <cell r="J4159">
            <v>66218415.649999999</v>
          </cell>
        </row>
        <row r="4160">
          <cell r="H4160" t="str">
            <v>0333986076</v>
          </cell>
          <cell r="I4160">
            <v>0</v>
          </cell>
          <cell r="J4160">
            <v>66218415.649999999</v>
          </cell>
        </row>
        <row r="4161">
          <cell r="H4161" t="str">
            <v>0333986076</v>
          </cell>
          <cell r="I4161">
            <v>0</v>
          </cell>
          <cell r="J4161">
            <v>66218415.649999999</v>
          </cell>
        </row>
        <row r="4162">
          <cell r="H4162" t="str">
            <v>076</v>
          </cell>
          <cell r="I4162">
            <v>50686200</v>
          </cell>
          <cell r="J4162">
            <v>50686200</v>
          </cell>
        </row>
        <row r="4163">
          <cell r="H4163" t="str">
            <v>0200000076</v>
          </cell>
          <cell r="I4163">
            <v>48899100</v>
          </cell>
          <cell r="J4163">
            <v>48899100</v>
          </cell>
        </row>
        <row r="4164">
          <cell r="H4164" t="str">
            <v>0210000076</v>
          </cell>
          <cell r="I4164">
            <v>48899100</v>
          </cell>
          <cell r="J4164">
            <v>48899100</v>
          </cell>
        </row>
        <row r="4165">
          <cell r="H4165" t="str">
            <v>0210059076</v>
          </cell>
          <cell r="I4165">
            <v>48899100</v>
          </cell>
          <cell r="J4165">
            <v>48899100</v>
          </cell>
        </row>
        <row r="4166">
          <cell r="H4166" t="str">
            <v>0210059076</v>
          </cell>
          <cell r="I4166">
            <v>48899100</v>
          </cell>
          <cell r="J4166">
            <v>48899100</v>
          </cell>
        </row>
        <row r="4167">
          <cell r="H4167" t="str">
            <v>0210059076</v>
          </cell>
          <cell r="I4167">
            <v>0</v>
          </cell>
          <cell r="J4167">
            <v>48899100</v>
          </cell>
        </row>
        <row r="4168">
          <cell r="H4168" t="str">
            <v>0210059076</v>
          </cell>
          <cell r="I4168">
            <v>0</v>
          </cell>
          <cell r="J4168">
            <v>48899100</v>
          </cell>
        </row>
        <row r="4169">
          <cell r="H4169" t="str">
            <v>2600000076</v>
          </cell>
          <cell r="I4169">
            <v>1787100</v>
          </cell>
          <cell r="J4169">
            <v>1787100</v>
          </cell>
        </row>
        <row r="4170">
          <cell r="H4170" t="str">
            <v>2630000076</v>
          </cell>
          <cell r="I4170">
            <v>1787100</v>
          </cell>
          <cell r="J4170">
            <v>1787100</v>
          </cell>
        </row>
        <row r="4171">
          <cell r="H4171" t="str">
            <v>2630059076</v>
          </cell>
          <cell r="I4171">
            <v>1787100</v>
          </cell>
          <cell r="J4171">
            <v>1787100</v>
          </cell>
        </row>
        <row r="4172">
          <cell r="H4172" t="str">
            <v>2630059076</v>
          </cell>
          <cell r="I4172">
            <v>1787100</v>
          </cell>
          <cell r="J4172">
            <v>1787100</v>
          </cell>
        </row>
        <row r="4173">
          <cell r="H4173" t="str">
            <v>2630059076</v>
          </cell>
          <cell r="I4173">
            <v>0</v>
          </cell>
          <cell r="J4173">
            <v>1787100</v>
          </cell>
        </row>
        <row r="4174">
          <cell r="H4174" t="str">
            <v>2630059076</v>
          </cell>
          <cell r="I4174">
            <v>0</v>
          </cell>
          <cell r="J4174">
            <v>1787100</v>
          </cell>
        </row>
        <row r="4175">
          <cell r="H4175" t="str">
            <v>076</v>
          </cell>
          <cell r="I4175">
            <v>316430900</v>
          </cell>
          <cell r="J4175">
            <v>316430900</v>
          </cell>
        </row>
        <row r="4176">
          <cell r="H4176" t="str">
            <v>0200000076</v>
          </cell>
          <cell r="I4176">
            <v>316430900</v>
          </cell>
          <cell r="J4176">
            <v>316430900</v>
          </cell>
        </row>
        <row r="4177">
          <cell r="H4177" t="str">
            <v>0210000076</v>
          </cell>
          <cell r="I4177">
            <v>176400</v>
          </cell>
          <cell r="J4177">
            <v>176400</v>
          </cell>
        </row>
        <row r="4178">
          <cell r="H4178" t="str">
            <v>0213987076</v>
          </cell>
          <cell r="I4178">
            <v>176400</v>
          </cell>
          <cell r="J4178">
            <v>176400</v>
          </cell>
        </row>
        <row r="4179">
          <cell r="H4179" t="str">
            <v>0213987076</v>
          </cell>
          <cell r="I4179">
            <v>176400</v>
          </cell>
          <cell r="J4179">
            <v>176400</v>
          </cell>
        </row>
        <row r="4180">
          <cell r="H4180" t="str">
            <v>0213987076</v>
          </cell>
          <cell r="I4180">
            <v>0</v>
          </cell>
          <cell r="J4180">
            <v>176400</v>
          </cell>
        </row>
        <row r="4181">
          <cell r="H4181" t="str">
            <v>0213987076</v>
          </cell>
          <cell r="I4181">
            <v>0</v>
          </cell>
          <cell r="J4181">
            <v>176400</v>
          </cell>
        </row>
        <row r="4182">
          <cell r="H4182" t="str">
            <v>0250000076</v>
          </cell>
          <cell r="I4182">
            <v>316254500</v>
          </cell>
          <cell r="J4182">
            <v>316254500</v>
          </cell>
        </row>
        <row r="4183">
          <cell r="H4183" t="str">
            <v>0250059076</v>
          </cell>
          <cell r="I4183">
            <v>316254500</v>
          </cell>
          <cell r="J4183">
            <v>316254500</v>
          </cell>
        </row>
        <row r="4184">
          <cell r="H4184" t="str">
            <v>0250059076</v>
          </cell>
          <cell r="I4184">
            <v>316254500</v>
          </cell>
          <cell r="J4184">
            <v>316254500</v>
          </cell>
        </row>
        <row r="4185">
          <cell r="H4185" t="str">
            <v>0250059076</v>
          </cell>
          <cell r="I4185">
            <v>0</v>
          </cell>
          <cell r="J4185">
            <v>316254500</v>
          </cell>
        </row>
        <row r="4186">
          <cell r="H4186" t="str">
            <v>0250059076</v>
          </cell>
          <cell r="I4186">
            <v>0</v>
          </cell>
          <cell r="J4186">
            <v>7856400</v>
          </cell>
        </row>
        <row r="4187">
          <cell r="H4187" t="str">
            <v>0250059076</v>
          </cell>
          <cell r="I4187">
            <v>0</v>
          </cell>
          <cell r="J4187">
            <v>308398100</v>
          </cell>
        </row>
        <row r="4188">
          <cell r="H4188" t="str">
            <v>076</v>
          </cell>
          <cell r="I4188">
            <v>27990100</v>
          </cell>
          <cell r="J4188">
            <v>27990000</v>
          </cell>
        </row>
        <row r="4189">
          <cell r="H4189" t="str">
            <v>076</v>
          </cell>
          <cell r="I4189">
            <v>27990100</v>
          </cell>
          <cell r="J4189">
            <v>27990000</v>
          </cell>
        </row>
        <row r="4190">
          <cell r="H4190" t="str">
            <v>0500000076</v>
          </cell>
          <cell r="I4190">
            <v>27990100</v>
          </cell>
          <cell r="J4190">
            <v>27990000</v>
          </cell>
        </row>
        <row r="4191">
          <cell r="H4191" t="str">
            <v>0540000076</v>
          </cell>
          <cell r="I4191">
            <v>27990100</v>
          </cell>
          <cell r="J4191">
            <v>27990000</v>
          </cell>
        </row>
        <row r="4192">
          <cell r="H4192" t="str">
            <v>0543589076</v>
          </cell>
          <cell r="I4192">
            <v>27990100</v>
          </cell>
          <cell r="J4192">
            <v>27990000</v>
          </cell>
        </row>
        <row r="4193">
          <cell r="H4193" t="str">
            <v>0543589076</v>
          </cell>
          <cell r="I4193">
            <v>27990100</v>
          </cell>
          <cell r="J4193">
            <v>27990000</v>
          </cell>
        </row>
        <row r="4194">
          <cell r="H4194" t="str">
            <v>0543589076</v>
          </cell>
          <cell r="I4194">
            <v>0</v>
          </cell>
          <cell r="J4194">
            <v>27990000</v>
          </cell>
        </row>
        <row r="4195">
          <cell r="H4195" t="str">
            <v>0543589076</v>
          </cell>
          <cell r="I4195">
            <v>0</v>
          </cell>
          <cell r="J4195">
            <v>27990000</v>
          </cell>
        </row>
        <row r="4196">
          <cell r="H4196" t="str">
            <v>077</v>
          </cell>
          <cell r="I4196">
            <v>1962855500</v>
          </cell>
          <cell r="J4196">
            <v>1950155854.02</v>
          </cell>
        </row>
        <row r="4197">
          <cell r="H4197" t="str">
            <v>077</v>
          </cell>
          <cell r="I4197">
            <v>1944865400</v>
          </cell>
          <cell r="J4197">
            <v>1932182296.4100001</v>
          </cell>
        </row>
        <row r="4198">
          <cell r="H4198" t="str">
            <v>077</v>
          </cell>
          <cell r="I4198">
            <v>146200</v>
          </cell>
          <cell r="J4198">
            <v>145958.39999999999</v>
          </cell>
        </row>
        <row r="4199">
          <cell r="H4199" t="str">
            <v>0200000077</v>
          </cell>
          <cell r="I4199">
            <v>146200</v>
          </cell>
          <cell r="J4199">
            <v>145958.39999999999</v>
          </cell>
        </row>
        <row r="4200">
          <cell r="H4200" t="str">
            <v>0230000077</v>
          </cell>
          <cell r="I4200">
            <v>146200</v>
          </cell>
          <cell r="J4200">
            <v>145958.39999999999</v>
          </cell>
        </row>
        <row r="4201">
          <cell r="H4201" t="str">
            <v>0232040077</v>
          </cell>
          <cell r="I4201">
            <v>146200</v>
          </cell>
          <cell r="J4201">
            <v>145958.39999999999</v>
          </cell>
        </row>
        <row r="4202">
          <cell r="H4202" t="str">
            <v>0232040077</v>
          </cell>
          <cell r="I4202">
            <v>146200</v>
          </cell>
          <cell r="J4202">
            <v>145958.39999999999</v>
          </cell>
        </row>
        <row r="4203">
          <cell r="H4203" t="str">
            <v>0232040077</v>
          </cell>
          <cell r="I4203">
            <v>0</v>
          </cell>
          <cell r="J4203">
            <v>145958.39999999999</v>
          </cell>
        </row>
        <row r="4204">
          <cell r="H4204" t="str">
            <v>0232040077</v>
          </cell>
          <cell r="I4204">
            <v>0</v>
          </cell>
          <cell r="J4204">
            <v>145958.39999999999</v>
          </cell>
        </row>
        <row r="4205">
          <cell r="H4205" t="str">
            <v>077</v>
          </cell>
          <cell r="I4205">
            <v>102040600</v>
          </cell>
          <cell r="J4205">
            <v>102031650</v>
          </cell>
        </row>
        <row r="4206">
          <cell r="H4206" t="str">
            <v>0200000077</v>
          </cell>
          <cell r="I4206">
            <v>102040600</v>
          </cell>
          <cell r="J4206">
            <v>102031650</v>
          </cell>
        </row>
        <row r="4207">
          <cell r="H4207" t="str">
            <v>0230000077</v>
          </cell>
          <cell r="I4207">
            <v>80288600</v>
          </cell>
          <cell r="J4207">
            <v>80279650</v>
          </cell>
        </row>
        <row r="4208">
          <cell r="H4208" t="str">
            <v>0230059077</v>
          </cell>
          <cell r="I4208">
            <v>80288600</v>
          </cell>
          <cell r="J4208">
            <v>80279650</v>
          </cell>
        </row>
        <row r="4209">
          <cell r="H4209" t="str">
            <v>0230059077</v>
          </cell>
          <cell r="I4209">
            <v>80288600</v>
          </cell>
          <cell r="J4209">
            <v>80279650</v>
          </cell>
        </row>
        <row r="4210">
          <cell r="H4210" t="str">
            <v>0230059077</v>
          </cell>
          <cell r="I4210">
            <v>0</v>
          </cell>
          <cell r="J4210">
            <v>80279650</v>
          </cell>
        </row>
        <row r="4211">
          <cell r="H4211" t="str">
            <v>0230059077</v>
          </cell>
          <cell r="I4211">
            <v>0</v>
          </cell>
          <cell r="J4211">
            <v>80279650</v>
          </cell>
        </row>
        <row r="4212">
          <cell r="H4212" t="str">
            <v>0260000077</v>
          </cell>
          <cell r="I4212">
            <v>21752000</v>
          </cell>
          <cell r="J4212">
            <v>21752000</v>
          </cell>
        </row>
        <row r="4213">
          <cell r="H4213" t="str">
            <v>0269999077</v>
          </cell>
          <cell r="I4213">
            <v>21752000</v>
          </cell>
          <cell r="J4213">
            <v>21752000</v>
          </cell>
        </row>
        <row r="4214">
          <cell r="H4214" t="str">
            <v>0269999077</v>
          </cell>
          <cell r="I4214">
            <v>21752000</v>
          </cell>
          <cell r="J4214">
            <v>21752000</v>
          </cell>
        </row>
        <row r="4215">
          <cell r="H4215" t="str">
            <v>0269999077</v>
          </cell>
          <cell r="I4215">
            <v>0</v>
          </cell>
          <cell r="J4215">
            <v>21752000</v>
          </cell>
        </row>
        <row r="4216">
          <cell r="H4216" t="str">
            <v>0269999077</v>
          </cell>
          <cell r="I4216">
            <v>0</v>
          </cell>
          <cell r="J4216">
            <v>21752000</v>
          </cell>
        </row>
        <row r="4217">
          <cell r="H4217" t="str">
            <v>077</v>
          </cell>
          <cell r="I4217">
            <v>1842678600</v>
          </cell>
          <cell r="J4217">
            <v>1830004688.01</v>
          </cell>
        </row>
        <row r="4218">
          <cell r="H4218" t="str">
            <v>0200000077</v>
          </cell>
          <cell r="I4218">
            <v>1842678600</v>
          </cell>
          <cell r="J4218">
            <v>1830004688.01</v>
          </cell>
        </row>
        <row r="4219">
          <cell r="H4219" t="str">
            <v>0230000077</v>
          </cell>
          <cell r="I4219">
            <v>911718000</v>
          </cell>
          <cell r="J4219">
            <v>900722865.24000001</v>
          </cell>
        </row>
        <row r="4220">
          <cell r="H4220" t="str">
            <v>0230011077</v>
          </cell>
          <cell r="I4220">
            <v>192145600</v>
          </cell>
          <cell r="J4220">
            <v>189829976.19</v>
          </cell>
        </row>
        <row r="4221">
          <cell r="H4221" t="str">
            <v>0230011077</v>
          </cell>
          <cell r="I4221">
            <v>192145600</v>
          </cell>
          <cell r="J4221">
            <v>189829976.19</v>
          </cell>
        </row>
        <row r="4222">
          <cell r="H4222" t="str">
            <v>0230011077</v>
          </cell>
          <cell r="I4222">
            <v>0</v>
          </cell>
          <cell r="J4222">
            <v>189829976.19</v>
          </cell>
        </row>
        <row r="4223">
          <cell r="H4223" t="str">
            <v>0230011077</v>
          </cell>
          <cell r="I4223">
            <v>0</v>
          </cell>
          <cell r="J4223">
            <v>189829976.19</v>
          </cell>
        </row>
        <row r="4224">
          <cell r="H4224" t="str">
            <v>0230019077</v>
          </cell>
          <cell r="I4224">
            <v>180636400</v>
          </cell>
          <cell r="J4224">
            <v>171956939.05000001</v>
          </cell>
        </row>
        <row r="4225">
          <cell r="H4225" t="str">
            <v>0230019077</v>
          </cell>
          <cell r="I4225">
            <v>27588200</v>
          </cell>
          <cell r="J4225">
            <v>24428566.149999999</v>
          </cell>
        </row>
        <row r="4226">
          <cell r="H4226" t="str">
            <v>0230019077</v>
          </cell>
          <cell r="I4226">
            <v>0</v>
          </cell>
          <cell r="J4226">
            <v>24428566.149999999</v>
          </cell>
        </row>
        <row r="4227">
          <cell r="H4227" t="str">
            <v>0230019077</v>
          </cell>
          <cell r="I4227">
            <v>0</v>
          </cell>
          <cell r="J4227">
            <v>24428566.149999999</v>
          </cell>
        </row>
        <row r="4228">
          <cell r="H4228" t="str">
            <v>0230019077</v>
          </cell>
          <cell r="I4228">
            <v>147108300</v>
          </cell>
          <cell r="J4228">
            <v>143017279.03</v>
          </cell>
        </row>
        <row r="4229">
          <cell r="H4229" t="str">
            <v>0230019077</v>
          </cell>
          <cell r="I4229">
            <v>0</v>
          </cell>
          <cell r="J4229">
            <v>143017279.03</v>
          </cell>
        </row>
        <row r="4230">
          <cell r="H4230" t="str">
            <v>0230019077</v>
          </cell>
          <cell r="I4230">
            <v>0</v>
          </cell>
          <cell r="J4230">
            <v>52108673.710000001</v>
          </cell>
        </row>
        <row r="4231">
          <cell r="H4231" t="str">
            <v>0230019077</v>
          </cell>
          <cell r="I4231">
            <v>0</v>
          </cell>
          <cell r="J4231">
            <v>90908605.319999993</v>
          </cell>
        </row>
        <row r="4232">
          <cell r="H4232" t="str">
            <v>0230019077</v>
          </cell>
          <cell r="I4232">
            <v>5939900</v>
          </cell>
          <cell r="J4232">
            <v>4511093.87</v>
          </cell>
        </row>
        <row r="4233">
          <cell r="H4233" t="str">
            <v>0230019077</v>
          </cell>
          <cell r="I4233">
            <v>0</v>
          </cell>
          <cell r="J4233">
            <v>300000</v>
          </cell>
        </row>
        <row r="4234">
          <cell r="H4234" t="str">
            <v>0230019077</v>
          </cell>
          <cell r="I4234">
            <v>0</v>
          </cell>
          <cell r="J4234">
            <v>300000</v>
          </cell>
        </row>
        <row r="4235">
          <cell r="H4235" t="str">
            <v>0230019077</v>
          </cell>
          <cell r="I4235">
            <v>0</v>
          </cell>
          <cell r="J4235">
            <v>4211093.87</v>
          </cell>
        </row>
        <row r="4236">
          <cell r="H4236" t="str">
            <v>0230019077</v>
          </cell>
          <cell r="I4236">
            <v>0</v>
          </cell>
          <cell r="J4236">
            <v>4187420.3</v>
          </cell>
        </row>
        <row r="4237">
          <cell r="H4237" t="str">
            <v>0230019077</v>
          </cell>
          <cell r="I4237">
            <v>0</v>
          </cell>
          <cell r="J4237">
            <v>23673.57</v>
          </cell>
        </row>
        <row r="4238">
          <cell r="H4238" t="str">
            <v>0230059077</v>
          </cell>
          <cell r="I4238">
            <v>538936000</v>
          </cell>
          <cell r="J4238">
            <v>538935950</v>
          </cell>
        </row>
        <row r="4239">
          <cell r="H4239" t="str">
            <v>0230059077</v>
          </cell>
          <cell r="I4239">
            <v>538936000</v>
          </cell>
          <cell r="J4239">
            <v>538935950</v>
          </cell>
        </row>
        <row r="4240">
          <cell r="H4240" t="str">
            <v>0230059077</v>
          </cell>
          <cell r="I4240">
            <v>0</v>
          </cell>
          <cell r="J4240">
            <v>538935950</v>
          </cell>
        </row>
        <row r="4241">
          <cell r="H4241" t="str">
            <v>0230059077</v>
          </cell>
          <cell r="I4241">
            <v>0</v>
          </cell>
          <cell r="J4241">
            <v>538935950</v>
          </cell>
        </row>
        <row r="4242">
          <cell r="H4242" t="str">
            <v>0260000077</v>
          </cell>
          <cell r="I4242">
            <v>930960600</v>
          </cell>
          <cell r="J4242">
            <v>929281822.76999998</v>
          </cell>
        </row>
        <row r="4243">
          <cell r="H4243" t="str">
            <v>0269999077</v>
          </cell>
          <cell r="I4243">
            <v>930960600</v>
          </cell>
          <cell r="J4243">
            <v>929281822.76999998</v>
          </cell>
        </row>
        <row r="4244">
          <cell r="H4244" t="str">
            <v>0269999077</v>
          </cell>
          <cell r="I4244">
            <v>930960600</v>
          </cell>
          <cell r="J4244">
            <v>929281822.76999998</v>
          </cell>
        </row>
        <row r="4245">
          <cell r="H4245" t="str">
            <v>0269999077</v>
          </cell>
          <cell r="I4245">
            <v>0</v>
          </cell>
          <cell r="J4245">
            <v>929281822.76999998</v>
          </cell>
        </row>
        <row r="4246">
          <cell r="H4246" t="str">
            <v>0269999077</v>
          </cell>
          <cell r="I4246">
            <v>0</v>
          </cell>
          <cell r="J4246">
            <v>400540170.35000002</v>
          </cell>
        </row>
        <row r="4247">
          <cell r="H4247" t="str">
            <v>0269999077</v>
          </cell>
          <cell r="I4247">
            <v>0</v>
          </cell>
          <cell r="J4247">
            <v>528741652.42000002</v>
          </cell>
        </row>
        <row r="4248">
          <cell r="H4248" t="str">
            <v>077</v>
          </cell>
          <cell r="I4248">
            <v>17990100</v>
          </cell>
          <cell r="J4248">
            <v>17973557.609999999</v>
          </cell>
        </row>
        <row r="4249">
          <cell r="H4249" t="str">
            <v>077</v>
          </cell>
          <cell r="I4249">
            <v>17990100</v>
          </cell>
          <cell r="J4249">
            <v>17973557.609999999</v>
          </cell>
        </row>
        <row r="4250">
          <cell r="H4250" t="str">
            <v>0500000077</v>
          </cell>
          <cell r="I4250">
            <v>17990100</v>
          </cell>
          <cell r="J4250">
            <v>17973557.609999999</v>
          </cell>
        </row>
        <row r="4251">
          <cell r="H4251" t="str">
            <v>0540000077</v>
          </cell>
          <cell r="I4251">
            <v>17990100</v>
          </cell>
          <cell r="J4251">
            <v>17973557.609999999</v>
          </cell>
        </row>
        <row r="4252">
          <cell r="H4252" t="str">
            <v>0543589077</v>
          </cell>
          <cell r="I4252">
            <v>17990100</v>
          </cell>
          <cell r="J4252">
            <v>17973557.609999999</v>
          </cell>
        </row>
        <row r="4253">
          <cell r="H4253" t="str">
            <v>0543589077</v>
          </cell>
          <cell r="I4253">
            <v>17990100</v>
          </cell>
          <cell r="J4253">
            <v>17973557.609999999</v>
          </cell>
        </row>
        <row r="4254">
          <cell r="H4254" t="str">
            <v>0543589077</v>
          </cell>
          <cell r="I4254">
            <v>0</v>
          </cell>
          <cell r="J4254">
            <v>17973557.609999999</v>
          </cell>
        </row>
        <row r="4255">
          <cell r="H4255" t="str">
            <v>0543589077</v>
          </cell>
          <cell r="I4255">
            <v>0</v>
          </cell>
          <cell r="J4255">
            <v>17973557.609999999</v>
          </cell>
        </row>
        <row r="4256">
          <cell r="H4256" t="str">
            <v>081</v>
          </cell>
          <cell r="I4256">
            <v>11679209800</v>
          </cell>
          <cell r="J4256">
            <v>10988372420.209999</v>
          </cell>
        </row>
        <row r="4257">
          <cell r="H4257" t="str">
            <v>081</v>
          </cell>
          <cell r="I4257">
            <v>17187500</v>
          </cell>
          <cell r="J4257">
            <v>17187500</v>
          </cell>
        </row>
        <row r="4258">
          <cell r="H4258" t="str">
            <v>081</v>
          </cell>
          <cell r="I4258">
            <v>17187500</v>
          </cell>
          <cell r="J4258">
            <v>17187500</v>
          </cell>
        </row>
        <row r="4259">
          <cell r="H4259" t="str">
            <v>2500000081</v>
          </cell>
          <cell r="I4259">
            <v>17187500</v>
          </cell>
          <cell r="J4259">
            <v>17187500</v>
          </cell>
        </row>
        <row r="4260">
          <cell r="H4260" t="str">
            <v>2560000081</v>
          </cell>
          <cell r="I4260">
            <v>17187500</v>
          </cell>
          <cell r="J4260">
            <v>17187500</v>
          </cell>
        </row>
        <row r="4261">
          <cell r="H4261" t="str">
            <v>2562794081</v>
          </cell>
          <cell r="I4261">
            <v>17187500</v>
          </cell>
          <cell r="J4261">
            <v>17187500</v>
          </cell>
        </row>
        <row r="4262">
          <cell r="H4262" t="str">
            <v>2562794081</v>
          </cell>
          <cell r="I4262">
            <v>17187500</v>
          </cell>
          <cell r="J4262">
            <v>17187500</v>
          </cell>
        </row>
        <row r="4263">
          <cell r="H4263" t="str">
            <v>2562794081</v>
          </cell>
          <cell r="I4263">
            <v>0</v>
          </cell>
          <cell r="J4263">
            <v>17187500</v>
          </cell>
        </row>
        <row r="4264">
          <cell r="H4264" t="str">
            <v>2562794081</v>
          </cell>
          <cell r="I4264">
            <v>0</v>
          </cell>
          <cell r="J4264">
            <v>17187500</v>
          </cell>
        </row>
        <row r="4265">
          <cell r="H4265" t="str">
            <v>081</v>
          </cell>
          <cell r="I4265">
            <v>11624963100</v>
          </cell>
          <cell r="J4265">
            <v>10934155176.809999</v>
          </cell>
        </row>
        <row r="4266">
          <cell r="H4266" t="str">
            <v>081</v>
          </cell>
          <cell r="I4266">
            <v>4142768000</v>
          </cell>
          <cell r="J4266">
            <v>3455257262.71</v>
          </cell>
        </row>
        <row r="4267">
          <cell r="H4267" t="str">
            <v>1000000081</v>
          </cell>
          <cell r="I4267">
            <v>126000000</v>
          </cell>
          <cell r="J4267">
            <v>82181848.859999999</v>
          </cell>
        </row>
        <row r="4268">
          <cell r="H4268" t="str">
            <v>10Б0000081</v>
          </cell>
          <cell r="I4268">
            <v>126000000</v>
          </cell>
          <cell r="J4268">
            <v>82181848.859999999</v>
          </cell>
        </row>
        <row r="4269">
          <cell r="H4269" t="str">
            <v>10Б9999081</v>
          </cell>
          <cell r="I4269">
            <v>126000000</v>
          </cell>
          <cell r="J4269">
            <v>82181848.859999999</v>
          </cell>
        </row>
        <row r="4270">
          <cell r="H4270" t="str">
            <v>10Б9999081</v>
          </cell>
          <cell r="I4270">
            <v>121500000</v>
          </cell>
          <cell r="J4270">
            <v>77681848.859999999</v>
          </cell>
        </row>
        <row r="4271">
          <cell r="H4271" t="str">
            <v>10Б9999081</v>
          </cell>
          <cell r="I4271">
            <v>0</v>
          </cell>
          <cell r="J4271">
            <v>77681848.859999999</v>
          </cell>
        </row>
        <row r="4272">
          <cell r="H4272" t="str">
            <v>10Б9999081</v>
          </cell>
          <cell r="I4272">
            <v>0</v>
          </cell>
          <cell r="J4272">
            <v>77681848.859999999</v>
          </cell>
        </row>
        <row r="4273">
          <cell r="H4273" t="str">
            <v>10Б9999081</v>
          </cell>
          <cell r="I4273">
            <v>4500000</v>
          </cell>
          <cell r="J4273">
            <v>4500000</v>
          </cell>
        </row>
        <row r="4274">
          <cell r="H4274" t="str">
            <v>10Б9999081</v>
          </cell>
          <cell r="I4274">
            <v>0</v>
          </cell>
          <cell r="J4274">
            <v>4500000</v>
          </cell>
        </row>
        <row r="4275">
          <cell r="H4275" t="str">
            <v>10Б9999081</v>
          </cell>
          <cell r="I4275">
            <v>0</v>
          </cell>
          <cell r="J4275">
            <v>4500000</v>
          </cell>
        </row>
        <row r="4276">
          <cell r="H4276" t="str">
            <v>2500000081</v>
          </cell>
          <cell r="I4276">
            <v>4016768000</v>
          </cell>
          <cell r="J4276">
            <v>3373075413.8499999</v>
          </cell>
        </row>
        <row r="4277">
          <cell r="H4277" t="str">
            <v>2520000081</v>
          </cell>
          <cell r="I4277">
            <v>1295773400</v>
          </cell>
          <cell r="J4277">
            <v>830881227.24000001</v>
          </cell>
        </row>
        <row r="4278">
          <cell r="H4278" t="str">
            <v>2524009081</v>
          </cell>
          <cell r="I4278">
            <v>1295773400</v>
          </cell>
          <cell r="J4278">
            <v>830881227.24000001</v>
          </cell>
        </row>
        <row r="4279">
          <cell r="H4279" t="str">
            <v>2524009081</v>
          </cell>
          <cell r="I4279">
            <v>1295773400</v>
          </cell>
          <cell r="J4279">
            <v>830881227.24000001</v>
          </cell>
        </row>
        <row r="4280">
          <cell r="H4280" t="str">
            <v>2524009081</v>
          </cell>
          <cell r="I4280">
            <v>0</v>
          </cell>
          <cell r="J4280">
            <v>830881227.24000001</v>
          </cell>
        </row>
        <row r="4281">
          <cell r="H4281" t="str">
            <v>2524009081</v>
          </cell>
          <cell r="I4281">
            <v>0</v>
          </cell>
          <cell r="J4281">
            <v>830881227.24000001</v>
          </cell>
        </row>
        <row r="4282">
          <cell r="H4282" t="str">
            <v>2560000081</v>
          </cell>
          <cell r="I4282">
            <v>2720994600</v>
          </cell>
          <cell r="J4282">
            <v>2542194186.6100001</v>
          </cell>
        </row>
        <row r="4283">
          <cell r="H4283" t="str">
            <v>2560059081</v>
          </cell>
          <cell r="I4283">
            <v>2147564800</v>
          </cell>
          <cell r="J4283">
            <v>2147564800</v>
          </cell>
        </row>
        <row r="4284">
          <cell r="H4284" t="str">
            <v>2560059081</v>
          </cell>
          <cell r="I4284">
            <v>2147564800</v>
          </cell>
          <cell r="J4284">
            <v>2147564800</v>
          </cell>
        </row>
        <row r="4285">
          <cell r="H4285" t="str">
            <v>2560059081</v>
          </cell>
          <cell r="I4285">
            <v>0</v>
          </cell>
          <cell r="J4285">
            <v>2147564800</v>
          </cell>
        </row>
        <row r="4286">
          <cell r="H4286" t="str">
            <v>2560059081</v>
          </cell>
          <cell r="I4286">
            <v>0</v>
          </cell>
          <cell r="J4286">
            <v>1881674800</v>
          </cell>
        </row>
        <row r="4287">
          <cell r="H4287" t="str">
            <v>2560059081</v>
          </cell>
          <cell r="I4287">
            <v>0</v>
          </cell>
          <cell r="J4287">
            <v>265890000</v>
          </cell>
        </row>
        <row r="4288">
          <cell r="H4288" t="str">
            <v>2564009081</v>
          </cell>
          <cell r="I4288">
            <v>573429800</v>
          </cell>
          <cell r="J4288">
            <v>394629386.61000001</v>
          </cell>
        </row>
        <row r="4289">
          <cell r="H4289" t="str">
            <v>2564009081</v>
          </cell>
          <cell r="I4289">
            <v>573429800</v>
          </cell>
          <cell r="J4289">
            <v>394629386.61000001</v>
          </cell>
        </row>
        <row r="4290">
          <cell r="H4290" t="str">
            <v>2564009081</v>
          </cell>
          <cell r="I4290">
            <v>0</v>
          </cell>
          <cell r="J4290">
            <v>394629386.61000001</v>
          </cell>
        </row>
        <row r="4291">
          <cell r="H4291" t="str">
            <v>2564009081</v>
          </cell>
          <cell r="I4291">
            <v>0</v>
          </cell>
          <cell r="J4291">
            <v>394629386.61000001</v>
          </cell>
        </row>
        <row r="4292">
          <cell r="H4292" t="str">
            <v>081</v>
          </cell>
          <cell r="I4292">
            <v>942651200</v>
          </cell>
          <cell r="J4292">
            <v>942651200</v>
          </cell>
        </row>
        <row r="4293">
          <cell r="H4293" t="str">
            <v>1000000081</v>
          </cell>
          <cell r="I4293">
            <v>9000000</v>
          </cell>
          <cell r="J4293">
            <v>9000000</v>
          </cell>
        </row>
        <row r="4294">
          <cell r="H4294" t="str">
            <v>10Б0000081</v>
          </cell>
          <cell r="I4294">
            <v>9000000</v>
          </cell>
          <cell r="J4294">
            <v>9000000</v>
          </cell>
        </row>
        <row r="4295">
          <cell r="H4295" t="str">
            <v>10Б9999081</v>
          </cell>
          <cell r="I4295">
            <v>9000000</v>
          </cell>
          <cell r="J4295">
            <v>9000000</v>
          </cell>
        </row>
        <row r="4296">
          <cell r="H4296" t="str">
            <v>10Б9999081</v>
          </cell>
          <cell r="I4296">
            <v>9000000</v>
          </cell>
          <cell r="J4296">
            <v>9000000</v>
          </cell>
        </row>
        <row r="4297">
          <cell r="H4297" t="str">
            <v>10Б9999081</v>
          </cell>
          <cell r="I4297">
            <v>0</v>
          </cell>
          <cell r="J4297">
            <v>9000000</v>
          </cell>
        </row>
        <row r="4298">
          <cell r="H4298" t="str">
            <v>10Б9999081</v>
          </cell>
          <cell r="I4298">
            <v>0</v>
          </cell>
          <cell r="J4298">
            <v>9000000</v>
          </cell>
        </row>
        <row r="4299">
          <cell r="H4299" t="str">
            <v>2500000081</v>
          </cell>
          <cell r="I4299">
            <v>933651200</v>
          </cell>
          <cell r="J4299">
            <v>933651200</v>
          </cell>
        </row>
        <row r="4300">
          <cell r="H4300" t="str">
            <v>2520000081</v>
          </cell>
          <cell r="I4300">
            <v>11655800</v>
          </cell>
          <cell r="J4300">
            <v>11655800</v>
          </cell>
        </row>
        <row r="4301">
          <cell r="H4301" t="str">
            <v>2529999081</v>
          </cell>
          <cell r="I4301">
            <v>11655800</v>
          </cell>
          <cell r="J4301">
            <v>11655800</v>
          </cell>
        </row>
        <row r="4302">
          <cell r="H4302" t="str">
            <v>2529999081</v>
          </cell>
          <cell r="I4302">
            <v>11655800</v>
          </cell>
          <cell r="J4302">
            <v>11655800</v>
          </cell>
        </row>
        <row r="4303">
          <cell r="H4303" t="str">
            <v>2529999081</v>
          </cell>
          <cell r="I4303">
            <v>0</v>
          </cell>
          <cell r="J4303">
            <v>11655800</v>
          </cell>
        </row>
        <row r="4304">
          <cell r="H4304" t="str">
            <v>2529999081</v>
          </cell>
          <cell r="I4304">
            <v>0</v>
          </cell>
          <cell r="J4304">
            <v>11655800</v>
          </cell>
        </row>
        <row r="4305">
          <cell r="H4305" t="str">
            <v>2560000081</v>
          </cell>
          <cell r="I4305">
            <v>921995400</v>
          </cell>
          <cell r="J4305">
            <v>921995400</v>
          </cell>
        </row>
        <row r="4306">
          <cell r="H4306" t="str">
            <v>2560059081</v>
          </cell>
          <cell r="I4306">
            <v>921995400</v>
          </cell>
          <cell r="J4306">
            <v>921995400</v>
          </cell>
        </row>
        <row r="4307">
          <cell r="H4307" t="str">
            <v>2560059081</v>
          </cell>
          <cell r="I4307">
            <v>921995400</v>
          </cell>
          <cell r="J4307">
            <v>921995400</v>
          </cell>
        </row>
        <row r="4308">
          <cell r="H4308" t="str">
            <v>2560059081</v>
          </cell>
          <cell r="I4308">
            <v>0</v>
          </cell>
          <cell r="J4308">
            <v>921995400</v>
          </cell>
        </row>
        <row r="4309">
          <cell r="H4309" t="str">
            <v>2560059081</v>
          </cell>
          <cell r="I4309">
            <v>0</v>
          </cell>
          <cell r="J4309">
            <v>846367000</v>
          </cell>
        </row>
        <row r="4310">
          <cell r="H4310" t="str">
            <v>2560059081</v>
          </cell>
          <cell r="I4310">
            <v>0</v>
          </cell>
          <cell r="J4310">
            <v>75628400</v>
          </cell>
        </row>
        <row r="4311">
          <cell r="H4311" t="str">
            <v>081</v>
          </cell>
          <cell r="I4311">
            <v>6539543900</v>
          </cell>
          <cell r="J4311">
            <v>6536246714.1000004</v>
          </cell>
        </row>
        <row r="4312">
          <cell r="H4312" t="str">
            <v>2500000081</v>
          </cell>
          <cell r="I4312">
            <v>6539543900</v>
          </cell>
          <cell r="J4312">
            <v>6536246714.1000004</v>
          </cell>
        </row>
        <row r="4313">
          <cell r="H4313" t="str">
            <v>2560000081</v>
          </cell>
          <cell r="I4313">
            <v>6539543900</v>
          </cell>
          <cell r="J4313">
            <v>6536246714.1000004</v>
          </cell>
        </row>
        <row r="4314">
          <cell r="H4314" t="str">
            <v>2560011081</v>
          </cell>
          <cell r="I4314">
            <v>195569400</v>
          </cell>
          <cell r="J4314">
            <v>195569400</v>
          </cell>
        </row>
        <row r="4315">
          <cell r="H4315" t="str">
            <v>2560011081</v>
          </cell>
          <cell r="I4315">
            <v>195569400</v>
          </cell>
          <cell r="J4315">
            <v>195569400</v>
          </cell>
        </row>
        <row r="4316">
          <cell r="H4316" t="str">
            <v>2560011081</v>
          </cell>
          <cell r="I4316">
            <v>0</v>
          </cell>
          <cell r="J4316">
            <v>195569400</v>
          </cell>
        </row>
        <row r="4317">
          <cell r="H4317" t="str">
            <v>2560011081</v>
          </cell>
          <cell r="I4317">
            <v>0</v>
          </cell>
          <cell r="J4317">
            <v>195569400</v>
          </cell>
        </row>
        <row r="4318">
          <cell r="H4318" t="str">
            <v>2560012081</v>
          </cell>
          <cell r="I4318">
            <v>4693641700</v>
          </cell>
          <cell r="J4318">
            <v>4693465091.8199997</v>
          </cell>
        </row>
        <row r="4319">
          <cell r="H4319" t="str">
            <v>2560012081</v>
          </cell>
          <cell r="I4319">
            <v>4693641700</v>
          </cell>
          <cell r="J4319">
            <v>4693465091.8199997</v>
          </cell>
        </row>
        <row r="4320">
          <cell r="H4320" t="str">
            <v>2560012081</v>
          </cell>
          <cell r="I4320">
            <v>0</v>
          </cell>
          <cell r="J4320">
            <v>4693465091.8199997</v>
          </cell>
        </row>
        <row r="4321">
          <cell r="H4321" t="str">
            <v>2560012081</v>
          </cell>
          <cell r="I4321">
            <v>0</v>
          </cell>
          <cell r="J4321">
            <v>4693465091.8199997</v>
          </cell>
        </row>
        <row r="4322">
          <cell r="H4322" t="str">
            <v>2560019081</v>
          </cell>
          <cell r="I4322">
            <v>1526975100</v>
          </cell>
          <cell r="J4322">
            <v>1523883760.79</v>
          </cell>
        </row>
        <row r="4323">
          <cell r="H4323" t="str">
            <v>2560019081</v>
          </cell>
          <cell r="I4323">
            <v>144696300</v>
          </cell>
          <cell r="J4323">
            <v>144538332.84</v>
          </cell>
        </row>
        <row r="4324">
          <cell r="H4324" t="str">
            <v>2560019081</v>
          </cell>
          <cell r="I4324">
            <v>0</v>
          </cell>
          <cell r="J4324">
            <v>144538332.84</v>
          </cell>
        </row>
        <row r="4325">
          <cell r="H4325" t="str">
            <v>2560019081</v>
          </cell>
          <cell r="I4325">
            <v>0</v>
          </cell>
          <cell r="J4325">
            <v>144538332.84</v>
          </cell>
        </row>
        <row r="4326">
          <cell r="H4326" t="str">
            <v>2560019081</v>
          </cell>
          <cell r="I4326">
            <v>1336796900</v>
          </cell>
          <cell r="J4326">
            <v>1334061661.5699999</v>
          </cell>
        </row>
        <row r="4327">
          <cell r="H4327" t="str">
            <v>2560019081</v>
          </cell>
          <cell r="I4327">
            <v>0</v>
          </cell>
          <cell r="J4327">
            <v>1334061661.5699999</v>
          </cell>
        </row>
        <row r="4328">
          <cell r="H4328" t="str">
            <v>2560019081</v>
          </cell>
          <cell r="I4328">
            <v>0</v>
          </cell>
          <cell r="J4328">
            <v>295484579.36000001</v>
          </cell>
        </row>
        <row r="4329">
          <cell r="H4329" t="str">
            <v>2560019081</v>
          </cell>
          <cell r="I4329">
            <v>0</v>
          </cell>
          <cell r="J4329">
            <v>13996322.74</v>
          </cell>
        </row>
        <row r="4330">
          <cell r="H4330" t="str">
            <v>2560019081</v>
          </cell>
          <cell r="I4330">
            <v>0</v>
          </cell>
          <cell r="J4330">
            <v>1024580759.47</v>
          </cell>
        </row>
        <row r="4331">
          <cell r="H4331" t="str">
            <v>2560019081</v>
          </cell>
          <cell r="I4331">
            <v>45481900</v>
          </cell>
          <cell r="J4331">
            <v>45283766.380000003</v>
          </cell>
        </row>
        <row r="4332">
          <cell r="H4332" t="str">
            <v>2560019081</v>
          </cell>
          <cell r="I4332">
            <v>0</v>
          </cell>
          <cell r="J4332">
            <v>1270010.27</v>
          </cell>
        </row>
        <row r="4333">
          <cell r="H4333" t="str">
            <v>2560019081</v>
          </cell>
          <cell r="I4333">
            <v>0</v>
          </cell>
          <cell r="J4333">
            <v>1270010.27</v>
          </cell>
        </row>
        <row r="4334">
          <cell r="H4334" t="str">
            <v>2560019081</v>
          </cell>
          <cell r="I4334">
            <v>0</v>
          </cell>
          <cell r="J4334">
            <v>44013756.109999999</v>
          </cell>
        </row>
        <row r="4335">
          <cell r="H4335" t="str">
            <v>2560019081</v>
          </cell>
          <cell r="I4335">
            <v>0</v>
          </cell>
          <cell r="J4335">
            <v>33328628.329999998</v>
          </cell>
        </row>
        <row r="4336">
          <cell r="H4336" t="str">
            <v>2560019081</v>
          </cell>
          <cell r="I4336">
            <v>0</v>
          </cell>
          <cell r="J4336">
            <v>10569252.060000001</v>
          </cell>
        </row>
        <row r="4337">
          <cell r="H4337" t="str">
            <v>2560019081</v>
          </cell>
          <cell r="I4337">
            <v>0</v>
          </cell>
          <cell r="J4337">
            <v>115875.72</v>
          </cell>
        </row>
        <row r="4338">
          <cell r="H4338" t="str">
            <v>2563969081</v>
          </cell>
          <cell r="I4338">
            <v>455400</v>
          </cell>
          <cell r="J4338">
            <v>451993.36</v>
          </cell>
        </row>
        <row r="4339">
          <cell r="H4339" t="str">
            <v>2563969081</v>
          </cell>
          <cell r="I4339">
            <v>455400</v>
          </cell>
          <cell r="J4339">
            <v>451993.36</v>
          </cell>
        </row>
        <row r="4340">
          <cell r="H4340" t="str">
            <v>2563969081</v>
          </cell>
          <cell r="I4340">
            <v>0</v>
          </cell>
          <cell r="J4340">
            <v>451993.36</v>
          </cell>
        </row>
        <row r="4341">
          <cell r="H4341" t="str">
            <v>2563969081</v>
          </cell>
          <cell r="I4341">
            <v>0</v>
          </cell>
          <cell r="J4341">
            <v>451993.36</v>
          </cell>
        </row>
        <row r="4342">
          <cell r="H4342" t="str">
            <v>2563974081</v>
          </cell>
          <cell r="I4342">
            <v>494600</v>
          </cell>
          <cell r="J4342">
            <v>494600</v>
          </cell>
        </row>
        <row r="4343">
          <cell r="H4343" t="str">
            <v>2563974081</v>
          </cell>
          <cell r="I4343">
            <v>494600</v>
          </cell>
          <cell r="J4343">
            <v>494600</v>
          </cell>
        </row>
        <row r="4344">
          <cell r="H4344" t="str">
            <v>2563974081</v>
          </cell>
          <cell r="I4344">
            <v>0</v>
          </cell>
          <cell r="J4344">
            <v>494600</v>
          </cell>
        </row>
        <row r="4345">
          <cell r="H4345" t="str">
            <v>2563974081</v>
          </cell>
          <cell r="I4345">
            <v>0</v>
          </cell>
          <cell r="J4345">
            <v>494600</v>
          </cell>
        </row>
        <row r="4346">
          <cell r="H4346" t="str">
            <v>2563987081</v>
          </cell>
          <cell r="I4346">
            <v>19827700</v>
          </cell>
          <cell r="J4346">
            <v>19801868.129999999</v>
          </cell>
        </row>
        <row r="4347">
          <cell r="H4347" t="str">
            <v>2563987081</v>
          </cell>
          <cell r="I4347">
            <v>19827700</v>
          </cell>
          <cell r="J4347">
            <v>19801868.129999999</v>
          </cell>
        </row>
        <row r="4348">
          <cell r="H4348" t="str">
            <v>2563987081</v>
          </cell>
          <cell r="I4348">
            <v>0</v>
          </cell>
          <cell r="J4348">
            <v>19801868.129999999</v>
          </cell>
        </row>
        <row r="4349">
          <cell r="H4349" t="str">
            <v>2563987081</v>
          </cell>
          <cell r="I4349">
            <v>0</v>
          </cell>
          <cell r="J4349">
            <v>19801868.129999999</v>
          </cell>
        </row>
        <row r="4350">
          <cell r="H4350" t="str">
            <v>2564009081</v>
          </cell>
          <cell r="I4350">
            <v>37098000</v>
          </cell>
          <cell r="J4350">
            <v>37098000</v>
          </cell>
        </row>
        <row r="4351">
          <cell r="H4351" t="str">
            <v>2564009081</v>
          </cell>
          <cell r="I4351">
            <v>37098000</v>
          </cell>
          <cell r="J4351">
            <v>37098000</v>
          </cell>
        </row>
        <row r="4352">
          <cell r="H4352" t="str">
            <v>2564009081</v>
          </cell>
          <cell r="I4352">
            <v>0</v>
          </cell>
          <cell r="J4352">
            <v>37098000</v>
          </cell>
        </row>
        <row r="4353">
          <cell r="H4353" t="str">
            <v>2564009081</v>
          </cell>
          <cell r="I4353">
            <v>0</v>
          </cell>
          <cell r="J4353">
            <v>37098000</v>
          </cell>
        </row>
        <row r="4354">
          <cell r="H4354" t="str">
            <v>2565484081</v>
          </cell>
          <cell r="I4354">
            <v>65482000</v>
          </cell>
          <cell r="J4354">
            <v>65482000</v>
          </cell>
        </row>
        <row r="4355">
          <cell r="H4355" t="str">
            <v>2565484081</v>
          </cell>
          <cell r="I4355">
            <v>65482000</v>
          </cell>
          <cell r="J4355">
            <v>65482000</v>
          </cell>
        </row>
        <row r="4356">
          <cell r="H4356" t="str">
            <v>2565484081</v>
          </cell>
          <cell r="I4356">
            <v>0</v>
          </cell>
          <cell r="J4356">
            <v>65482000</v>
          </cell>
        </row>
        <row r="4357">
          <cell r="H4357" t="str">
            <v>081</v>
          </cell>
          <cell r="I4357">
            <v>9069100</v>
          </cell>
          <cell r="J4357">
            <v>9039643.4000000004</v>
          </cell>
        </row>
        <row r="4358">
          <cell r="H4358" t="str">
            <v>081</v>
          </cell>
          <cell r="I4358">
            <v>9069100</v>
          </cell>
          <cell r="J4358">
            <v>9039643.4000000004</v>
          </cell>
        </row>
        <row r="4359">
          <cell r="H4359" t="str">
            <v>2500000081</v>
          </cell>
          <cell r="I4359">
            <v>9069100</v>
          </cell>
          <cell r="J4359">
            <v>9039643.4000000004</v>
          </cell>
        </row>
        <row r="4360">
          <cell r="H4360" t="str">
            <v>2560000081</v>
          </cell>
          <cell r="I4360">
            <v>9069100</v>
          </cell>
          <cell r="J4360">
            <v>9039643.4000000004</v>
          </cell>
        </row>
        <row r="4361">
          <cell r="H4361" t="str">
            <v>2562040081</v>
          </cell>
          <cell r="I4361">
            <v>9069100</v>
          </cell>
          <cell r="J4361">
            <v>9039643.4000000004</v>
          </cell>
        </row>
        <row r="4362">
          <cell r="H4362" t="str">
            <v>2562040081</v>
          </cell>
          <cell r="I4362">
            <v>9069100</v>
          </cell>
          <cell r="J4362">
            <v>9039643.4000000004</v>
          </cell>
        </row>
        <row r="4363">
          <cell r="H4363" t="str">
            <v>2562040081</v>
          </cell>
          <cell r="I4363">
            <v>0</v>
          </cell>
          <cell r="J4363">
            <v>9039643.4000000004</v>
          </cell>
        </row>
        <row r="4364">
          <cell r="H4364" t="str">
            <v>2562040081</v>
          </cell>
          <cell r="I4364">
            <v>0</v>
          </cell>
          <cell r="J4364">
            <v>9039643.4000000004</v>
          </cell>
        </row>
        <row r="4365">
          <cell r="H4365" t="str">
            <v>081</v>
          </cell>
          <cell r="I4365">
            <v>27990100</v>
          </cell>
          <cell r="J4365">
            <v>27990100</v>
          </cell>
        </row>
        <row r="4366">
          <cell r="H4366" t="str">
            <v>081</v>
          </cell>
          <cell r="I4366">
            <v>27990100</v>
          </cell>
          <cell r="J4366">
            <v>27990100</v>
          </cell>
        </row>
        <row r="4367">
          <cell r="H4367" t="str">
            <v>0500000081</v>
          </cell>
          <cell r="I4367">
            <v>27990100</v>
          </cell>
          <cell r="J4367">
            <v>27990100</v>
          </cell>
        </row>
        <row r="4368">
          <cell r="H4368" t="str">
            <v>0540000081</v>
          </cell>
          <cell r="I4368">
            <v>27990100</v>
          </cell>
          <cell r="J4368">
            <v>27990100</v>
          </cell>
        </row>
        <row r="4369">
          <cell r="H4369" t="str">
            <v>0543589081</v>
          </cell>
          <cell r="I4369">
            <v>27990100</v>
          </cell>
          <cell r="J4369">
            <v>27990100</v>
          </cell>
        </row>
        <row r="4370">
          <cell r="H4370" t="str">
            <v>0543589081</v>
          </cell>
          <cell r="I4370">
            <v>27990100</v>
          </cell>
          <cell r="J4370">
            <v>27990100</v>
          </cell>
        </row>
        <row r="4371">
          <cell r="H4371" t="str">
            <v>0543589081</v>
          </cell>
          <cell r="I4371">
            <v>0</v>
          </cell>
          <cell r="J4371">
            <v>27990100</v>
          </cell>
        </row>
        <row r="4372">
          <cell r="H4372" t="str">
            <v>0543589081</v>
          </cell>
          <cell r="I4372">
            <v>0</v>
          </cell>
          <cell r="J4372">
            <v>27990100</v>
          </cell>
        </row>
        <row r="4373">
          <cell r="H4373" t="str">
            <v>082</v>
          </cell>
          <cell r="I4373">
            <v>244532190600</v>
          </cell>
          <cell r="J4373">
            <v>233568404436.59</v>
          </cell>
        </row>
        <row r="4374">
          <cell r="H4374" t="str">
            <v>082</v>
          </cell>
          <cell r="I4374">
            <v>1014667000</v>
          </cell>
          <cell r="J4374">
            <v>1013427492.47</v>
          </cell>
        </row>
        <row r="4375">
          <cell r="H4375" t="str">
            <v>082</v>
          </cell>
          <cell r="I4375">
            <v>1012747000</v>
          </cell>
          <cell r="J4375">
            <v>1011507492.47</v>
          </cell>
        </row>
        <row r="4376">
          <cell r="H4376" t="str">
            <v>2500000082</v>
          </cell>
          <cell r="I4376">
            <v>1012747000</v>
          </cell>
          <cell r="J4376">
            <v>1011507492.47</v>
          </cell>
        </row>
        <row r="4377">
          <cell r="H4377" t="str">
            <v>2560000082</v>
          </cell>
          <cell r="I4377">
            <v>1012747000</v>
          </cell>
          <cell r="J4377">
            <v>1011507492.47</v>
          </cell>
        </row>
        <row r="4378">
          <cell r="H4378" t="str">
            <v>2562794082</v>
          </cell>
          <cell r="I4378">
            <v>1012747000</v>
          </cell>
          <cell r="J4378">
            <v>1011507492.47</v>
          </cell>
        </row>
        <row r="4379">
          <cell r="H4379" t="str">
            <v>2562794082</v>
          </cell>
          <cell r="I4379">
            <v>980638700</v>
          </cell>
          <cell r="J4379">
            <v>980638547.96000004</v>
          </cell>
        </row>
        <row r="4380">
          <cell r="H4380" t="str">
            <v>2562794082</v>
          </cell>
          <cell r="I4380">
            <v>0</v>
          </cell>
          <cell r="J4380">
            <v>980638547.96000004</v>
          </cell>
        </row>
        <row r="4381">
          <cell r="H4381" t="str">
            <v>2562794082</v>
          </cell>
          <cell r="I4381">
            <v>0</v>
          </cell>
          <cell r="J4381">
            <v>980638547.96000004</v>
          </cell>
        </row>
        <row r="4382">
          <cell r="H4382" t="str">
            <v>2562794082</v>
          </cell>
          <cell r="I4382">
            <v>32108300</v>
          </cell>
          <cell r="J4382">
            <v>30868944.510000002</v>
          </cell>
        </row>
        <row r="4383">
          <cell r="H4383" t="str">
            <v>2562794082</v>
          </cell>
          <cell r="I4383">
            <v>0</v>
          </cell>
          <cell r="J4383">
            <v>30868944.510000002</v>
          </cell>
        </row>
        <row r="4384">
          <cell r="H4384" t="str">
            <v>2562794082</v>
          </cell>
          <cell r="I4384">
            <v>0</v>
          </cell>
          <cell r="J4384">
            <v>30868944.510000002</v>
          </cell>
        </row>
        <row r="4385">
          <cell r="H4385" t="str">
            <v>082</v>
          </cell>
          <cell r="I4385">
            <v>1920000</v>
          </cell>
          <cell r="J4385">
            <v>1920000</v>
          </cell>
        </row>
        <row r="4386">
          <cell r="H4386" t="str">
            <v>1400000082</v>
          </cell>
          <cell r="I4386">
            <v>1920000</v>
          </cell>
          <cell r="J4386">
            <v>1920000</v>
          </cell>
        </row>
        <row r="4387">
          <cell r="H4387" t="str">
            <v>1460000082</v>
          </cell>
          <cell r="I4387">
            <v>1920000</v>
          </cell>
          <cell r="J4387">
            <v>1920000</v>
          </cell>
        </row>
        <row r="4388">
          <cell r="H4388" t="str">
            <v>1463046082</v>
          </cell>
          <cell r="I4388">
            <v>1920000</v>
          </cell>
          <cell r="J4388">
            <v>1920000</v>
          </cell>
        </row>
        <row r="4389">
          <cell r="H4389" t="str">
            <v>1463046082</v>
          </cell>
          <cell r="I4389">
            <v>1920000</v>
          </cell>
          <cell r="J4389">
            <v>1920000</v>
          </cell>
        </row>
        <row r="4390">
          <cell r="H4390" t="str">
            <v>1463046082</v>
          </cell>
          <cell r="I4390">
            <v>0</v>
          </cell>
          <cell r="J4390">
            <v>1920000</v>
          </cell>
        </row>
        <row r="4391">
          <cell r="H4391" t="str">
            <v>082</v>
          </cell>
          <cell r="I4391">
            <v>211754400300</v>
          </cell>
          <cell r="J4391">
            <v>200829029501.89001</v>
          </cell>
        </row>
        <row r="4392">
          <cell r="H4392" t="str">
            <v>082</v>
          </cell>
          <cell r="I4392">
            <v>210405686300</v>
          </cell>
          <cell r="J4392">
            <v>199525826788.09</v>
          </cell>
        </row>
        <row r="4393">
          <cell r="H4393" t="str">
            <v>1000000082</v>
          </cell>
          <cell r="I4393">
            <v>508750300</v>
          </cell>
          <cell r="J4393">
            <v>508191462.61000001</v>
          </cell>
        </row>
        <row r="4394">
          <cell r="H4394" t="str">
            <v>1050000082</v>
          </cell>
          <cell r="I4394">
            <v>90520300</v>
          </cell>
          <cell r="J4394">
            <v>90520300</v>
          </cell>
        </row>
        <row r="4395">
          <cell r="H4395" t="str">
            <v>1059999082</v>
          </cell>
          <cell r="I4395">
            <v>90520300</v>
          </cell>
          <cell r="J4395">
            <v>90520300</v>
          </cell>
        </row>
        <row r="4396">
          <cell r="H4396" t="str">
            <v>1059999082</v>
          </cell>
          <cell r="I4396">
            <v>4707000</v>
          </cell>
          <cell r="J4396">
            <v>4707000</v>
          </cell>
        </row>
        <row r="4397">
          <cell r="H4397" t="str">
            <v>1059999082</v>
          </cell>
          <cell r="I4397">
            <v>0</v>
          </cell>
          <cell r="J4397">
            <v>4707000</v>
          </cell>
        </row>
        <row r="4398">
          <cell r="H4398" t="str">
            <v>1059999082</v>
          </cell>
          <cell r="I4398">
            <v>0</v>
          </cell>
          <cell r="J4398">
            <v>4707000</v>
          </cell>
        </row>
        <row r="4399">
          <cell r="H4399" t="str">
            <v>1059999082</v>
          </cell>
          <cell r="I4399">
            <v>85813300</v>
          </cell>
          <cell r="J4399">
            <v>85813300</v>
          </cell>
        </row>
        <row r="4400">
          <cell r="H4400" t="str">
            <v>1059999082</v>
          </cell>
          <cell r="I4400">
            <v>0</v>
          </cell>
          <cell r="J4400">
            <v>85813300</v>
          </cell>
        </row>
        <row r="4401">
          <cell r="H4401" t="str">
            <v>1059999082</v>
          </cell>
          <cell r="I4401">
            <v>0</v>
          </cell>
          <cell r="J4401">
            <v>85813300</v>
          </cell>
        </row>
        <row r="4402">
          <cell r="H4402" t="str">
            <v>10Б0000082</v>
          </cell>
          <cell r="I4402">
            <v>418230000</v>
          </cell>
          <cell r="J4402">
            <v>417671162.61000001</v>
          </cell>
        </row>
        <row r="4403">
          <cell r="H4403" t="str">
            <v>10Б9999082</v>
          </cell>
          <cell r="I4403">
            <v>418230000</v>
          </cell>
          <cell r="J4403">
            <v>417671162.61000001</v>
          </cell>
        </row>
        <row r="4404">
          <cell r="H4404" t="str">
            <v>10Б9999082</v>
          </cell>
          <cell r="I4404">
            <v>409230000</v>
          </cell>
          <cell r="J4404">
            <v>408671162.61000001</v>
          </cell>
        </row>
        <row r="4405">
          <cell r="H4405" t="str">
            <v>10Б9999082</v>
          </cell>
          <cell r="I4405">
            <v>0</v>
          </cell>
          <cell r="J4405">
            <v>408671162.61000001</v>
          </cell>
        </row>
        <row r="4406">
          <cell r="H4406" t="str">
            <v>10Б9999082</v>
          </cell>
          <cell r="I4406">
            <v>0</v>
          </cell>
          <cell r="J4406">
            <v>408671162.61000001</v>
          </cell>
        </row>
        <row r="4407">
          <cell r="H4407" t="str">
            <v>10Б9999082</v>
          </cell>
          <cell r="I4407">
            <v>9000000</v>
          </cell>
          <cell r="J4407">
            <v>9000000</v>
          </cell>
        </row>
        <row r="4408">
          <cell r="H4408" t="str">
            <v>10Б9999082</v>
          </cell>
          <cell r="I4408">
            <v>0</v>
          </cell>
          <cell r="J4408">
            <v>9000000</v>
          </cell>
        </row>
        <row r="4409">
          <cell r="H4409" t="str">
            <v>10Б9999082</v>
          </cell>
          <cell r="I4409">
            <v>0</v>
          </cell>
          <cell r="J4409">
            <v>9000000</v>
          </cell>
        </row>
        <row r="4410">
          <cell r="H4410" t="str">
            <v>2500000082</v>
          </cell>
          <cell r="I4410">
            <v>208151804800</v>
          </cell>
          <cell r="J4410">
            <v>197440135379.87</v>
          </cell>
        </row>
        <row r="4411">
          <cell r="H4411" t="str">
            <v>2510000082</v>
          </cell>
          <cell r="I4411">
            <v>73324470800</v>
          </cell>
          <cell r="J4411">
            <v>69925006567.830002</v>
          </cell>
        </row>
        <row r="4412">
          <cell r="H4412" t="str">
            <v>2510019082</v>
          </cell>
          <cell r="I4412">
            <v>34945100</v>
          </cell>
          <cell r="J4412">
            <v>34945100</v>
          </cell>
        </row>
        <row r="4413">
          <cell r="H4413" t="str">
            <v>2510019082</v>
          </cell>
          <cell r="I4413">
            <v>34945100</v>
          </cell>
          <cell r="J4413">
            <v>34945100</v>
          </cell>
        </row>
        <row r="4414">
          <cell r="H4414" t="str">
            <v>2510019082</v>
          </cell>
          <cell r="I4414">
            <v>0</v>
          </cell>
          <cell r="J4414">
            <v>34945100</v>
          </cell>
        </row>
        <row r="4415">
          <cell r="H4415" t="str">
            <v>2510019082</v>
          </cell>
          <cell r="I4415">
            <v>0</v>
          </cell>
          <cell r="J4415">
            <v>34945100</v>
          </cell>
        </row>
        <row r="4416">
          <cell r="H4416" t="str">
            <v>2515032082</v>
          </cell>
          <cell r="I4416">
            <v>1009654300</v>
          </cell>
          <cell r="J4416">
            <v>585097944.46000004</v>
          </cell>
        </row>
        <row r="4417">
          <cell r="H4417" t="str">
            <v>2515032082</v>
          </cell>
          <cell r="I4417">
            <v>1009654300</v>
          </cell>
          <cell r="J4417">
            <v>585097944.46000004</v>
          </cell>
        </row>
        <row r="4418">
          <cell r="H4418" t="str">
            <v>2515032082</v>
          </cell>
          <cell r="I4418">
            <v>0</v>
          </cell>
          <cell r="J4418">
            <v>585097944.46000004</v>
          </cell>
        </row>
        <row r="4419">
          <cell r="H4419" t="str">
            <v>2515032082</v>
          </cell>
          <cell r="I4419">
            <v>0</v>
          </cell>
          <cell r="J4419">
            <v>585097944.46000004</v>
          </cell>
        </row>
        <row r="4420">
          <cell r="H4420" t="str">
            <v>2515033082</v>
          </cell>
          <cell r="I4420">
            <v>103608200</v>
          </cell>
          <cell r="J4420">
            <v>82585978.200000003</v>
          </cell>
        </row>
        <row r="4421">
          <cell r="H4421" t="str">
            <v>2515033082</v>
          </cell>
          <cell r="I4421">
            <v>103608200</v>
          </cell>
          <cell r="J4421">
            <v>82585978.200000003</v>
          </cell>
        </row>
        <row r="4422">
          <cell r="H4422" t="str">
            <v>2515033082</v>
          </cell>
          <cell r="I4422">
            <v>0</v>
          </cell>
          <cell r="J4422">
            <v>82585978.200000003</v>
          </cell>
        </row>
        <row r="4423">
          <cell r="H4423" t="str">
            <v>2515033082</v>
          </cell>
          <cell r="I4423">
            <v>0</v>
          </cell>
          <cell r="J4423">
            <v>82585978.200000003</v>
          </cell>
        </row>
        <row r="4424">
          <cell r="H4424" t="str">
            <v>2515034082</v>
          </cell>
          <cell r="I4424">
            <v>2311285500</v>
          </cell>
          <cell r="J4424">
            <v>2024958104.28</v>
          </cell>
        </row>
        <row r="4425">
          <cell r="H4425" t="str">
            <v>2515034082</v>
          </cell>
          <cell r="I4425">
            <v>2311285500</v>
          </cell>
          <cell r="J4425">
            <v>2024958104.28</v>
          </cell>
        </row>
        <row r="4426">
          <cell r="H4426" t="str">
            <v>2515034082</v>
          </cell>
          <cell r="I4426">
            <v>0</v>
          </cell>
          <cell r="J4426">
            <v>2024958104.28</v>
          </cell>
        </row>
        <row r="4427">
          <cell r="H4427" t="str">
            <v>2515034082</v>
          </cell>
          <cell r="I4427">
            <v>0</v>
          </cell>
          <cell r="J4427">
            <v>2024958104.28</v>
          </cell>
        </row>
        <row r="4428">
          <cell r="H4428" t="str">
            <v>2515035082</v>
          </cell>
          <cell r="I4428">
            <v>1000000000</v>
          </cell>
          <cell r="J4428">
            <v>958415997.07000005</v>
          </cell>
        </row>
        <row r="4429">
          <cell r="H4429" t="str">
            <v>2515035082</v>
          </cell>
          <cell r="I4429">
            <v>1000000000</v>
          </cell>
          <cell r="J4429">
            <v>958415997.07000005</v>
          </cell>
        </row>
        <row r="4430">
          <cell r="H4430" t="str">
            <v>2515035082</v>
          </cell>
          <cell r="I4430">
            <v>0</v>
          </cell>
          <cell r="J4430">
            <v>958415997.07000005</v>
          </cell>
        </row>
        <row r="4431">
          <cell r="H4431" t="str">
            <v>2515035082</v>
          </cell>
          <cell r="I4431">
            <v>0</v>
          </cell>
          <cell r="J4431">
            <v>958415997.07000005</v>
          </cell>
        </row>
        <row r="4432">
          <cell r="H4432" t="str">
            <v>2515036082</v>
          </cell>
          <cell r="I4432">
            <v>255567600</v>
          </cell>
          <cell r="J4432">
            <v>247124087.52000001</v>
          </cell>
        </row>
        <row r="4433">
          <cell r="H4433" t="str">
            <v>2515036082</v>
          </cell>
          <cell r="I4433">
            <v>255567600</v>
          </cell>
          <cell r="J4433">
            <v>247124087.52000001</v>
          </cell>
        </row>
        <row r="4434">
          <cell r="H4434" t="str">
            <v>2515036082</v>
          </cell>
          <cell r="I4434">
            <v>0</v>
          </cell>
          <cell r="J4434">
            <v>247124087.52000001</v>
          </cell>
        </row>
        <row r="4435">
          <cell r="H4435" t="str">
            <v>2515036082</v>
          </cell>
          <cell r="I4435">
            <v>0</v>
          </cell>
          <cell r="J4435">
            <v>247124087.52000001</v>
          </cell>
        </row>
        <row r="4436">
          <cell r="H4436" t="str">
            <v>2515037082</v>
          </cell>
          <cell r="I4436">
            <v>445486200</v>
          </cell>
          <cell r="J4436">
            <v>445486200</v>
          </cell>
        </row>
        <row r="4437">
          <cell r="H4437" t="str">
            <v>2515037082</v>
          </cell>
          <cell r="I4437">
            <v>445486200</v>
          </cell>
          <cell r="J4437">
            <v>445486200</v>
          </cell>
        </row>
        <row r="4438">
          <cell r="H4438" t="str">
            <v>2515037082</v>
          </cell>
          <cell r="I4438">
            <v>0</v>
          </cell>
          <cell r="J4438">
            <v>445486200</v>
          </cell>
        </row>
        <row r="4439">
          <cell r="H4439" t="str">
            <v>2515037082</v>
          </cell>
          <cell r="I4439">
            <v>0</v>
          </cell>
          <cell r="J4439">
            <v>445486200</v>
          </cell>
        </row>
        <row r="4440">
          <cell r="H4440" t="str">
            <v>2515038082</v>
          </cell>
          <cell r="I4440">
            <v>21293404500</v>
          </cell>
          <cell r="J4440">
            <v>20114297309.389999</v>
          </cell>
        </row>
        <row r="4441">
          <cell r="H4441" t="str">
            <v>2515038082</v>
          </cell>
          <cell r="I4441">
            <v>21293404500</v>
          </cell>
          <cell r="J4441">
            <v>20114297309.389999</v>
          </cell>
        </row>
        <row r="4442">
          <cell r="H4442" t="str">
            <v>2515038082</v>
          </cell>
          <cell r="I4442">
            <v>0</v>
          </cell>
          <cell r="J4442">
            <v>20114297309.389999</v>
          </cell>
        </row>
        <row r="4443">
          <cell r="H4443" t="str">
            <v>2515038082</v>
          </cell>
          <cell r="I4443">
            <v>0</v>
          </cell>
          <cell r="J4443">
            <v>20114297309.389999</v>
          </cell>
        </row>
        <row r="4444">
          <cell r="H4444" t="str">
            <v>2515039082</v>
          </cell>
          <cell r="I4444">
            <v>15214375500</v>
          </cell>
          <cell r="J4444">
            <v>14889879306.15</v>
          </cell>
        </row>
        <row r="4445">
          <cell r="H4445" t="str">
            <v>2515039082</v>
          </cell>
          <cell r="I4445">
            <v>15214375500</v>
          </cell>
          <cell r="J4445">
            <v>14889879306.15</v>
          </cell>
        </row>
        <row r="4446">
          <cell r="H4446" t="str">
            <v>2515039082</v>
          </cell>
          <cell r="I4446">
            <v>0</v>
          </cell>
          <cell r="J4446">
            <v>14889879306.15</v>
          </cell>
        </row>
        <row r="4447">
          <cell r="H4447" t="str">
            <v>2515039082</v>
          </cell>
          <cell r="I4447">
            <v>0</v>
          </cell>
          <cell r="J4447">
            <v>14889879306.15</v>
          </cell>
        </row>
        <row r="4448">
          <cell r="H4448" t="str">
            <v>2515040082</v>
          </cell>
          <cell r="I4448">
            <v>4910066100</v>
          </cell>
          <cell r="J4448">
            <v>3827914092.4699998</v>
          </cell>
        </row>
        <row r="4449">
          <cell r="H4449" t="str">
            <v>2515040082</v>
          </cell>
          <cell r="I4449">
            <v>4910066100</v>
          </cell>
          <cell r="J4449">
            <v>3827914092.4699998</v>
          </cell>
        </row>
        <row r="4450">
          <cell r="H4450" t="str">
            <v>2515040082</v>
          </cell>
          <cell r="I4450">
            <v>0</v>
          </cell>
          <cell r="J4450">
            <v>3827914092.4699998</v>
          </cell>
        </row>
        <row r="4451">
          <cell r="H4451" t="str">
            <v>2515040082</v>
          </cell>
          <cell r="I4451">
            <v>0</v>
          </cell>
          <cell r="J4451">
            <v>3827914092.4699998</v>
          </cell>
        </row>
        <row r="4452">
          <cell r="H4452" t="str">
            <v>2515041082</v>
          </cell>
          <cell r="I4452">
            <v>22820424200</v>
          </cell>
          <cell r="J4452">
            <v>22791747443.740002</v>
          </cell>
        </row>
        <row r="4453">
          <cell r="H4453" t="str">
            <v>2515041082</v>
          </cell>
          <cell r="I4453">
            <v>22820424200</v>
          </cell>
          <cell r="J4453">
            <v>22791747443.740002</v>
          </cell>
        </row>
        <row r="4454">
          <cell r="H4454" t="str">
            <v>2515041082</v>
          </cell>
          <cell r="I4454">
            <v>0</v>
          </cell>
          <cell r="J4454">
            <v>22791747443.740002</v>
          </cell>
        </row>
        <row r="4455">
          <cell r="H4455" t="str">
            <v>2515041082</v>
          </cell>
          <cell r="I4455">
            <v>0</v>
          </cell>
          <cell r="J4455">
            <v>22791747443.740002</v>
          </cell>
        </row>
        <row r="4456">
          <cell r="H4456" t="str">
            <v>2516426082</v>
          </cell>
          <cell r="I4456">
            <v>3925653600</v>
          </cell>
          <cell r="J4456">
            <v>3922555004.5500002</v>
          </cell>
        </row>
        <row r="4457">
          <cell r="H4457" t="str">
            <v>2516426082</v>
          </cell>
          <cell r="I4457">
            <v>3925653600</v>
          </cell>
          <cell r="J4457">
            <v>3922555004.5500002</v>
          </cell>
        </row>
        <row r="4458">
          <cell r="H4458" t="str">
            <v>2516426082</v>
          </cell>
          <cell r="I4458">
            <v>0</v>
          </cell>
          <cell r="J4458">
            <v>3922555004.5500002</v>
          </cell>
        </row>
        <row r="4459">
          <cell r="H4459" t="str">
            <v>2520000082</v>
          </cell>
          <cell r="I4459">
            <v>43843024900</v>
          </cell>
          <cell r="J4459">
            <v>41775103362.529999</v>
          </cell>
        </row>
        <row r="4460">
          <cell r="H4460" t="str">
            <v>2520019082</v>
          </cell>
          <cell r="I4460">
            <v>1133571900</v>
          </cell>
          <cell r="J4460">
            <v>1133571900</v>
          </cell>
        </row>
        <row r="4461">
          <cell r="H4461" t="str">
            <v>2520019082</v>
          </cell>
          <cell r="I4461">
            <v>1133571900</v>
          </cell>
          <cell r="J4461">
            <v>1133571900</v>
          </cell>
        </row>
        <row r="4462">
          <cell r="H4462" t="str">
            <v>2520019082</v>
          </cell>
          <cell r="I4462">
            <v>0</v>
          </cell>
          <cell r="J4462">
            <v>1133571900</v>
          </cell>
        </row>
        <row r="4463">
          <cell r="H4463" t="str">
            <v>2520019082</v>
          </cell>
          <cell r="I4463">
            <v>0</v>
          </cell>
          <cell r="J4463">
            <v>1133571900</v>
          </cell>
        </row>
        <row r="4464">
          <cell r="H4464" t="str">
            <v>2525043082</v>
          </cell>
          <cell r="I4464">
            <v>1926193500</v>
          </cell>
          <cell r="J4464">
            <v>1924567991.5599999</v>
          </cell>
        </row>
        <row r="4465">
          <cell r="H4465" t="str">
            <v>2525043082</v>
          </cell>
          <cell r="I4465">
            <v>1926193500</v>
          </cell>
          <cell r="J4465">
            <v>1924567991.5599999</v>
          </cell>
        </row>
        <row r="4466">
          <cell r="H4466" t="str">
            <v>2525043082</v>
          </cell>
          <cell r="I4466">
            <v>0</v>
          </cell>
          <cell r="J4466">
            <v>1924567991.5599999</v>
          </cell>
        </row>
        <row r="4467">
          <cell r="H4467" t="str">
            <v>2525043082</v>
          </cell>
          <cell r="I4467">
            <v>0</v>
          </cell>
          <cell r="J4467">
            <v>1924567991.5599999</v>
          </cell>
        </row>
        <row r="4468">
          <cell r="H4468" t="str">
            <v>2525044082</v>
          </cell>
          <cell r="I4468">
            <v>735568700</v>
          </cell>
          <cell r="J4468">
            <v>735519958.57000005</v>
          </cell>
        </row>
        <row r="4469">
          <cell r="H4469" t="str">
            <v>2525044082</v>
          </cell>
          <cell r="I4469">
            <v>735568700</v>
          </cell>
          <cell r="J4469">
            <v>735519958.57000005</v>
          </cell>
        </row>
        <row r="4470">
          <cell r="H4470" t="str">
            <v>2525044082</v>
          </cell>
          <cell r="I4470">
            <v>0</v>
          </cell>
          <cell r="J4470">
            <v>735519958.57000005</v>
          </cell>
        </row>
        <row r="4471">
          <cell r="H4471" t="str">
            <v>2525044082</v>
          </cell>
          <cell r="I4471">
            <v>0</v>
          </cell>
          <cell r="J4471">
            <v>735519958.57000005</v>
          </cell>
        </row>
        <row r="4472">
          <cell r="H4472" t="str">
            <v>2525045082</v>
          </cell>
          <cell r="I4472">
            <v>380238700</v>
          </cell>
          <cell r="J4472">
            <v>380238030.55000001</v>
          </cell>
        </row>
        <row r="4473">
          <cell r="H4473" t="str">
            <v>2525045082</v>
          </cell>
          <cell r="I4473">
            <v>380238700</v>
          </cell>
          <cell r="J4473">
            <v>380238030.55000001</v>
          </cell>
        </row>
        <row r="4474">
          <cell r="H4474" t="str">
            <v>2525045082</v>
          </cell>
          <cell r="I4474">
            <v>0</v>
          </cell>
          <cell r="J4474">
            <v>380238030.55000001</v>
          </cell>
        </row>
        <row r="4475">
          <cell r="H4475" t="str">
            <v>2525045082</v>
          </cell>
          <cell r="I4475">
            <v>0</v>
          </cell>
          <cell r="J4475">
            <v>380238030.55000001</v>
          </cell>
        </row>
        <row r="4476">
          <cell r="H4476" t="str">
            <v>2525046082</v>
          </cell>
          <cell r="I4476">
            <v>398000000</v>
          </cell>
          <cell r="J4476">
            <v>374602080.63</v>
          </cell>
        </row>
        <row r="4477">
          <cell r="H4477" t="str">
            <v>2525046082</v>
          </cell>
          <cell r="I4477">
            <v>398000000</v>
          </cell>
          <cell r="J4477">
            <v>374602080.63</v>
          </cell>
        </row>
        <row r="4478">
          <cell r="H4478" t="str">
            <v>2525046082</v>
          </cell>
          <cell r="I4478">
            <v>0</v>
          </cell>
          <cell r="J4478">
            <v>374602080.63</v>
          </cell>
        </row>
        <row r="4479">
          <cell r="H4479" t="str">
            <v>2525046082</v>
          </cell>
          <cell r="I4479">
            <v>0</v>
          </cell>
          <cell r="J4479">
            <v>374602080.63</v>
          </cell>
        </row>
        <row r="4480">
          <cell r="H4480" t="str">
            <v>2525047082</v>
          </cell>
          <cell r="I4480">
            <v>9225138800</v>
          </cell>
          <cell r="J4480">
            <v>8332610157.9799995</v>
          </cell>
        </row>
        <row r="4481">
          <cell r="H4481" t="str">
            <v>2525047082</v>
          </cell>
          <cell r="I4481">
            <v>9225138800</v>
          </cell>
          <cell r="J4481">
            <v>8332610157.9799995</v>
          </cell>
        </row>
        <row r="4482">
          <cell r="H4482" t="str">
            <v>2525047082</v>
          </cell>
          <cell r="I4482">
            <v>0</v>
          </cell>
          <cell r="J4482">
            <v>8332610157.9799995</v>
          </cell>
        </row>
        <row r="4483">
          <cell r="H4483" t="str">
            <v>2525047082</v>
          </cell>
          <cell r="I4483">
            <v>0</v>
          </cell>
          <cell r="J4483">
            <v>8332610157.9799995</v>
          </cell>
        </row>
        <row r="4484">
          <cell r="H4484" t="str">
            <v>2525048082</v>
          </cell>
          <cell r="I4484">
            <v>28952490900</v>
          </cell>
          <cell r="J4484">
            <v>27903452983.880001</v>
          </cell>
        </row>
        <row r="4485">
          <cell r="H4485" t="str">
            <v>2525048082</v>
          </cell>
          <cell r="I4485">
            <v>28952490900</v>
          </cell>
          <cell r="J4485">
            <v>27903452983.880001</v>
          </cell>
        </row>
        <row r="4486">
          <cell r="H4486" t="str">
            <v>2525048082</v>
          </cell>
          <cell r="I4486">
            <v>0</v>
          </cell>
          <cell r="J4486">
            <v>27903452983.880001</v>
          </cell>
        </row>
        <row r="4487">
          <cell r="H4487" t="str">
            <v>2525048082</v>
          </cell>
          <cell r="I4487">
            <v>0</v>
          </cell>
          <cell r="J4487">
            <v>27903452983.880001</v>
          </cell>
        </row>
        <row r="4488">
          <cell r="H4488" t="str">
            <v>2525049082</v>
          </cell>
          <cell r="I4488">
            <v>457469800</v>
          </cell>
          <cell r="J4488">
            <v>356369635.93000001</v>
          </cell>
        </row>
        <row r="4489">
          <cell r="H4489" t="str">
            <v>2525049082</v>
          </cell>
          <cell r="I4489">
            <v>457469800</v>
          </cell>
          <cell r="J4489">
            <v>356369635.93000001</v>
          </cell>
        </row>
        <row r="4490">
          <cell r="H4490" t="str">
            <v>2525049082</v>
          </cell>
          <cell r="I4490">
            <v>0</v>
          </cell>
          <cell r="J4490">
            <v>356369635.93000001</v>
          </cell>
        </row>
        <row r="4491">
          <cell r="H4491" t="str">
            <v>2525049082</v>
          </cell>
          <cell r="I4491">
            <v>0</v>
          </cell>
          <cell r="J4491">
            <v>356369635.93000001</v>
          </cell>
        </row>
        <row r="4492">
          <cell r="H4492" t="str">
            <v>2525436082</v>
          </cell>
          <cell r="I4492">
            <v>24373000</v>
          </cell>
          <cell r="J4492">
            <v>24373000</v>
          </cell>
        </row>
        <row r="4493">
          <cell r="H4493" t="str">
            <v>2525436082</v>
          </cell>
          <cell r="I4493">
            <v>24373000</v>
          </cell>
          <cell r="J4493">
            <v>24373000</v>
          </cell>
        </row>
        <row r="4494">
          <cell r="H4494" t="str">
            <v>2525436082</v>
          </cell>
          <cell r="I4494">
            <v>0</v>
          </cell>
          <cell r="J4494">
            <v>24373000</v>
          </cell>
        </row>
        <row r="4495">
          <cell r="H4495" t="str">
            <v>2525436082</v>
          </cell>
          <cell r="I4495">
            <v>0</v>
          </cell>
          <cell r="J4495">
            <v>24373000</v>
          </cell>
        </row>
        <row r="4496">
          <cell r="H4496" t="str">
            <v>2526743082</v>
          </cell>
          <cell r="I4496">
            <v>609979600</v>
          </cell>
          <cell r="J4496">
            <v>609797623.42999995</v>
          </cell>
        </row>
        <row r="4497">
          <cell r="H4497" t="str">
            <v>2526743082</v>
          </cell>
          <cell r="I4497">
            <v>609979600</v>
          </cell>
          <cell r="J4497">
            <v>609797623.42999995</v>
          </cell>
        </row>
        <row r="4498">
          <cell r="H4498" t="str">
            <v>2526743082</v>
          </cell>
          <cell r="I4498">
            <v>0</v>
          </cell>
          <cell r="J4498">
            <v>609797623.42999995</v>
          </cell>
        </row>
        <row r="4499">
          <cell r="H4499" t="str">
            <v>2530000082</v>
          </cell>
          <cell r="I4499">
            <v>7446729700</v>
          </cell>
          <cell r="J4499">
            <v>7265501615.0600004</v>
          </cell>
        </row>
        <row r="4500">
          <cell r="H4500" t="str">
            <v>2535051082</v>
          </cell>
          <cell r="I4500">
            <v>2372823000</v>
          </cell>
          <cell r="J4500">
            <v>2372726181.8299999</v>
          </cell>
        </row>
        <row r="4501">
          <cell r="H4501" t="str">
            <v>2535051082</v>
          </cell>
          <cell r="I4501">
            <v>2372823000</v>
          </cell>
          <cell r="J4501">
            <v>2372726181.8299999</v>
          </cell>
        </row>
        <row r="4502">
          <cell r="H4502" t="str">
            <v>2535051082</v>
          </cell>
          <cell r="I4502">
            <v>0</v>
          </cell>
          <cell r="J4502">
            <v>2372726181.8299999</v>
          </cell>
        </row>
        <row r="4503">
          <cell r="H4503" t="str">
            <v>2535051082</v>
          </cell>
          <cell r="I4503">
            <v>0</v>
          </cell>
          <cell r="J4503">
            <v>2372726181.8299999</v>
          </cell>
        </row>
        <row r="4504">
          <cell r="H4504" t="str">
            <v>2535052082</v>
          </cell>
          <cell r="I4504">
            <v>5073906700</v>
          </cell>
          <cell r="J4504">
            <v>4892775433.2299995</v>
          </cell>
        </row>
        <row r="4505">
          <cell r="H4505" t="str">
            <v>2535052082</v>
          </cell>
          <cell r="I4505">
            <v>5073906700</v>
          </cell>
          <cell r="J4505">
            <v>4892775433.2299995</v>
          </cell>
        </row>
        <row r="4506">
          <cell r="H4506" t="str">
            <v>2535052082</v>
          </cell>
          <cell r="I4506">
            <v>0</v>
          </cell>
          <cell r="J4506">
            <v>4892775433.2299995</v>
          </cell>
        </row>
        <row r="4507">
          <cell r="H4507" t="str">
            <v>2535052082</v>
          </cell>
          <cell r="I4507">
            <v>0</v>
          </cell>
          <cell r="J4507">
            <v>4892775433.2299995</v>
          </cell>
        </row>
        <row r="4508">
          <cell r="H4508" t="str">
            <v>2540000082</v>
          </cell>
          <cell r="I4508">
            <v>13933051800</v>
          </cell>
          <cell r="J4508">
            <v>11807593365.360001</v>
          </cell>
        </row>
        <row r="4509">
          <cell r="H4509" t="str">
            <v>2545053082</v>
          </cell>
          <cell r="I4509">
            <v>3200000000</v>
          </cell>
          <cell r="J4509">
            <v>3200000000</v>
          </cell>
        </row>
        <row r="4510">
          <cell r="H4510" t="str">
            <v>2545053082</v>
          </cell>
          <cell r="I4510">
            <v>3200000000</v>
          </cell>
          <cell r="J4510">
            <v>3200000000</v>
          </cell>
        </row>
        <row r="4511">
          <cell r="H4511" t="str">
            <v>2545053082</v>
          </cell>
          <cell r="I4511">
            <v>0</v>
          </cell>
          <cell r="J4511">
            <v>3200000000</v>
          </cell>
        </row>
        <row r="4512">
          <cell r="H4512" t="str">
            <v>2545053082</v>
          </cell>
          <cell r="I4512">
            <v>0</v>
          </cell>
          <cell r="J4512">
            <v>3200000000</v>
          </cell>
        </row>
        <row r="4513">
          <cell r="H4513" t="str">
            <v>2545054082</v>
          </cell>
          <cell r="I4513">
            <v>3075000000</v>
          </cell>
          <cell r="J4513">
            <v>3074766606</v>
          </cell>
        </row>
        <row r="4514">
          <cell r="H4514" t="str">
            <v>2545054082</v>
          </cell>
          <cell r="I4514">
            <v>3075000000</v>
          </cell>
          <cell r="J4514">
            <v>3074766606</v>
          </cell>
        </row>
        <row r="4515">
          <cell r="H4515" t="str">
            <v>2545054082</v>
          </cell>
          <cell r="I4515">
            <v>0</v>
          </cell>
          <cell r="J4515">
            <v>3074766606</v>
          </cell>
        </row>
        <row r="4516">
          <cell r="H4516" t="str">
            <v>2545054082</v>
          </cell>
          <cell r="I4516">
            <v>0</v>
          </cell>
          <cell r="J4516">
            <v>3074766606</v>
          </cell>
        </row>
        <row r="4517">
          <cell r="H4517" t="str">
            <v>2545055082</v>
          </cell>
          <cell r="I4517">
            <v>7215622900</v>
          </cell>
          <cell r="J4517">
            <v>5098510376.1499996</v>
          </cell>
        </row>
        <row r="4518">
          <cell r="H4518" t="str">
            <v>2545055082</v>
          </cell>
          <cell r="I4518">
            <v>7215622900</v>
          </cell>
          <cell r="J4518">
            <v>5098510376.1499996</v>
          </cell>
        </row>
        <row r="4519">
          <cell r="H4519" t="str">
            <v>2545055082</v>
          </cell>
          <cell r="I4519">
            <v>0</v>
          </cell>
          <cell r="J4519">
            <v>5098510376.1499996</v>
          </cell>
        </row>
        <row r="4520">
          <cell r="H4520" t="str">
            <v>2545055082</v>
          </cell>
          <cell r="I4520">
            <v>0</v>
          </cell>
          <cell r="J4520">
            <v>5098510376.1499996</v>
          </cell>
        </row>
        <row r="4521">
          <cell r="H4521" t="str">
            <v>2545056082</v>
          </cell>
          <cell r="I4521">
            <v>42428900</v>
          </cell>
          <cell r="J4521">
            <v>34316383.210000001</v>
          </cell>
        </row>
        <row r="4522">
          <cell r="H4522" t="str">
            <v>2545056082</v>
          </cell>
          <cell r="I4522">
            <v>42428900</v>
          </cell>
          <cell r="J4522">
            <v>34316383.210000001</v>
          </cell>
        </row>
        <row r="4523">
          <cell r="H4523" t="str">
            <v>2545056082</v>
          </cell>
          <cell r="I4523">
            <v>0</v>
          </cell>
          <cell r="J4523">
            <v>34316383.210000001</v>
          </cell>
        </row>
        <row r="4524">
          <cell r="H4524" t="str">
            <v>2545056082</v>
          </cell>
          <cell r="I4524">
            <v>0</v>
          </cell>
          <cell r="J4524">
            <v>34316383.210000001</v>
          </cell>
        </row>
        <row r="4525">
          <cell r="H4525" t="str">
            <v>2545438082</v>
          </cell>
          <cell r="I4525">
            <v>400000000</v>
          </cell>
          <cell r="J4525">
            <v>400000000</v>
          </cell>
        </row>
        <row r="4526">
          <cell r="H4526" t="str">
            <v>2545438082</v>
          </cell>
          <cell r="I4526">
            <v>400000000</v>
          </cell>
          <cell r="J4526">
            <v>400000000</v>
          </cell>
        </row>
        <row r="4527">
          <cell r="H4527" t="str">
            <v>2545438082</v>
          </cell>
          <cell r="I4527">
            <v>0</v>
          </cell>
          <cell r="J4527">
            <v>400000000</v>
          </cell>
        </row>
        <row r="4528">
          <cell r="H4528" t="str">
            <v>2545438082</v>
          </cell>
          <cell r="I4528">
            <v>0</v>
          </cell>
          <cell r="J4528">
            <v>400000000</v>
          </cell>
        </row>
        <row r="4529">
          <cell r="H4529" t="str">
            <v>2550000082</v>
          </cell>
          <cell r="I4529">
            <v>5264899000</v>
          </cell>
          <cell r="J4529">
            <v>5264895427.71</v>
          </cell>
        </row>
        <row r="4530">
          <cell r="H4530" t="str">
            <v>2556425082</v>
          </cell>
          <cell r="I4530">
            <v>5194899000</v>
          </cell>
          <cell r="J4530">
            <v>5194895427.71</v>
          </cell>
        </row>
        <row r="4531">
          <cell r="H4531" t="str">
            <v>2556425082</v>
          </cell>
          <cell r="I4531">
            <v>5194899000</v>
          </cell>
          <cell r="J4531">
            <v>5194895427.71</v>
          </cell>
        </row>
        <row r="4532">
          <cell r="H4532" t="str">
            <v>2556425082</v>
          </cell>
          <cell r="I4532">
            <v>0</v>
          </cell>
          <cell r="J4532">
            <v>5194895427.71</v>
          </cell>
        </row>
        <row r="4533">
          <cell r="H4533" t="str">
            <v>2556736082</v>
          </cell>
          <cell r="I4533">
            <v>70000000</v>
          </cell>
          <cell r="J4533">
            <v>70000000</v>
          </cell>
        </row>
        <row r="4534">
          <cell r="H4534" t="str">
            <v>2556736082</v>
          </cell>
          <cell r="I4534">
            <v>70000000</v>
          </cell>
          <cell r="J4534">
            <v>70000000</v>
          </cell>
        </row>
        <row r="4535">
          <cell r="H4535" t="str">
            <v>2556736082</v>
          </cell>
          <cell r="I4535">
            <v>0</v>
          </cell>
          <cell r="J4535">
            <v>70000000</v>
          </cell>
        </row>
        <row r="4536">
          <cell r="H4536" t="str">
            <v>2560000082</v>
          </cell>
          <cell r="I4536">
            <v>18164229200</v>
          </cell>
          <cell r="J4536">
            <v>18020604697</v>
          </cell>
        </row>
        <row r="4537">
          <cell r="H4537" t="str">
            <v>2560019082</v>
          </cell>
          <cell r="I4537">
            <v>78610000</v>
          </cell>
          <cell r="J4537">
            <v>77659997</v>
          </cell>
        </row>
        <row r="4538">
          <cell r="H4538" t="str">
            <v>2560019082</v>
          </cell>
          <cell r="I4538">
            <v>78610000</v>
          </cell>
          <cell r="J4538">
            <v>77659997</v>
          </cell>
        </row>
        <row r="4539">
          <cell r="H4539" t="str">
            <v>2560019082</v>
          </cell>
          <cell r="I4539">
            <v>0</v>
          </cell>
          <cell r="J4539">
            <v>77659997</v>
          </cell>
        </row>
        <row r="4540">
          <cell r="H4540" t="str">
            <v>2560019082</v>
          </cell>
          <cell r="I4540">
            <v>0</v>
          </cell>
          <cell r="J4540">
            <v>77659997</v>
          </cell>
        </row>
        <row r="4541">
          <cell r="H4541" t="str">
            <v>2560059082</v>
          </cell>
          <cell r="I4541">
            <v>10653438200</v>
          </cell>
          <cell r="J4541">
            <v>10653438200</v>
          </cell>
        </row>
        <row r="4542">
          <cell r="H4542" t="str">
            <v>2560059082</v>
          </cell>
          <cell r="I4542">
            <v>10653438200</v>
          </cell>
          <cell r="J4542">
            <v>10653438200</v>
          </cell>
        </row>
        <row r="4543">
          <cell r="H4543" t="str">
            <v>2560059082</v>
          </cell>
          <cell r="I4543">
            <v>0</v>
          </cell>
          <cell r="J4543">
            <v>10653438200</v>
          </cell>
        </row>
        <row r="4544">
          <cell r="H4544" t="str">
            <v>2560059082</v>
          </cell>
          <cell r="I4544">
            <v>0</v>
          </cell>
          <cell r="J4544">
            <v>10389481400</v>
          </cell>
        </row>
        <row r="4545">
          <cell r="H4545" t="str">
            <v>2560059082</v>
          </cell>
          <cell r="I4545">
            <v>0</v>
          </cell>
          <cell r="J4545">
            <v>263956800</v>
          </cell>
        </row>
        <row r="4546">
          <cell r="H4546" t="str">
            <v>2563987082</v>
          </cell>
          <cell r="I4546">
            <v>4338700</v>
          </cell>
          <cell r="J4546">
            <v>4338700</v>
          </cell>
        </row>
        <row r="4547">
          <cell r="H4547" t="str">
            <v>2563987082</v>
          </cell>
          <cell r="I4547">
            <v>4338700</v>
          </cell>
          <cell r="J4547">
            <v>4338700</v>
          </cell>
        </row>
        <row r="4548">
          <cell r="H4548" t="str">
            <v>2563987082</v>
          </cell>
          <cell r="I4548">
            <v>0</v>
          </cell>
          <cell r="J4548">
            <v>4338700</v>
          </cell>
        </row>
        <row r="4549">
          <cell r="H4549" t="str">
            <v>2563987082</v>
          </cell>
          <cell r="I4549">
            <v>0</v>
          </cell>
          <cell r="J4549">
            <v>4338700</v>
          </cell>
        </row>
        <row r="4550">
          <cell r="H4550" t="str">
            <v>2565473082</v>
          </cell>
          <cell r="I4550">
            <v>7273717800</v>
          </cell>
          <cell r="J4550">
            <v>7273717800</v>
          </cell>
        </row>
        <row r="4551">
          <cell r="H4551" t="str">
            <v>2565473082</v>
          </cell>
          <cell r="I4551">
            <v>7273717800</v>
          </cell>
          <cell r="J4551">
            <v>7273717800</v>
          </cell>
        </row>
        <row r="4552">
          <cell r="H4552" t="str">
            <v>2565473082</v>
          </cell>
          <cell r="I4552">
            <v>0</v>
          </cell>
          <cell r="J4552">
            <v>7273717800</v>
          </cell>
        </row>
        <row r="4553">
          <cell r="H4553" t="str">
            <v>2569999082</v>
          </cell>
          <cell r="I4553">
            <v>154124500</v>
          </cell>
          <cell r="J4553">
            <v>11450000</v>
          </cell>
        </row>
        <row r="4554">
          <cell r="H4554" t="str">
            <v>2569999082</v>
          </cell>
          <cell r="I4554">
            <v>154124500</v>
          </cell>
          <cell r="J4554">
            <v>11450000</v>
          </cell>
        </row>
        <row r="4555">
          <cell r="H4555" t="str">
            <v>2569999082</v>
          </cell>
          <cell r="I4555">
            <v>0</v>
          </cell>
          <cell r="J4555">
            <v>11450000</v>
          </cell>
        </row>
        <row r="4556">
          <cell r="H4556" t="str">
            <v>2569999082</v>
          </cell>
          <cell r="I4556">
            <v>0</v>
          </cell>
          <cell r="J4556">
            <v>11450000</v>
          </cell>
        </row>
        <row r="4557">
          <cell r="H4557" t="str">
            <v>2570000082</v>
          </cell>
          <cell r="I4557">
            <v>1023975000</v>
          </cell>
          <cell r="J4557">
            <v>1019625191.87</v>
          </cell>
        </row>
        <row r="4558">
          <cell r="H4558" t="str">
            <v>2575018082</v>
          </cell>
          <cell r="I4558">
            <v>985500000</v>
          </cell>
          <cell r="J4558">
            <v>982070191.87</v>
          </cell>
        </row>
        <row r="4559">
          <cell r="H4559" t="str">
            <v>2575018082</v>
          </cell>
          <cell r="I4559">
            <v>985500000</v>
          </cell>
          <cell r="J4559">
            <v>982070191.87</v>
          </cell>
        </row>
        <row r="4560">
          <cell r="H4560" t="str">
            <v>2575018082</v>
          </cell>
          <cell r="I4560">
            <v>0</v>
          </cell>
          <cell r="J4560">
            <v>982070191.87</v>
          </cell>
        </row>
        <row r="4561">
          <cell r="H4561" t="str">
            <v>2575018082</v>
          </cell>
          <cell r="I4561">
            <v>0</v>
          </cell>
          <cell r="J4561">
            <v>83516595.120000005</v>
          </cell>
        </row>
        <row r="4562">
          <cell r="H4562" t="str">
            <v>2575018082</v>
          </cell>
          <cell r="I4562">
            <v>0</v>
          </cell>
          <cell r="J4562">
            <v>898553596.75</v>
          </cell>
        </row>
        <row r="4563">
          <cell r="H4563" t="str">
            <v>2579999082</v>
          </cell>
          <cell r="I4563">
            <v>38475000</v>
          </cell>
          <cell r="J4563">
            <v>37555000</v>
          </cell>
        </row>
        <row r="4564">
          <cell r="H4564" t="str">
            <v>2579999082</v>
          </cell>
          <cell r="I4564">
            <v>38475000</v>
          </cell>
          <cell r="J4564">
            <v>37555000</v>
          </cell>
        </row>
        <row r="4565">
          <cell r="H4565" t="str">
            <v>2579999082</v>
          </cell>
          <cell r="I4565">
            <v>0</v>
          </cell>
          <cell r="J4565">
            <v>37555000</v>
          </cell>
        </row>
        <row r="4566">
          <cell r="H4566" t="str">
            <v>2579999082</v>
          </cell>
          <cell r="I4566">
            <v>0</v>
          </cell>
          <cell r="J4566">
            <v>37555000</v>
          </cell>
        </row>
        <row r="4567">
          <cell r="H4567" t="str">
            <v>2580000082</v>
          </cell>
          <cell r="I4567">
            <v>8075758000</v>
          </cell>
          <cell r="J4567">
            <v>7835136433.2700005</v>
          </cell>
        </row>
        <row r="4568">
          <cell r="H4568" t="str">
            <v>2585076082</v>
          </cell>
          <cell r="I4568">
            <v>2274269000</v>
          </cell>
          <cell r="J4568">
            <v>2121655208.51</v>
          </cell>
        </row>
        <row r="4569">
          <cell r="H4569" t="str">
            <v>2585076082</v>
          </cell>
          <cell r="I4569">
            <v>2274269000</v>
          </cell>
          <cell r="J4569">
            <v>2121655208.51</v>
          </cell>
        </row>
        <row r="4570">
          <cell r="H4570" t="str">
            <v>2585076082</v>
          </cell>
          <cell r="I4570">
            <v>0</v>
          </cell>
          <cell r="J4570">
            <v>2121655208.51</v>
          </cell>
        </row>
        <row r="4571">
          <cell r="H4571" t="str">
            <v>2585076082</v>
          </cell>
          <cell r="I4571">
            <v>0</v>
          </cell>
          <cell r="J4571">
            <v>2121655208.51</v>
          </cell>
        </row>
        <row r="4572">
          <cell r="H4572" t="str">
            <v>2589999082</v>
          </cell>
          <cell r="I4572">
            <v>5801489000</v>
          </cell>
          <cell r="J4572">
            <v>5713481224.7600002</v>
          </cell>
        </row>
        <row r="4573">
          <cell r="H4573" t="str">
            <v>2589999082</v>
          </cell>
          <cell r="I4573">
            <v>4755711400</v>
          </cell>
          <cell r="J4573">
            <v>4667989014.7600002</v>
          </cell>
        </row>
        <row r="4574">
          <cell r="H4574" t="str">
            <v>2589999082</v>
          </cell>
          <cell r="I4574">
            <v>0</v>
          </cell>
          <cell r="J4574">
            <v>4667989014.7600002</v>
          </cell>
        </row>
        <row r="4575">
          <cell r="H4575" t="str">
            <v>2589999082</v>
          </cell>
          <cell r="I4575">
            <v>0</v>
          </cell>
          <cell r="J4575">
            <v>4667989014.7600002</v>
          </cell>
        </row>
        <row r="4576">
          <cell r="H4576" t="str">
            <v>2589999082</v>
          </cell>
          <cell r="I4576">
            <v>1045777600</v>
          </cell>
          <cell r="J4576">
            <v>1045492210</v>
          </cell>
        </row>
        <row r="4577">
          <cell r="H4577" t="str">
            <v>2589999082</v>
          </cell>
          <cell r="I4577">
            <v>0</v>
          </cell>
          <cell r="J4577">
            <v>1045492210</v>
          </cell>
        </row>
        <row r="4578">
          <cell r="H4578" t="str">
            <v>2589999082</v>
          </cell>
          <cell r="I4578">
            <v>0</v>
          </cell>
          <cell r="J4578">
            <v>1045492210</v>
          </cell>
        </row>
        <row r="4579">
          <cell r="H4579" t="str">
            <v>2590000082</v>
          </cell>
          <cell r="I4579">
            <v>946968700</v>
          </cell>
          <cell r="J4579">
            <v>882130104.37</v>
          </cell>
        </row>
        <row r="4580">
          <cell r="H4580" t="str">
            <v>2595441082</v>
          </cell>
          <cell r="I4580">
            <v>946968700</v>
          </cell>
          <cell r="J4580">
            <v>882130104.37</v>
          </cell>
        </row>
        <row r="4581">
          <cell r="H4581" t="str">
            <v>2595441082</v>
          </cell>
          <cell r="I4581">
            <v>946968700</v>
          </cell>
          <cell r="J4581">
            <v>882130104.37</v>
          </cell>
        </row>
        <row r="4582">
          <cell r="H4582" t="str">
            <v>2595441082</v>
          </cell>
          <cell r="I4582">
            <v>0</v>
          </cell>
          <cell r="J4582">
            <v>882130104.37</v>
          </cell>
        </row>
        <row r="4583">
          <cell r="H4583" t="str">
            <v>2595441082</v>
          </cell>
          <cell r="I4583">
            <v>0</v>
          </cell>
          <cell r="J4583">
            <v>882130104.37</v>
          </cell>
        </row>
        <row r="4584">
          <cell r="H4584" t="str">
            <v>25Б0000082</v>
          </cell>
          <cell r="I4584">
            <v>11605704700</v>
          </cell>
          <cell r="J4584">
            <v>10468763216.110001</v>
          </cell>
        </row>
        <row r="4585">
          <cell r="H4585" t="str">
            <v>25Б5043082</v>
          </cell>
          <cell r="I4585">
            <v>6199173000</v>
          </cell>
          <cell r="J4585">
            <v>6167508119.1999998</v>
          </cell>
        </row>
        <row r="4586">
          <cell r="H4586" t="str">
            <v>25Б5043082</v>
          </cell>
          <cell r="I4586">
            <v>6199173000</v>
          </cell>
          <cell r="J4586">
            <v>6167508119.1999998</v>
          </cell>
        </row>
        <row r="4587">
          <cell r="H4587" t="str">
            <v>25Б5043082</v>
          </cell>
          <cell r="I4587">
            <v>0</v>
          </cell>
          <cell r="J4587">
            <v>6167508119.1999998</v>
          </cell>
        </row>
        <row r="4588">
          <cell r="H4588" t="str">
            <v>25Б5043082</v>
          </cell>
          <cell r="I4588">
            <v>0</v>
          </cell>
          <cell r="J4588">
            <v>6167508119.1999998</v>
          </cell>
        </row>
        <row r="4589">
          <cell r="H4589" t="str">
            <v>25Б5442082</v>
          </cell>
          <cell r="I4589">
            <v>403913900</v>
          </cell>
          <cell r="J4589">
            <v>359050882</v>
          </cell>
        </row>
        <row r="4590">
          <cell r="H4590" t="str">
            <v>25Б5442082</v>
          </cell>
          <cell r="I4590">
            <v>403913900</v>
          </cell>
          <cell r="J4590">
            <v>359050882</v>
          </cell>
        </row>
        <row r="4591">
          <cell r="H4591" t="str">
            <v>25Б5442082</v>
          </cell>
          <cell r="I4591">
            <v>0</v>
          </cell>
          <cell r="J4591">
            <v>359050882</v>
          </cell>
        </row>
        <row r="4592">
          <cell r="H4592" t="str">
            <v>25Б5442082</v>
          </cell>
          <cell r="I4592">
            <v>0</v>
          </cell>
          <cell r="J4592">
            <v>359050882</v>
          </cell>
        </row>
        <row r="4593">
          <cell r="H4593" t="str">
            <v>25Б5443082</v>
          </cell>
          <cell r="I4593">
            <v>252734400</v>
          </cell>
          <cell r="J4593">
            <v>219898467.61000001</v>
          </cell>
        </row>
        <row r="4594">
          <cell r="H4594" t="str">
            <v>25Б5443082</v>
          </cell>
          <cell r="I4594">
            <v>252734400</v>
          </cell>
          <cell r="J4594">
            <v>219898467.61000001</v>
          </cell>
        </row>
        <row r="4595">
          <cell r="H4595" t="str">
            <v>25Б5443082</v>
          </cell>
          <cell r="I4595">
            <v>0</v>
          </cell>
          <cell r="J4595">
            <v>219898467.61000001</v>
          </cell>
        </row>
        <row r="4596">
          <cell r="H4596" t="str">
            <v>25Б5443082</v>
          </cell>
          <cell r="I4596">
            <v>0</v>
          </cell>
          <cell r="J4596">
            <v>219898467.61000001</v>
          </cell>
        </row>
        <row r="4597">
          <cell r="H4597" t="str">
            <v>25Б5444082</v>
          </cell>
          <cell r="I4597">
            <v>4749883400</v>
          </cell>
          <cell r="J4597">
            <v>3722305747.3000002</v>
          </cell>
        </row>
        <row r="4598">
          <cell r="H4598" t="str">
            <v>25Б5444082</v>
          </cell>
          <cell r="I4598">
            <v>4749883400</v>
          </cell>
          <cell r="J4598">
            <v>3722305747.3000002</v>
          </cell>
        </row>
        <row r="4599">
          <cell r="H4599" t="str">
            <v>25Б5444082</v>
          </cell>
          <cell r="I4599">
            <v>0</v>
          </cell>
          <cell r="J4599">
            <v>3722305747.3000002</v>
          </cell>
        </row>
        <row r="4600">
          <cell r="H4600" t="str">
            <v>25Б5444082</v>
          </cell>
          <cell r="I4600">
            <v>0</v>
          </cell>
          <cell r="J4600">
            <v>3722305747.3000002</v>
          </cell>
        </row>
        <row r="4601">
          <cell r="H4601" t="str">
            <v>25Г0000082</v>
          </cell>
          <cell r="I4601">
            <v>7036297700</v>
          </cell>
          <cell r="J4601">
            <v>6598869179.7399998</v>
          </cell>
        </row>
        <row r="4602">
          <cell r="H4602" t="str">
            <v>25Г5031082</v>
          </cell>
          <cell r="I4602">
            <v>2436994800</v>
          </cell>
          <cell r="J4602">
            <v>2011951330.4000001</v>
          </cell>
        </row>
        <row r="4603">
          <cell r="H4603" t="str">
            <v>25Г5031082</v>
          </cell>
          <cell r="I4603">
            <v>2436994800</v>
          </cell>
          <cell r="J4603">
            <v>2011951330.4000001</v>
          </cell>
        </row>
        <row r="4604">
          <cell r="H4604" t="str">
            <v>25Г5031082</v>
          </cell>
          <cell r="I4604">
            <v>0</v>
          </cell>
          <cell r="J4604">
            <v>2011951330.4000001</v>
          </cell>
        </row>
        <row r="4605">
          <cell r="H4605" t="str">
            <v>25Г5031082</v>
          </cell>
          <cell r="I4605">
            <v>0</v>
          </cell>
          <cell r="J4605">
            <v>2011951330.4000001</v>
          </cell>
        </row>
        <row r="4606">
          <cell r="H4606" t="str">
            <v>25Г5042082</v>
          </cell>
          <cell r="I4606">
            <v>4219935600</v>
          </cell>
          <cell r="J4606">
            <v>4210208488.0900002</v>
          </cell>
        </row>
        <row r="4607">
          <cell r="H4607" t="str">
            <v>25Г5042082</v>
          </cell>
          <cell r="I4607">
            <v>4219935600</v>
          </cell>
          <cell r="J4607">
            <v>4210208488.0900002</v>
          </cell>
        </row>
        <row r="4608">
          <cell r="H4608" t="str">
            <v>25Г5042082</v>
          </cell>
          <cell r="I4608">
            <v>0</v>
          </cell>
          <cell r="J4608">
            <v>4210208488.0900002</v>
          </cell>
        </row>
        <row r="4609">
          <cell r="H4609" t="str">
            <v>25Г5042082</v>
          </cell>
          <cell r="I4609">
            <v>0</v>
          </cell>
          <cell r="J4609">
            <v>4210208488.0900002</v>
          </cell>
        </row>
        <row r="4610">
          <cell r="H4610" t="str">
            <v>25Г5050082</v>
          </cell>
          <cell r="I4610">
            <v>379367300</v>
          </cell>
          <cell r="J4610">
            <v>376709361.25</v>
          </cell>
        </row>
        <row r="4611">
          <cell r="H4611" t="str">
            <v>25Г5050082</v>
          </cell>
          <cell r="I4611">
            <v>379367300</v>
          </cell>
          <cell r="J4611">
            <v>376709361.25</v>
          </cell>
        </row>
        <row r="4612">
          <cell r="H4612" t="str">
            <v>25Г5050082</v>
          </cell>
          <cell r="I4612">
            <v>0</v>
          </cell>
          <cell r="J4612">
            <v>376709361.25</v>
          </cell>
        </row>
        <row r="4613">
          <cell r="H4613" t="str">
            <v>25Г5050082</v>
          </cell>
          <cell r="I4613">
            <v>0</v>
          </cell>
          <cell r="J4613">
            <v>376709361.25</v>
          </cell>
        </row>
        <row r="4614">
          <cell r="H4614" t="str">
            <v>25Д0000082</v>
          </cell>
          <cell r="I4614">
            <v>5486695300</v>
          </cell>
          <cell r="J4614">
            <v>4576906219.0200005</v>
          </cell>
        </row>
        <row r="4615">
          <cell r="H4615" t="str">
            <v>25Д5450082</v>
          </cell>
          <cell r="I4615">
            <v>5486695300</v>
          </cell>
          <cell r="J4615">
            <v>4576906219.0200005</v>
          </cell>
        </row>
        <row r="4616">
          <cell r="H4616" t="str">
            <v>25Д5450082</v>
          </cell>
          <cell r="I4616">
            <v>5486695300</v>
          </cell>
          <cell r="J4616">
            <v>4576906219.0200005</v>
          </cell>
        </row>
        <row r="4617">
          <cell r="H4617" t="str">
            <v>25Д5450082</v>
          </cell>
          <cell r="I4617">
            <v>0</v>
          </cell>
          <cell r="J4617">
            <v>4576906219.0200005</v>
          </cell>
        </row>
        <row r="4618">
          <cell r="H4618" t="str">
            <v>25Д5450082</v>
          </cell>
          <cell r="I4618">
            <v>0</v>
          </cell>
          <cell r="J4618">
            <v>4576906219.0200005</v>
          </cell>
        </row>
        <row r="4619">
          <cell r="H4619" t="str">
            <v>25Ж0000082</v>
          </cell>
          <cell r="I4619">
            <v>12000000000</v>
          </cell>
          <cell r="J4619">
            <v>12000000000</v>
          </cell>
        </row>
        <row r="4620">
          <cell r="H4620" t="str">
            <v>25Ж6733082</v>
          </cell>
          <cell r="I4620">
            <v>10000000000</v>
          </cell>
          <cell r="J4620">
            <v>10000000000</v>
          </cell>
        </row>
        <row r="4621">
          <cell r="H4621" t="str">
            <v>25Ж6733082</v>
          </cell>
          <cell r="I4621">
            <v>10000000000</v>
          </cell>
          <cell r="J4621">
            <v>10000000000</v>
          </cell>
        </row>
        <row r="4622">
          <cell r="H4622" t="str">
            <v>25Ж6733082</v>
          </cell>
          <cell r="I4622">
            <v>0</v>
          </cell>
          <cell r="J4622">
            <v>10000000000</v>
          </cell>
        </row>
        <row r="4623">
          <cell r="H4623" t="str">
            <v>25Ж6733082</v>
          </cell>
          <cell r="I4623">
            <v>0</v>
          </cell>
          <cell r="J4623">
            <v>10000000000</v>
          </cell>
        </row>
        <row r="4624">
          <cell r="H4624" t="str">
            <v>25Ж6734082</v>
          </cell>
          <cell r="I4624">
            <v>2000000000</v>
          </cell>
          <cell r="J4624">
            <v>2000000000</v>
          </cell>
        </row>
        <row r="4625">
          <cell r="H4625" t="str">
            <v>25Ж6734082</v>
          </cell>
          <cell r="I4625">
            <v>2000000000</v>
          </cell>
          <cell r="J4625">
            <v>2000000000</v>
          </cell>
        </row>
        <row r="4626">
          <cell r="H4626" t="str">
            <v>25Ж6734082</v>
          </cell>
          <cell r="I4626">
            <v>0</v>
          </cell>
          <cell r="J4626">
            <v>2000000000</v>
          </cell>
        </row>
        <row r="4627">
          <cell r="H4627" t="str">
            <v>25Ж6734082</v>
          </cell>
          <cell r="I4627">
            <v>0</v>
          </cell>
          <cell r="J4627">
            <v>2000000000</v>
          </cell>
        </row>
        <row r="4628">
          <cell r="H4628" t="str">
            <v>2800000082</v>
          </cell>
          <cell r="I4628">
            <v>1628376200</v>
          </cell>
          <cell r="J4628">
            <v>1555550996.6300001</v>
          </cell>
        </row>
        <row r="4629">
          <cell r="H4629" t="str">
            <v>2860000082</v>
          </cell>
          <cell r="I4629">
            <v>1628376200</v>
          </cell>
          <cell r="J4629">
            <v>1555550996.6300001</v>
          </cell>
        </row>
        <row r="4630">
          <cell r="H4630" t="str">
            <v>2869999082</v>
          </cell>
          <cell r="I4630">
            <v>1628376200</v>
          </cell>
          <cell r="J4630">
            <v>1555550996.6300001</v>
          </cell>
        </row>
        <row r="4631">
          <cell r="H4631" t="str">
            <v>2869999082</v>
          </cell>
          <cell r="I4631">
            <v>1628376200</v>
          </cell>
          <cell r="J4631">
            <v>1555550996.6300001</v>
          </cell>
        </row>
        <row r="4632">
          <cell r="H4632" t="str">
            <v>2869999082</v>
          </cell>
          <cell r="I4632">
            <v>0</v>
          </cell>
          <cell r="J4632">
            <v>1555550996.6300001</v>
          </cell>
        </row>
        <row r="4633">
          <cell r="H4633" t="str">
            <v>2869999082</v>
          </cell>
          <cell r="I4633">
            <v>0</v>
          </cell>
          <cell r="J4633">
            <v>1555550996.6300001</v>
          </cell>
        </row>
        <row r="4634">
          <cell r="H4634" t="str">
            <v>3700000082</v>
          </cell>
          <cell r="I4634">
            <v>116755000</v>
          </cell>
          <cell r="J4634">
            <v>21948948.98</v>
          </cell>
        </row>
        <row r="4635">
          <cell r="H4635" t="str">
            <v>3740000082</v>
          </cell>
          <cell r="I4635">
            <v>116755000</v>
          </cell>
          <cell r="J4635">
            <v>21948948.98</v>
          </cell>
        </row>
        <row r="4636">
          <cell r="H4636" t="str">
            <v>3749999082</v>
          </cell>
          <cell r="I4636">
            <v>116755000</v>
          </cell>
          <cell r="J4636">
            <v>21948948.98</v>
          </cell>
        </row>
        <row r="4637">
          <cell r="H4637" t="str">
            <v>3749999082</v>
          </cell>
          <cell r="I4637">
            <v>116755000</v>
          </cell>
          <cell r="J4637">
            <v>21948948.98</v>
          </cell>
        </row>
        <row r="4638">
          <cell r="H4638" t="str">
            <v>3749999082</v>
          </cell>
          <cell r="I4638">
            <v>0</v>
          </cell>
          <cell r="J4638">
            <v>21948948.98</v>
          </cell>
        </row>
        <row r="4639">
          <cell r="H4639" t="str">
            <v>3749999082</v>
          </cell>
          <cell r="I4639">
            <v>0</v>
          </cell>
          <cell r="J4639">
            <v>21948948.98</v>
          </cell>
        </row>
        <row r="4640">
          <cell r="H4640" t="str">
            <v>082</v>
          </cell>
          <cell r="I4640">
            <v>397098900</v>
          </cell>
          <cell r="J4640">
            <v>364183900</v>
          </cell>
        </row>
        <row r="4641">
          <cell r="H4641" t="str">
            <v>1000000082</v>
          </cell>
          <cell r="I4641">
            <v>21249000</v>
          </cell>
          <cell r="J4641">
            <v>3249000</v>
          </cell>
        </row>
        <row r="4642">
          <cell r="H4642" t="str">
            <v>1050000082</v>
          </cell>
          <cell r="I4642">
            <v>3249000</v>
          </cell>
          <cell r="J4642">
            <v>3249000</v>
          </cell>
        </row>
        <row r="4643">
          <cell r="H4643" t="str">
            <v>1059999082</v>
          </cell>
          <cell r="I4643">
            <v>3249000</v>
          </cell>
          <cell r="J4643">
            <v>3249000</v>
          </cell>
        </row>
        <row r="4644">
          <cell r="H4644" t="str">
            <v>1059999082</v>
          </cell>
          <cell r="I4644">
            <v>3249000</v>
          </cell>
          <cell r="J4644">
            <v>3249000</v>
          </cell>
        </row>
        <row r="4645">
          <cell r="H4645" t="str">
            <v>1059999082</v>
          </cell>
          <cell r="I4645">
            <v>0</v>
          </cell>
          <cell r="J4645">
            <v>3249000</v>
          </cell>
        </row>
        <row r="4646">
          <cell r="H4646" t="str">
            <v>1059999082</v>
          </cell>
          <cell r="I4646">
            <v>0</v>
          </cell>
          <cell r="J4646">
            <v>3249000</v>
          </cell>
        </row>
        <row r="4647">
          <cell r="H4647" t="str">
            <v>10Б0000082</v>
          </cell>
          <cell r="I4647">
            <v>18000000</v>
          </cell>
          <cell r="J4647">
            <v>0</v>
          </cell>
        </row>
        <row r="4648">
          <cell r="H4648" t="str">
            <v>10Б9999082</v>
          </cell>
          <cell r="I4648">
            <v>18000000</v>
          </cell>
          <cell r="J4648">
            <v>0</v>
          </cell>
        </row>
        <row r="4649">
          <cell r="H4649" t="str">
            <v>10Б9999082</v>
          </cell>
          <cell r="I4649">
            <v>18000000</v>
          </cell>
          <cell r="J4649">
            <v>0</v>
          </cell>
        </row>
        <row r="4650">
          <cell r="H4650" t="str">
            <v>2500000082</v>
          </cell>
          <cell r="I4650">
            <v>375849900</v>
          </cell>
          <cell r="J4650">
            <v>360934900</v>
          </cell>
        </row>
        <row r="4651">
          <cell r="H4651" t="str">
            <v>2560000082</v>
          </cell>
          <cell r="I4651">
            <v>356659900</v>
          </cell>
          <cell r="J4651">
            <v>356659900</v>
          </cell>
        </row>
        <row r="4652">
          <cell r="H4652" t="str">
            <v>2560059082</v>
          </cell>
          <cell r="I4652">
            <v>356659900</v>
          </cell>
          <cell r="J4652">
            <v>356659900</v>
          </cell>
        </row>
        <row r="4653">
          <cell r="H4653" t="str">
            <v>2560059082</v>
          </cell>
          <cell r="I4653">
            <v>356659900</v>
          </cell>
          <cell r="J4653">
            <v>356659900</v>
          </cell>
        </row>
        <row r="4654">
          <cell r="H4654" t="str">
            <v>2560059082</v>
          </cell>
          <cell r="I4654">
            <v>0</v>
          </cell>
          <cell r="J4654">
            <v>356659900</v>
          </cell>
        </row>
        <row r="4655">
          <cell r="H4655" t="str">
            <v>2560059082</v>
          </cell>
          <cell r="I4655">
            <v>0</v>
          </cell>
          <cell r="J4655">
            <v>334387900</v>
          </cell>
        </row>
        <row r="4656">
          <cell r="H4656" t="str">
            <v>2560059082</v>
          </cell>
          <cell r="I4656">
            <v>0</v>
          </cell>
          <cell r="J4656">
            <v>22272000</v>
          </cell>
        </row>
        <row r="4657">
          <cell r="H4657" t="str">
            <v>2570000082</v>
          </cell>
          <cell r="I4657">
            <v>4275000</v>
          </cell>
          <cell r="J4657">
            <v>4275000</v>
          </cell>
        </row>
        <row r="4658">
          <cell r="H4658" t="str">
            <v>2579999082</v>
          </cell>
          <cell r="I4658">
            <v>4275000</v>
          </cell>
          <cell r="J4658">
            <v>4275000</v>
          </cell>
        </row>
        <row r="4659">
          <cell r="H4659" t="str">
            <v>2579999082</v>
          </cell>
          <cell r="I4659">
            <v>4275000</v>
          </cell>
          <cell r="J4659">
            <v>4275000</v>
          </cell>
        </row>
        <row r="4660">
          <cell r="H4660" t="str">
            <v>2579999082</v>
          </cell>
          <cell r="I4660">
            <v>0</v>
          </cell>
          <cell r="J4660">
            <v>4275000</v>
          </cell>
        </row>
        <row r="4661">
          <cell r="H4661" t="str">
            <v>2579999082</v>
          </cell>
          <cell r="I4661">
            <v>0</v>
          </cell>
          <cell r="J4661">
            <v>4275000</v>
          </cell>
        </row>
        <row r="4662">
          <cell r="H4662" t="str">
            <v>2580000082</v>
          </cell>
          <cell r="I4662">
            <v>14915000</v>
          </cell>
          <cell r="J4662">
            <v>0</v>
          </cell>
        </row>
        <row r="4663">
          <cell r="H4663" t="str">
            <v>2589999082</v>
          </cell>
          <cell r="I4663">
            <v>14915000</v>
          </cell>
          <cell r="J4663">
            <v>0</v>
          </cell>
        </row>
        <row r="4664">
          <cell r="H4664" t="str">
            <v>2589999082</v>
          </cell>
          <cell r="I4664">
            <v>14915000</v>
          </cell>
          <cell r="J4664">
            <v>0</v>
          </cell>
        </row>
        <row r="4665">
          <cell r="H4665" t="str">
            <v>082</v>
          </cell>
          <cell r="I4665">
            <v>951615100</v>
          </cell>
          <cell r="J4665">
            <v>939018813.79999995</v>
          </cell>
        </row>
        <row r="4666">
          <cell r="H4666" t="str">
            <v>2500000082</v>
          </cell>
          <cell r="I4666">
            <v>931634200</v>
          </cell>
          <cell r="J4666">
            <v>919292535.70000005</v>
          </cell>
        </row>
        <row r="4667">
          <cell r="H4667" t="str">
            <v>2560000082</v>
          </cell>
          <cell r="I4667">
            <v>931634200</v>
          </cell>
          <cell r="J4667">
            <v>919292535.70000005</v>
          </cell>
        </row>
        <row r="4668">
          <cell r="H4668" t="str">
            <v>2560011082</v>
          </cell>
          <cell r="I4668">
            <v>656053900</v>
          </cell>
          <cell r="J4668">
            <v>655358108.75</v>
          </cell>
        </row>
        <row r="4669">
          <cell r="H4669" t="str">
            <v>2560011082</v>
          </cell>
          <cell r="I4669">
            <v>656053900</v>
          </cell>
          <cell r="J4669">
            <v>655358108.75</v>
          </cell>
        </row>
        <row r="4670">
          <cell r="H4670" t="str">
            <v>2560011082</v>
          </cell>
          <cell r="I4670">
            <v>0</v>
          </cell>
          <cell r="J4670">
            <v>655358108.75</v>
          </cell>
        </row>
        <row r="4671">
          <cell r="H4671" t="str">
            <v>2560011082</v>
          </cell>
          <cell r="I4671">
            <v>0</v>
          </cell>
          <cell r="J4671">
            <v>655358108.75</v>
          </cell>
        </row>
        <row r="4672">
          <cell r="H4672" t="str">
            <v>2560019082</v>
          </cell>
          <cell r="I4672">
            <v>275553300</v>
          </cell>
          <cell r="J4672">
            <v>263910765.86000001</v>
          </cell>
        </row>
        <row r="4673">
          <cell r="H4673" t="str">
            <v>2560019082</v>
          </cell>
          <cell r="I4673">
            <v>28772900</v>
          </cell>
          <cell r="J4673">
            <v>28526009.34</v>
          </cell>
        </row>
        <row r="4674">
          <cell r="H4674" t="str">
            <v>2560019082</v>
          </cell>
          <cell r="I4674">
            <v>0</v>
          </cell>
          <cell r="J4674">
            <v>28526009.34</v>
          </cell>
        </row>
        <row r="4675">
          <cell r="H4675" t="str">
            <v>2560019082</v>
          </cell>
          <cell r="I4675">
            <v>0</v>
          </cell>
          <cell r="J4675">
            <v>28526009.34</v>
          </cell>
        </row>
        <row r="4676">
          <cell r="H4676" t="str">
            <v>2560019082</v>
          </cell>
          <cell r="I4676">
            <v>245864100</v>
          </cell>
          <cell r="J4676">
            <v>234986736.52000001</v>
          </cell>
        </row>
        <row r="4677">
          <cell r="H4677" t="str">
            <v>2560019082</v>
          </cell>
          <cell r="I4677">
            <v>0</v>
          </cell>
          <cell r="J4677">
            <v>234986736.52000001</v>
          </cell>
        </row>
        <row r="4678">
          <cell r="H4678" t="str">
            <v>2560019082</v>
          </cell>
          <cell r="I4678">
            <v>0</v>
          </cell>
          <cell r="J4678">
            <v>54720238.100000001</v>
          </cell>
        </row>
        <row r="4679">
          <cell r="H4679" t="str">
            <v>2560019082</v>
          </cell>
          <cell r="I4679">
            <v>0</v>
          </cell>
          <cell r="J4679">
            <v>180266498.41999999</v>
          </cell>
        </row>
        <row r="4680">
          <cell r="H4680" t="str">
            <v>2560019082</v>
          </cell>
          <cell r="I4680">
            <v>916300</v>
          </cell>
          <cell r="J4680">
            <v>398020</v>
          </cell>
        </row>
        <row r="4681">
          <cell r="H4681" t="str">
            <v>2560019082</v>
          </cell>
          <cell r="I4681">
            <v>0</v>
          </cell>
          <cell r="J4681">
            <v>398020</v>
          </cell>
        </row>
        <row r="4682">
          <cell r="H4682" t="str">
            <v>2560019082</v>
          </cell>
          <cell r="I4682">
            <v>0</v>
          </cell>
          <cell r="J4682">
            <v>393020</v>
          </cell>
        </row>
        <row r="4683">
          <cell r="H4683" t="str">
            <v>2560019082</v>
          </cell>
          <cell r="I4683">
            <v>0</v>
          </cell>
          <cell r="J4683">
            <v>5000</v>
          </cell>
        </row>
        <row r="4684">
          <cell r="H4684" t="str">
            <v>2563969082</v>
          </cell>
          <cell r="I4684">
            <v>27000</v>
          </cell>
          <cell r="J4684">
            <v>23661.09</v>
          </cell>
        </row>
        <row r="4685">
          <cell r="H4685" t="str">
            <v>2563969082</v>
          </cell>
          <cell r="I4685">
            <v>27000</v>
          </cell>
          <cell r="J4685">
            <v>23661.09</v>
          </cell>
        </row>
        <row r="4686">
          <cell r="H4686" t="str">
            <v>2563969082</v>
          </cell>
          <cell r="I4686">
            <v>0</v>
          </cell>
          <cell r="J4686">
            <v>23661.09</v>
          </cell>
        </row>
        <row r="4687">
          <cell r="H4687" t="str">
            <v>2563969082</v>
          </cell>
          <cell r="I4687">
            <v>0</v>
          </cell>
          <cell r="J4687">
            <v>23661.09</v>
          </cell>
        </row>
        <row r="4688">
          <cell r="H4688" t="str">
            <v>2700000082</v>
          </cell>
          <cell r="I4688">
            <v>15235900</v>
          </cell>
          <cell r="J4688">
            <v>15235900</v>
          </cell>
        </row>
        <row r="4689">
          <cell r="H4689" t="str">
            <v>2730000082</v>
          </cell>
          <cell r="I4689">
            <v>15235900</v>
          </cell>
          <cell r="J4689">
            <v>15235900</v>
          </cell>
        </row>
        <row r="4690">
          <cell r="H4690" t="str">
            <v>2730019082</v>
          </cell>
          <cell r="I4690">
            <v>15235900</v>
          </cell>
          <cell r="J4690">
            <v>15235900</v>
          </cell>
        </row>
        <row r="4691">
          <cell r="H4691" t="str">
            <v>2730019082</v>
          </cell>
          <cell r="I4691">
            <v>15235900</v>
          </cell>
          <cell r="J4691">
            <v>15235900</v>
          </cell>
        </row>
        <row r="4692">
          <cell r="H4692" t="str">
            <v>2730019082</v>
          </cell>
          <cell r="I4692">
            <v>0</v>
          </cell>
          <cell r="J4692">
            <v>15235900</v>
          </cell>
        </row>
        <row r="4693">
          <cell r="H4693" t="str">
            <v>2730019082</v>
          </cell>
          <cell r="I4693">
            <v>0</v>
          </cell>
          <cell r="J4693">
            <v>15235900</v>
          </cell>
        </row>
        <row r="4694">
          <cell r="H4694" t="str">
            <v>9900000082</v>
          </cell>
          <cell r="I4694">
            <v>4745000</v>
          </cell>
          <cell r="J4694">
            <v>4490378.0999999996</v>
          </cell>
        </row>
        <row r="4695">
          <cell r="H4695" t="str">
            <v>9990000082</v>
          </cell>
          <cell r="I4695">
            <v>4745000</v>
          </cell>
          <cell r="J4695">
            <v>4490378.0999999996</v>
          </cell>
        </row>
        <row r="4696">
          <cell r="H4696" t="str">
            <v>9992041082</v>
          </cell>
          <cell r="I4696">
            <v>1885600</v>
          </cell>
          <cell r="J4696">
            <v>1630978.1</v>
          </cell>
        </row>
        <row r="4697">
          <cell r="H4697" t="str">
            <v>9992041082</v>
          </cell>
          <cell r="I4697">
            <v>1467900</v>
          </cell>
          <cell r="J4697">
            <v>1467891.43</v>
          </cell>
        </row>
        <row r="4698">
          <cell r="H4698" t="str">
            <v>9992041082</v>
          </cell>
          <cell r="I4698">
            <v>0</v>
          </cell>
          <cell r="J4698">
            <v>1467891.43</v>
          </cell>
        </row>
        <row r="4699">
          <cell r="H4699" t="str">
            <v>9992041082</v>
          </cell>
          <cell r="I4699">
            <v>0</v>
          </cell>
          <cell r="J4699">
            <v>1467891.43</v>
          </cell>
        </row>
        <row r="4700">
          <cell r="H4700" t="str">
            <v>9992041082</v>
          </cell>
          <cell r="I4700">
            <v>417700</v>
          </cell>
          <cell r="J4700">
            <v>163086.67000000001</v>
          </cell>
        </row>
        <row r="4701">
          <cell r="H4701" t="str">
            <v>9992041082</v>
          </cell>
          <cell r="I4701">
            <v>0</v>
          </cell>
          <cell r="J4701">
            <v>163086.67000000001</v>
          </cell>
        </row>
        <row r="4702">
          <cell r="H4702" t="str">
            <v>9992041082</v>
          </cell>
          <cell r="I4702">
            <v>0</v>
          </cell>
          <cell r="J4702">
            <v>163086.67000000001</v>
          </cell>
        </row>
        <row r="4703">
          <cell r="H4703" t="str">
            <v>9996094082</v>
          </cell>
          <cell r="I4703">
            <v>2859400</v>
          </cell>
          <cell r="J4703">
            <v>2859400</v>
          </cell>
        </row>
        <row r="4704">
          <cell r="H4704" t="str">
            <v>9996094082</v>
          </cell>
          <cell r="I4704">
            <v>2859400</v>
          </cell>
          <cell r="J4704">
            <v>2859400</v>
          </cell>
        </row>
        <row r="4705">
          <cell r="H4705" t="str">
            <v>9996094082</v>
          </cell>
          <cell r="I4705">
            <v>0</v>
          </cell>
          <cell r="J4705">
            <v>2859400</v>
          </cell>
        </row>
        <row r="4706">
          <cell r="H4706" t="str">
            <v>082</v>
          </cell>
          <cell r="I4706">
            <v>2232000000</v>
          </cell>
          <cell r="J4706">
            <v>2214672744.8400002</v>
          </cell>
        </row>
        <row r="4707">
          <cell r="H4707" t="str">
            <v>082</v>
          </cell>
          <cell r="I4707">
            <v>2232000000</v>
          </cell>
          <cell r="J4707">
            <v>2214672744.8400002</v>
          </cell>
        </row>
        <row r="4708">
          <cell r="H4708" t="str">
            <v>2500000082</v>
          </cell>
          <cell r="I4708">
            <v>2232000000</v>
          </cell>
          <cell r="J4708">
            <v>2214672744.8400002</v>
          </cell>
        </row>
        <row r="4709">
          <cell r="H4709" t="str">
            <v>2570000082</v>
          </cell>
          <cell r="I4709">
            <v>2232000000</v>
          </cell>
          <cell r="J4709">
            <v>2214672744.8400002</v>
          </cell>
        </row>
        <row r="4710">
          <cell r="H4710" t="str">
            <v>2575018082</v>
          </cell>
          <cell r="I4710">
            <v>2232000000</v>
          </cell>
          <cell r="J4710">
            <v>2214672744.8400002</v>
          </cell>
        </row>
        <row r="4711">
          <cell r="H4711" t="str">
            <v>2575018082</v>
          </cell>
          <cell r="I4711">
            <v>2232000000</v>
          </cell>
          <cell r="J4711">
            <v>2214672744.8400002</v>
          </cell>
        </row>
        <row r="4712">
          <cell r="H4712" t="str">
            <v>2575018082</v>
          </cell>
          <cell r="I4712">
            <v>0</v>
          </cell>
          <cell r="J4712">
            <v>2214672744.8400002</v>
          </cell>
        </row>
        <row r="4713">
          <cell r="H4713" t="str">
            <v>2575018082</v>
          </cell>
          <cell r="I4713">
            <v>0</v>
          </cell>
          <cell r="J4713">
            <v>2214672744.8400002</v>
          </cell>
        </row>
        <row r="4714">
          <cell r="H4714" t="str">
            <v>082</v>
          </cell>
          <cell r="I4714">
            <v>25076341100</v>
          </cell>
          <cell r="J4714">
            <v>25066409839.419998</v>
          </cell>
        </row>
        <row r="4715">
          <cell r="H4715" t="str">
            <v>082</v>
          </cell>
          <cell r="I4715">
            <v>13399400</v>
          </cell>
          <cell r="J4715">
            <v>13399400</v>
          </cell>
        </row>
        <row r="4716">
          <cell r="H4716" t="str">
            <v>0200000082</v>
          </cell>
          <cell r="I4716">
            <v>13399400</v>
          </cell>
          <cell r="J4716">
            <v>13399400</v>
          </cell>
        </row>
        <row r="4717">
          <cell r="H4717" t="str">
            <v>0220000082</v>
          </cell>
          <cell r="I4717">
            <v>13399400</v>
          </cell>
          <cell r="J4717">
            <v>13399400</v>
          </cell>
        </row>
        <row r="4718">
          <cell r="H4718" t="str">
            <v>0220059082</v>
          </cell>
          <cell r="I4718">
            <v>13399400</v>
          </cell>
          <cell r="J4718">
            <v>13399400</v>
          </cell>
        </row>
        <row r="4719">
          <cell r="H4719" t="str">
            <v>0220059082</v>
          </cell>
          <cell r="I4719">
            <v>13399400</v>
          </cell>
          <cell r="J4719">
            <v>13399400</v>
          </cell>
        </row>
        <row r="4720">
          <cell r="H4720" t="str">
            <v>0220059082</v>
          </cell>
          <cell r="I4720">
            <v>0</v>
          </cell>
          <cell r="J4720">
            <v>13399400</v>
          </cell>
        </row>
        <row r="4721">
          <cell r="H4721" t="str">
            <v>0220059082</v>
          </cell>
          <cell r="I4721">
            <v>0</v>
          </cell>
          <cell r="J4721">
            <v>13399400</v>
          </cell>
        </row>
        <row r="4722">
          <cell r="H4722" t="str">
            <v>082</v>
          </cell>
          <cell r="I4722">
            <v>450000000</v>
          </cell>
          <cell r="J4722">
            <v>440096000</v>
          </cell>
        </row>
        <row r="4723">
          <cell r="H4723" t="str">
            <v>2500000082</v>
          </cell>
          <cell r="I4723">
            <v>450000000</v>
          </cell>
          <cell r="J4723">
            <v>440096000</v>
          </cell>
        </row>
        <row r="4724">
          <cell r="H4724" t="str">
            <v>2570000082</v>
          </cell>
          <cell r="I4724">
            <v>450000000</v>
          </cell>
          <cell r="J4724">
            <v>440096000</v>
          </cell>
        </row>
        <row r="4725">
          <cell r="H4725" t="str">
            <v>2575018082</v>
          </cell>
          <cell r="I4725">
            <v>450000000</v>
          </cell>
          <cell r="J4725">
            <v>440096000</v>
          </cell>
        </row>
        <row r="4726">
          <cell r="H4726" t="str">
            <v>2575018082</v>
          </cell>
          <cell r="I4726">
            <v>450000000</v>
          </cell>
          <cell r="J4726">
            <v>440096000</v>
          </cell>
        </row>
        <row r="4727">
          <cell r="H4727" t="str">
            <v>2575018082</v>
          </cell>
          <cell r="I4727">
            <v>0</v>
          </cell>
          <cell r="J4727">
            <v>440096000</v>
          </cell>
        </row>
        <row r="4728">
          <cell r="H4728" t="str">
            <v>2575018082</v>
          </cell>
          <cell r="I4728">
            <v>0</v>
          </cell>
          <cell r="J4728">
            <v>440096000</v>
          </cell>
        </row>
        <row r="4729">
          <cell r="H4729" t="str">
            <v>082</v>
          </cell>
          <cell r="I4729">
            <v>331981800</v>
          </cell>
          <cell r="J4729">
            <v>331954952</v>
          </cell>
        </row>
        <row r="4730">
          <cell r="H4730" t="str">
            <v>2500000082</v>
          </cell>
          <cell r="I4730">
            <v>331981800</v>
          </cell>
          <cell r="J4730">
            <v>331954952</v>
          </cell>
        </row>
        <row r="4731">
          <cell r="H4731" t="str">
            <v>2560000082</v>
          </cell>
          <cell r="I4731">
            <v>331981800</v>
          </cell>
          <cell r="J4731">
            <v>331954952</v>
          </cell>
        </row>
        <row r="4732">
          <cell r="H4732" t="str">
            <v>2560059082</v>
          </cell>
          <cell r="I4732">
            <v>331097500</v>
          </cell>
          <cell r="J4732">
            <v>331097500</v>
          </cell>
        </row>
        <row r="4733">
          <cell r="H4733" t="str">
            <v>2560059082</v>
          </cell>
          <cell r="I4733">
            <v>331097500</v>
          </cell>
          <cell r="J4733">
            <v>331097500</v>
          </cell>
        </row>
        <row r="4734">
          <cell r="H4734" t="str">
            <v>2560059082</v>
          </cell>
          <cell r="I4734">
            <v>0</v>
          </cell>
          <cell r="J4734">
            <v>331097500</v>
          </cell>
        </row>
        <row r="4735">
          <cell r="H4735" t="str">
            <v>2560059082</v>
          </cell>
          <cell r="I4735">
            <v>0</v>
          </cell>
          <cell r="J4735">
            <v>321127600</v>
          </cell>
        </row>
        <row r="4736">
          <cell r="H4736" t="str">
            <v>2560059082</v>
          </cell>
          <cell r="I4736">
            <v>0</v>
          </cell>
          <cell r="J4736">
            <v>9969900</v>
          </cell>
        </row>
        <row r="4737">
          <cell r="H4737" t="str">
            <v>2562040082</v>
          </cell>
          <cell r="I4737">
            <v>547300</v>
          </cell>
          <cell r="J4737">
            <v>520452</v>
          </cell>
        </row>
        <row r="4738">
          <cell r="H4738" t="str">
            <v>2562040082</v>
          </cell>
          <cell r="I4738">
            <v>547300</v>
          </cell>
          <cell r="J4738">
            <v>520452</v>
          </cell>
        </row>
        <row r="4739">
          <cell r="H4739" t="str">
            <v>2562040082</v>
          </cell>
          <cell r="I4739">
            <v>0</v>
          </cell>
          <cell r="J4739">
            <v>520452</v>
          </cell>
        </row>
        <row r="4740">
          <cell r="H4740" t="str">
            <v>2562040082</v>
          </cell>
          <cell r="I4740">
            <v>0</v>
          </cell>
          <cell r="J4740">
            <v>520452</v>
          </cell>
        </row>
        <row r="4741">
          <cell r="H4741" t="str">
            <v>2563987082</v>
          </cell>
          <cell r="I4741">
            <v>241000</v>
          </cell>
          <cell r="J4741">
            <v>241000</v>
          </cell>
        </row>
        <row r="4742">
          <cell r="H4742" t="str">
            <v>2563987082</v>
          </cell>
          <cell r="I4742">
            <v>241000</v>
          </cell>
          <cell r="J4742">
            <v>241000</v>
          </cell>
        </row>
        <row r="4743">
          <cell r="H4743" t="str">
            <v>2563987082</v>
          </cell>
          <cell r="I4743">
            <v>0</v>
          </cell>
          <cell r="J4743">
            <v>241000</v>
          </cell>
        </row>
        <row r="4744">
          <cell r="H4744" t="str">
            <v>2563987082</v>
          </cell>
          <cell r="I4744">
            <v>0</v>
          </cell>
          <cell r="J4744">
            <v>241000</v>
          </cell>
        </row>
        <row r="4745">
          <cell r="H4745" t="str">
            <v>2563997082</v>
          </cell>
          <cell r="I4745">
            <v>96000</v>
          </cell>
          <cell r="J4745">
            <v>96000</v>
          </cell>
        </row>
        <row r="4746">
          <cell r="H4746" t="str">
            <v>2563997082</v>
          </cell>
          <cell r="I4746">
            <v>96000</v>
          </cell>
          <cell r="J4746">
            <v>96000</v>
          </cell>
        </row>
        <row r="4747">
          <cell r="H4747" t="str">
            <v>2563997082</v>
          </cell>
          <cell r="I4747">
            <v>0</v>
          </cell>
          <cell r="J4747">
            <v>96000</v>
          </cell>
        </row>
        <row r="4748">
          <cell r="H4748" t="str">
            <v>2563997082</v>
          </cell>
          <cell r="I4748">
            <v>0</v>
          </cell>
          <cell r="J4748">
            <v>96000</v>
          </cell>
        </row>
        <row r="4749">
          <cell r="H4749" t="str">
            <v>082</v>
          </cell>
          <cell r="I4749">
            <v>24089410800</v>
          </cell>
          <cell r="J4749">
            <v>24089410387.419998</v>
          </cell>
        </row>
        <row r="4750">
          <cell r="H4750" t="str">
            <v>0200000082</v>
          </cell>
          <cell r="I4750">
            <v>23251181000</v>
          </cell>
          <cell r="J4750">
            <v>23251180587.419998</v>
          </cell>
        </row>
        <row r="4751">
          <cell r="H4751" t="str">
            <v>0210000082</v>
          </cell>
          <cell r="I4751">
            <v>23251181000</v>
          </cell>
          <cell r="J4751">
            <v>23251180587.419998</v>
          </cell>
        </row>
        <row r="4752">
          <cell r="H4752" t="str">
            <v>0210059082</v>
          </cell>
          <cell r="I4752">
            <v>22607623500</v>
          </cell>
          <cell r="J4752">
            <v>22607623500</v>
          </cell>
        </row>
        <row r="4753">
          <cell r="H4753" t="str">
            <v>0210059082</v>
          </cell>
          <cell r="I4753">
            <v>22607623500</v>
          </cell>
          <cell r="J4753">
            <v>22607623500</v>
          </cell>
        </row>
        <row r="4754">
          <cell r="H4754" t="str">
            <v>0210059082</v>
          </cell>
          <cell r="I4754">
            <v>0</v>
          </cell>
          <cell r="J4754">
            <v>22607623500</v>
          </cell>
        </row>
        <row r="4755">
          <cell r="H4755" t="str">
            <v>0210059082</v>
          </cell>
          <cell r="I4755">
            <v>0</v>
          </cell>
          <cell r="J4755">
            <v>17814128900</v>
          </cell>
        </row>
        <row r="4756">
          <cell r="H4756" t="str">
            <v>0210059082</v>
          </cell>
          <cell r="I4756">
            <v>0</v>
          </cell>
          <cell r="J4756">
            <v>4793494600</v>
          </cell>
        </row>
        <row r="4757">
          <cell r="H4757" t="str">
            <v>0212046082</v>
          </cell>
          <cell r="I4757">
            <v>812000</v>
          </cell>
          <cell r="J4757">
            <v>812000</v>
          </cell>
        </row>
        <row r="4758">
          <cell r="H4758" t="str">
            <v>0212046082</v>
          </cell>
          <cell r="I4758">
            <v>812000</v>
          </cell>
          <cell r="J4758">
            <v>812000</v>
          </cell>
        </row>
        <row r="4759">
          <cell r="H4759" t="str">
            <v>0212046082</v>
          </cell>
          <cell r="I4759">
            <v>0</v>
          </cell>
          <cell r="J4759">
            <v>812000</v>
          </cell>
        </row>
        <row r="4760">
          <cell r="H4760" t="str">
            <v>0212046082</v>
          </cell>
          <cell r="I4760">
            <v>0</v>
          </cell>
          <cell r="J4760">
            <v>812000</v>
          </cell>
        </row>
        <row r="4761">
          <cell r="H4761" t="str">
            <v>0213893082</v>
          </cell>
          <cell r="I4761">
            <v>9470600</v>
          </cell>
          <cell r="J4761">
            <v>9470600</v>
          </cell>
        </row>
        <row r="4762">
          <cell r="H4762" t="str">
            <v>0213893082</v>
          </cell>
          <cell r="I4762">
            <v>9470600</v>
          </cell>
          <cell r="J4762">
            <v>9470600</v>
          </cell>
        </row>
        <row r="4763">
          <cell r="H4763" t="str">
            <v>0213893082</v>
          </cell>
          <cell r="I4763">
            <v>0</v>
          </cell>
          <cell r="J4763">
            <v>9470600</v>
          </cell>
        </row>
        <row r="4764">
          <cell r="H4764" t="str">
            <v>0213893082</v>
          </cell>
          <cell r="I4764">
            <v>0</v>
          </cell>
          <cell r="J4764">
            <v>9470600</v>
          </cell>
        </row>
        <row r="4765">
          <cell r="H4765" t="str">
            <v>0213987082</v>
          </cell>
          <cell r="I4765">
            <v>7344000</v>
          </cell>
          <cell r="J4765">
            <v>7344000</v>
          </cell>
        </row>
        <row r="4766">
          <cell r="H4766" t="str">
            <v>0213987082</v>
          </cell>
          <cell r="I4766">
            <v>7344000</v>
          </cell>
          <cell r="J4766">
            <v>7344000</v>
          </cell>
        </row>
        <row r="4767">
          <cell r="H4767" t="str">
            <v>0213987082</v>
          </cell>
          <cell r="I4767">
            <v>0</v>
          </cell>
          <cell r="J4767">
            <v>7344000</v>
          </cell>
        </row>
        <row r="4768">
          <cell r="H4768" t="str">
            <v>0213987082</v>
          </cell>
          <cell r="I4768">
            <v>0</v>
          </cell>
          <cell r="J4768">
            <v>7344000</v>
          </cell>
        </row>
        <row r="4769">
          <cell r="H4769" t="str">
            <v>0213997082</v>
          </cell>
          <cell r="I4769">
            <v>27721400</v>
          </cell>
          <cell r="J4769">
            <v>27721400</v>
          </cell>
        </row>
        <row r="4770">
          <cell r="H4770" t="str">
            <v>0213997082</v>
          </cell>
          <cell r="I4770">
            <v>27721400</v>
          </cell>
          <cell r="J4770">
            <v>27721400</v>
          </cell>
        </row>
        <row r="4771">
          <cell r="H4771" t="str">
            <v>0213997082</v>
          </cell>
          <cell r="I4771">
            <v>0</v>
          </cell>
          <cell r="J4771">
            <v>27721400</v>
          </cell>
        </row>
        <row r="4772">
          <cell r="H4772" t="str">
            <v>0213997082</v>
          </cell>
          <cell r="I4772">
            <v>0</v>
          </cell>
          <cell r="J4772">
            <v>27721400</v>
          </cell>
        </row>
        <row r="4773">
          <cell r="H4773" t="str">
            <v>0214009082</v>
          </cell>
          <cell r="I4773">
            <v>598209500</v>
          </cell>
          <cell r="J4773">
            <v>598209087.41999996</v>
          </cell>
        </row>
        <row r="4774">
          <cell r="H4774" t="str">
            <v>0214009082</v>
          </cell>
          <cell r="I4774">
            <v>598209500</v>
          </cell>
          <cell r="J4774">
            <v>598209087.41999996</v>
          </cell>
        </row>
        <row r="4775">
          <cell r="H4775" t="str">
            <v>0214009082</v>
          </cell>
          <cell r="I4775">
            <v>0</v>
          </cell>
          <cell r="J4775">
            <v>598209087.41999996</v>
          </cell>
        </row>
        <row r="4776">
          <cell r="H4776" t="str">
            <v>0214009082</v>
          </cell>
          <cell r="I4776">
            <v>0</v>
          </cell>
          <cell r="J4776">
            <v>598209087.41999996</v>
          </cell>
        </row>
        <row r="4777">
          <cell r="H4777" t="str">
            <v>0300000082</v>
          </cell>
          <cell r="I4777">
            <v>838229800</v>
          </cell>
          <cell r="J4777">
            <v>838229800</v>
          </cell>
        </row>
        <row r="4778">
          <cell r="H4778" t="str">
            <v>0330000082</v>
          </cell>
          <cell r="I4778">
            <v>838229800</v>
          </cell>
          <cell r="J4778">
            <v>838229800</v>
          </cell>
        </row>
        <row r="4779">
          <cell r="H4779" t="str">
            <v>0333986082</v>
          </cell>
          <cell r="I4779">
            <v>838229800</v>
          </cell>
          <cell r="J4779">
            <v>838229800</v>
          </cell>
        </row>
        <row r="4780">
          <cell r="H4780" t="str">
            <v>0333986082</v>
          </cell>
          <cell r="I4780">
            <v>838229800</v>
          </cell>
          <cell r="J4780">
            <v>838229800</v>
          </cell>
        </row>
        <row r="4781">
          <cell r="H4781" t="str">
            <v>0333986082</v>
          </cell>
          <cell r="I4781">
            <v>0</v>
          </cell>
          <cell r="J4781">
            <v>838229800</v>
          </cell>
        </row>
        <row r="4782">
          <cell r="H4782" t="str">
            <v>0333986082</v>
          </cell>
          <cell r="I4782">
            <v>0</v>
          </cell>
          <cell r="J4782">
            <v>838229800</v>
          </cell>
        </row>
        <row r="4783">
          <cell r="H4783" t="str">
            <v>082</v>
          </cell>
          <cell r="I4783">
            <v>191549100</v>
          </cell>
          <cell r="J4783">
            <v>191549100</v>
          </cell>
        </row>
        <row r="4784">
          <cell r="H4784" t="str">
            <v>0200000082</v>
          </cell>
          <cell r="I4784">
            <v>191549100</v>
          </cell>
          <cell r="J4784">
            <v>191549100</v>
          </cell>
        </row>
        <row r="4785">
          <cell r="H4785" t="str">
            <v>0210000082</v>
          </cell>
          <cell r="I4785">
            <v>191549100</v>
          </cell>
          <cell r="J4785">
            <v>191549100</v>
          </cell>
        </row>
        <row r="4786">
          <cell r="H4786" t="str">
            <v>0210059082</v>
          </cell>
          <cell r="I4786">
            <v>191549100</v>
          </cell>
          <cell r="J4786">
            <v>191549100</v>
          </cell>
        </row>
        <row r="4787">
          <cell r="H4787" t="str">
            <v>0210059082</v>
          </cell>
          <cell r="I4787">
            <v>191549100</v>
          </cell>
          <cell r="J4787">
            <v>191549100</v>
          </cell>
        </row>
        <row r="4788">
          <cell r="H4788" t="str">
            <v>0210059082</v>
          </cell>
          <cell r="I4788">
            <v>0</v>
          </cell>
          <cell r="J4788">
            <v>191549100</v>
          </cell>
        </row>
        <row r="4789">
          <cell r="H4789" t="str">
            <v>0210059082</v>
          </cell>
          <cell r="I4789">
            <v>0</v>
          </cell>
          <cell r="J4789">
            <v>191549100</v>
          </cell>
        </row>
        <row r="4790">
          <cell r="H4790" t="str">
            <v>082</v>
          </cell>
          <cell r="I4790">
            <v>225282200</v>
          </cell>
          <cell r="J4790">
            <v>222055974.43000001</v>
          </cell>
        </row>
        <row r="4791">
          <cell r="H4791" t="str">
            <v>082</v>
          </cell>
          <cell r="I4791">
            <v>180000000</v>
          </cell>
          <cell r="J4791">
            <v>176773774.43000001</v>
          </cell>
        </row>
        <row r="4792">
          <cell r="H4792" t="str">
            <v>2500000082</v>
          </cell>
          <cell r="I4792">
            <v>180000000</v>
          </cell>
          <cell r="J4792">
            <v>176773774.43000001</v>
          </cell>
        </row>
        <row r="4793">
          <cell r="H4793" t="str">
            <v>2570000082</v>
          </cell>
          <cell r="I4793">
            <v>180000000</v>
          </cell>
          <cell r="J4793">
            <v>176773774.43000001</v>
          </cell>
        </row>
        <row r="4794">
          <cell r="H4794" t="str">
            <v>2575018082</v>
          </cell>
          <cell r="I4794">
            <v>180000000</v>
          </cell>
          <cell r="J4794">
            <v>176773774.43000001</v>
          </cell>
        </row>
        <row r="4795">
          <cell r="H4795" t="str">
            <v>2575018082</v>
          </cell>
          <cell r="I4795">
            <v>180000000</v>
          </cell>
          <cell r="J4795">
            <v>176773774.43000001</v>
          </cell>
        </row>
        <row r="4796">
          <cell r="H4796" t="str">
            <v>2575018082</v>
          </cell>
          <cell r="I4796">
            <v>0</v>
          </cell>
          <cell r="J4796">
            <v>176773774.43000001</v>
          </cell>
        </row>
        <row r="4797">
          <cell r="H4797" t="str">
            <v>2575018082</v>
          </cell>
          <cell r="I4797">
            <v>0</v>
          </cell>
          <cell r="J4797">
            <v>176773774.43000001</v>
          </cell>
        </row>
        <row r="4798">
          <cell r="H4798" t="str">
            <v>082</v>
          </cell>
          <cell r="I4798">
            <v>45282200</v>
          </cell>
          <cell r="J4798">
            <v>45282200</v>
          </cell>
        </row>
        <row r="4799">
          <cell r="H4799" t="str">
            <v>0100000082</v>
          </cell>
          <cell r="I4799">
            <v>45282200</v>
          </cell>
          <cell r="J4799">
            <v>45282200</v>
          </cell>
        </row>
        <row r="4800">
          <cell r="H4800" t="str">
            <v>0150000082</v>
          </cell>
          <cell r="I4800">
            <v>45282200</v>
          </cell>
          <cell r="J4800">
            <v>45282200</v>
          </cell>
        </row>
        <row r="4801">
          <cell r="H4801" t="str">
            <v>0150059082</v>
          </cell>
          <cell r="I4801">
            <v>45282200</v>
          </cell>
          <cell r="J4801">
            <v>45282200</v>
          </cell>
        </row>
        <row r="4802">
          <cell r="H4802" t="str">
            <v>0150059082</v>
          </cell>
          <cell r="I4802">
            <v>45282200</v>
          </cell>
          <cell r="J4802">
            <v>45282200</v>
          </cell>
        </row>
        <row r="4803">
          <cell r="H4803" t="str">
            <v>0150059082</v>
          </cell>
          <cell r="I4803">
            <v>0</v>
          </cell>
          <cell r="J4803">
            <v>45282200</v>
          </cell>
        </row>
        <row r="4804">
          <cell r="H4804" t="str">
            <v>0150059082</v>
          </cell>
          <cell r="I4804">
            <v>0</v>
          </cell>
          <cell r="J4804">
            <v>45282200</v>
          </cell>
        </row>
        <row r="4805">
          <cell r="H4805" t="str">
            <v>082</v>
          </cell>
          <cell r="I4805">
            <v>4094500000</v>
          </cell>
          <cell r="J4805">
            <v>4087808883.54</v>
          </cell>
        </row>
        <row r="4806">
          <cell r="H4806" t="str">
            <v>082</v>
          </cell>
          <cell r="I4806">
            <v>4094500000</v>
          </cell>
          <cell r="J4806">
            <v>4087808883.54</v>
          </cell>
        </row>
        <row r="4807">
          <cell r="H4807" t="str">
            <v>0500000082</v>
          </cell>
          <cell r="I4807">
            <v>26500000</v>
          </cell>
          <cell r="J4807">
            <v>26500000</v>
          </cell>
        </row>
        <row r="4808">
          <cell r="H4808" t="str">
            <v>0540000082</v>
          </cell>
          <cell r="I4808">
            <v>26500000</v>
          </cell>
          <cell r="J4808">
            <v>26500000</v>
          </cell>
        </row>
        <row r="4809">
          <cell r="H4809" t="str">
            <v>0543589082</v>
          </cell>
          <cell r="I4809">
            <v>26500000</v>
          </cell>
          <cell r="J4809">
            <v>26500000</v>
          </cell>
        </row>
        <row r="4810">
          <cell r="H4810" t="str">
            <v>0543589082</v>
          </cell>
          <cell r="I4810">
            <v>26500000</v>
          </cell>
          <cell r="J4810">
            <v>26500000</v>
          </cell>
        </row>
        <row r="4811">
          <cell r="H4811" t="str">
            <v>0543589082</v>
          </cell>
          <cell r="I4811">
            <v>0</v>
          </cell>
          <cell r="J4811">
            <v>26500000</v>
          </cell>
        </row>
        <row r="4812">
          <cell r="H4812" t="str">
            <v>0543589082</v>
          </cell>
          <cell r="I4812">
            <v>0</v>
          </cell>
          <cell r="J4812">
            <v>26500000</v>
          </cell>
        </row>
        <row r="4813">
          <cell r="H4813" t="str">
            <v>2500000082</v>
          </cell>
          <cell r="I4813">
            <v>4068000000</v>
          </cell>
          <cell r="J4813">
            <v>4061308883.54</v>
          </cell>
        </row>
        <row r="4814">
          <cell r="H4814" t="str">
            <v>2570000082</v>
          </cell>
          <cell r="I4814">
            <v>4068000000</v>
          </cell>
          <cell r="J4814">
            <v>4061308883.54</v>
          </cell>
        </row>
        <row r="4815">
          <cell r="H4815" t="str">
            <v>2575018082</v>
          </cell>
          <cell r="I4815">
            <v>4068000000</v>
          </cell>
          <cell r="J4815">
            <v>4061308883.54</v>
          </cell>
        </row>
        <row r="4816">
          <cell r="H4816" t="str">
            <v>2575018082</v>
          </cell>
          <cell r="I4816">
            <v>4068000000</v>
          </cell>
          <cell r="J4816">
            <v>4061308883.54</v>
          </cell>
        </row>
        <row r="4817">
          <cell r="H4817" t="str">
            <v>2575018082</v>
          </cell>
          <cell r="I4817">
            <v>0</v>
          </cell>
          <cell r="J4817">
            <v>4061308883.54</v>
          </cell>
        </row>
        <row r="4818">
          <cell r="H4818" t="str">
            <v>2575018082</v>
          </cell>
          <cell r="I4818">
            <v>0</v>
          </cell>
          <cell r="J4818">
            <v>4061308883.54</v>
          </cell>
        </row>
        <row r="4819">
          <cell r="H4819" t="str">
            <v>082</v>
          </cell>
          <cell r="I4819">
            <v>135000000</v>
          </cell>
          <cell r="J4819">
            <v>135000000</v>
          </cell>
        </row>
        <row r="4820">
          <cell r="H4820" t="str">
            <v>082</v>
          </cell>
          <cell r="I4820">
            <v>135000000</v>
          </cell>
          <cell r="J4820">
            <v>135000000</v>
          </cell>
        </row>
        <row r="4821">
          <cell r="H4821" t="str">
            <v>2500000082</v>
          </cell>
          <cell r="I4821">
            <v>135000000</v>
          </cell>
          <cell r="J4821">
            <v>135000000</v>
          </cell>
        </row>
        <row r="4822">
          <cell r="H4822" t="str">
            <v>2570000082</v>
          </cell>
          <cell r="I4822">
            <v>135000000</v>
          </cell>
          <cell r="J4822">
            <v>135000000</v>
          </cell>
        </row>
        <row r="4823">
          <cell r="H4823" t="str">
            <v>2575018082</v>
          </cell>
          <cell r="I4823">
            <v>135000000</v>
          </cell>
          <cell r="J4823">
            <v>135000000</v>
          </cell>
        </row>
        <row r="4824">
          <cell r="H4824" t="str">
            <v>2575018082</v>
          </cell>
          <cell r="I4824">
            <v>135000000</v>
          </cell>
          <cell r="J4824">
            <v>135000000</v>
          </cell>
        </row>
        <row r="4825">
          <cell r="H4825" t="str">
            <v>2575018082</v>
          </cell>
          <cell r="I4825">
            <v>0</v>
          </cell>
          <cell r="J4825">
            <v>135000000</v>
          </cell>
        </row>
        <row r="4826">
          <cell r="H4826" t="str">
            <v>2575018082</v>
          </cell>
          <cell r="I4826">
            <v>0</v>
          </cell>
          <cell r="J4826">
            <v>135000000</v>
          </cell>
        </row>
        <row r="4827">
          <cell r="H4827" t="str">
            <v>084</v>
          </cell>
          <cell r="I4827">
            <v>17879656100</v>
          </cell>
          <cell r="J4827">
            <v>17835457900.959999</v>
          </cell>
        </row>
        <row r="4828">
          <cell r="H4828" t="str">
            <v>084</v>
          </cell>
          <cell r="I4828">
            <v>15751229000</v>
          </cell>
          <cell r="J4828">
            <v>15707031953.76</v>
          </cell>
        </row>
        <row r="4829">
          <cell r="H4829" t="str">
            <v>084</v>
          </cell>
          <cell r="I4829">
            <v>15551229000</v>
          </cell>
          <cell r="J4829">
            <v>15507031953.76</v>
          </cell>
        </row>
        <row r="4830">
          <cell r="H4830" t="str">
            <v>2300000084</v>
          </cell>
          <cell r="I4830">
            <v>15516531400</v>
          </cell>
          <cell r="J4830">
            <v>15507031953.76</v>
          </cell>
        </row>
        <row r="4831">
          <cell r="H4831" t="str">
            <v>2310000084</v>
          </cell>
          <cell r="I4831">
            <v>15516531400</v>
          </cell>
          <cell r="J4831">
            <v>15507031953.76</v>
          </cell>
        </row>
        <row r="4832">
          <cell r="H4832" t="str">
            <v>2310011084</v>
          </cell>
          <cell r="I4832">
            <v>70787300</v>
          </cell>
          <cell r="J4832">
            <v>70787300</v>
          </cell>
        </row>
        <row r="4833">
          <cell r="H4833" t="str">
            <v>2310011084</v>
          </cell>
          <cell r="I4833">
            <v>70787300</v>
          </cell>
          <cell r="J4833">
            <v>70787300</v>
          </cell>
        </row>
        <row r="4834">
          <cell r="H4834" t="str">
            <v>2310011084</v>
          </cell>
          <cell r="I4834">
            <v>0</v>
          </cell>
          <cell r="J4834">
            <v>70787300</v>
          </cell>
        </row>
        <row r="4835">
          <cell r="H4835" t="str">
            <v>2310011084</v>
          </cell>
          <cell r="I4835">
            <v>0</v>
          </cell>
          <cell r="J4835">
            <v>70787300</v>
          </cell>
        </row>
        <row r="4836">
          <cell r="H4836" t="str">
            <v>2310019084</v>
          </cell>
          <cell r="I4836">
            <v>69704700</v>
          </cell>
          <cell r="J4836">
            <v>68782655.370000005</v>
          </cell>
        </row>
        <row r="4837">
          <cell r="H4837" t="str">
            <v>2310019084</v>
          </cell>
          <cell r="I4837">
            <v>5024100</v>
          </cell>
          <cell r="J4837">
            <v>4922061.13</v>
          </cell>
        </row>
        <row r="4838">
          <cell r="H4838" t="str">
            <v>2310019084</v>
          </cell>
          <cell r="I4838">
            <v>0</v>
          </cell>
          <cell r="J4838">
            <v>4922061.13</v>
          </cell>
        </row>
        <row r="4839">
          <cell r="H4839" t="str">
            <v>2310019084</v>
          </cell>
          <cell r="I4839">
            <v>0</v>
          </cell>
          <cell r="J4839">
            <v>4922061.13</v>
          </cell>
        </row>
        <row r="4840">
          <cell r="H4840" t="str">
            <v>2310019084</v>
          </cell>
          <cell r="I4840">
            <v>62805300</v>
          </cell>
          <cell r="J4840">
            <v>62457584.369999997</v>
          </cell>
        </row>
        <row r="4841">
          <cell r="H4841" t="str">
            <v>2310019084</v>
          </cell>
          <cell r="I4841">
            <v>0</v>
          </cell>
          <cell r="J4841">
            <v>62457584.369999997</v>
          </cell>
        </row>
        <row r="4842">
          <cell r="H4842" t="str">
            <v>2310019084</v>
          </cell>
          <cell r="I4842">
            <v>0</v>
          </cell>
          <cell r="J4842">
            <v>27688453.16</v>
          </cell>
        </row>
        <row r="4843">
          <cell r="H4843" t="str">
            <v>2310019084</v>
          </cell>
          <cell r="I4843">
            <v>0</v>
          </cell>
          <cell r="J4843">
            <v>34769131.210000001</v>
          </cell>
        </row>
        <row r="4844">
          <cell r="H4844" t="str">
            <v>2310019084</v>
          </cell>
          <cell r="I4844">
            <v>1875300</v>
          </cell>
          <cell r="J4844">
            <v>1403009.87</v>
          </cell>
        </row>
        <row r="4845">
          <cell r="H4845" t="str">
            <v>2310019084</v>
          </cell>
          <cell r="I4845">
            <v>0</v>
          </cell>
          <cell r="J4845">
            <v>576484</v>
          </cell>
        </row>
        <row r="4846">
          <cell r="H4846" t="str">
            <v>2310019084</v>
          </cell>
          <cell r="I4846">
            <v>0</v>
          </cell>
          <cell r="J4846">
            <v>576484</v>
          </cell>
        </row>
        <row r="4847">
          <cell r="H4847" t="str">
            <v>2310019084</v>
          </cell>
          <cell r="I4847">
            <v>0</v>
          </cell>
          <cell r="J4847">
            <v>826525.87</v>
          </cell>
        </row>
        <row r="4848">
          <cell r="H4848" t="str">
            <v>2310019084</v>
          </cell>
          <cell r="I4848">
            <v>0</v>
          </cell>
          <cell r="J4848">
            <v>826525.87</v>
          </cell>
        </row>
        <row r="4849">
          <cell r="H4849" t="str">
            <v>2310059084</v>
          </cell>
          <cell r="I4849">
            <v>164821800</v>
          </cell>
          <cell r="J4849">
            <v>164821800</v>
          </cell>
        </row>
        <row r="4850">
          <cell r="H4850" t="str">
            <v>2310059084</v>
          </cell>
          <cell r="I4850">
            <v>164821800</v>
          </cell>
          <cell r="J4850">
            <v>164821800</v>
          </cell>
        </row>
        <row r="4851">
          <cell r="H4851" t="str">
            <v>2310059084</v>
          </cell>
          <cell r="I4851">
            <v>0</v>
          </cell>
          <cell r="J4851">
            <v>164821800</v>
          </cell>
        </row>
        <row r="4852">
          <cell r="H4852" t="str">
            <v>2310059084</v>
          </cell>
          <cell r="I4852">
            <v>0</v>
          </cell>
          <cell r="J4852">
            <v>164821800</v>
          </cell>
        </row>
        <row r="4853">
          <cell r="H4853" t="str">
            <v>2312044084</v>
          </cell>
          <cell r="I4853">
            <v>8971312500</v>
          </cell>
          <cell r="J4853">
            <v>8962737213.7999992</v>
          </cell>
        </row>
        <row r="4854">
          <cell r="H4854" t="str">
            <v>2312044084</v>
          </cell>
          <cell r="I4854">
            <v>8971312500</v>
          </cell>
          <cell r="J4854">
            <v>8962737213.7999992</v>
          </cell>
        </row>
        <row r="4855">
          <cell r="H4855" t="str">
            <v>2312044084</v>
          </cell>
          <cell r="I4855">
            <v>0</v>
          </cell>
          <cell r="J4855">
            <v>8962737213.7999992</v>
          </cell>
        </row>
        <row r="4856">
          <cell r="H4856" t="str">
            <v>2312044084</v>
          </cell>
          <cell r="I4856">
            <v>0</v>
          </cell>
          <cell r="J4856">
            <v>8962737213.7999992</v>
          </cell>
        </row>
        <row r="4857">
          <cell r="H4857" t="str">
            <v>2313969084</v>
          </cell>
          <cell r="I4857">
            <v>4500</v>
          </cell>
          <cell r="J4857">
            <v>2384.59</v>
          </cell>
        </row>
        <row r="4858">
          <cell r="H4858" t="str">
            <v>2313969084</v>
          </cell>
          <cell r="I4858">
            <v>4500</v>
          </cell>
          <cell r="J4858">
            <v>2384.59</v>
          </cell>
        </row>
        <row r="4859">
          <cell r="H4859" t="str">
            <v>2313969084</v>
          </cell>
          <cell r="I4859">
            <v>0</v>
          </cell>
          <cell r="J4859">
            <v>2384.59</v>
          </cell>
        </row>
        <row r="4860">
          <cell r="H4860" t="str">
            <v>2313969084</v>
          </cell>
          <cell r="I4860">
            <v>0</v>
          </cell>
          <cell r="J4860">
            <v>2384.59</v>
          </cell>
        </row>
        <row r="4861">
          <cell r="H4861" t="str">
            <v>2316094084</v>
          </cell>
          <cell r="I4861">
            <v>4918900</v>
          </cell>
          <cell r="J4861">
            <v>4918900</v>
          </cell>
        </row>
        <row r="4862">
          <cell r="H4862" t="str">
            <v>2316094084</v>
          </cell>
          <cell r="I4862">
            <v>4918900</v>
          </cell>
          <cell r="J4862">
            <v>4918900</v>
          </cell>
        </row>
        <row r="4863">
          <cell r="H4863" t="str">
            <v>2316094084</v>
          </cell>
          <cell r="I4863">
            <v>0</v>
          </cell>
          <cell r="J4863">
            <v>4918900</v>
          </cell>
        </row>
        <row r="4864">
          <cell r="H4864" t="str">
            <v>2316453084</v>
          </cell>
          <cell r="I4864">
            <v>6234981700</v>
          </cell>
          <cell r="J4864">
            <v>6234981700</v>
          </cell>
        </row>
        <row r="4865">
          <cell r="H4865" t="str">
            <v>2316453084</v>
          </cell>
          <cell r="I4865">
            <v>6234981700</v>
          </cell>
          <cell r="J4865">
            <v>6234981700</v>
          </cell>
        </row>
        <row r="4866">
          <cell r="H4866" t="str">
            <v>2316453084</v>
          </cell>
          <cell r="I4866">
            <v>0</v>
          </cell>
          <cell r="J4866">
            <v>6234981700</v>
          </cell>
        </row>
        <row r="4867">
          <cell r="H4867" t="str">
            <v>9900000084</v>
          </cell>
          <cell r="I4867">
            <v>34697600</v>
          </cell>
          <cell r="J4867">
            <v>0</v>
          </cell>
        </row>
        <row r="4868">
          <cell r="H4868" t="str">
            <v>9970000084</v>
          </cell>
          <cell r="I4868">
            <v>34697600</v>
          </cell>
          <cell r="J4868">
            <v>0</v>
          </cell>
        </row>
        <row r="4869">
          <cell r="H4869" t="str">
            <v>9979999084</v>
          </cell>
          <cell r="I4869">
            <v>34697600</v>
          </cell>
          <cell r="J4869">
            <v>0</v>
          </cell>
        </row>
        <row r="4870">
          <cell r="H4870" t="str">
            <v>9979999084</v>
          </cell>
          <cell r="I4870">
            <v>34697600</v>
          </cell>
          <cell r="J4870">
            <v>0</v>
          </cell>
        </row>
        <row r="4871">
          <cell r="H4871" t="str">
            <v>084</v>
          </cell>
          <cell r="I4871">
            <v>200000000</v>
          </cell>
          <cell r="J4871">
            <v>200000000</v>
          </cell>
        </row>
        <row r="4872">
          <cell r="H4872" t="str">
            <v>2300000084</v>
          </cell>
          <cell r="I4872">
            <v>200000000</v>
          </cell>
          <cell r="J4872">
            <v>200000000</v>
          </cell>
        </row>
        <row r="4873">
          <cell r="H4873" t="str">
            <v>2310000084</v>
          </cell>
          <cell r="I4873">
            <v>200000000</v>
          </cell>
          <cell r="J4873">
            <v>200000000</v>
          </cell>
        </row>
        <row r="4874">
          <cell r="H4874" t="str">
            <v>2310019084</v>
          </cell>
          <cell r="I4874">
            <v>200000000</v>
          </cell>
          <cell r="J4874">
            <v>200000000</v>
          </cell>
        </row>
        <row r="4875">
          <cell r="H4875" t="str">
            <v>2310019084</v>
          </cell>
          <cell r="I4875">
            <v>200000000</v>
          </cell>
          <cell r="J4875">
            <v>200000000</v>
          </cell>
        </row>
        <row r="4876">
          <cell r="H4876" t="str">
            <v>2310019084</v>
          </cell>
          <cell r="I4876">
            <v>0</v>
          </cell>
          <cell r="J4876">
            <v>200000000</v>
          </cell>
        </row>
        <row r="4877">
          <cell r="H4877" t="str">
            <v>2310019084</v>
          </cell>
          <cell r="I4877">
            <v>0</v>
          </cell>
          <cell r="J4877">
            <v>200000000</v>
          </cell>
        </row>
        <row r="4878">
          <cell r="H4878" t="str">
            <v>084</v>
          </cell>
          <cell r="I4878">
            <v>2086897700</v>
          </cell>
          <cell r="J4878">
            <v>2086896547.2</v>
          </cell>
        </row>
        <row r="4879">
          <cell r="H4879" t="str">
            <v>084</v>
          </cell>
          <cell r="I4879">
            <v>53300</v>
          </cell>
          <cell r="J4879">
            <v>52147.199999999997</v>
          </cell>
        </row>
        <row r="4880">
          <cell r="H4880" t="str">
            <v>2300000084</v>
          </cell>
          <cell r="I4880">
            <v>53300</v>
          </cell>
          <cell r="J4880">
            <v>52147.199999999997</v>
          </cell>
        </row>
        <row r="4881">
          <cell r="H4881" t="str">
            <v>2310000084</v>
          </cell>
          <cell r="I4881">
            <v>53300</v>
          </cell>
          <cell r="J4881">
            <v>52147.199999999997</v>
          </cell>
        </row>
        <row r="4882">
          <cell r="H4882" t="str">
            <v>2312040084</v>
          </cell>
          <cell r="I4882">
            <v>53300</v>
          </cell>
          <cell r="J4882">
            <v>52147.199999999997</v>
          </cell>
        </row>
        <row r="4883">
          <cell r="H4883" t="str">
            <v>2312040084</v>
          </cell>
          <cell r="I4883">
            <v>53300</v>
          </cell>
          <cell r="J4883">
            <v>52147.199999999997</v>
          </cell>
        </row>
        <row r="4884">
          <cell r="H4884" t="str">
            <v>2312040084</v>
          </cell>
          <cell r="I4884">
            <v>0</v>
          </cell>
          <cell r="J4884">
            <v>52147.199999999997</v>
          </cell>
        </row>
        <row r="4885">
          <cell r="H4885" t="str">
            <v>2312040084</v>
          </cell>
          <cell r="I4885">
            <v>0</v>
          </cell>
          <cell r="J4885">
            <v>52147.199999999997</v>
          </cell>
        </row>
        <row r="4886">
          <cell r="H4886" t="str">
            <v>084</v>
          </cell>
          <cell r="I4886">
            <v>2047324100</v>
          </cell>
          <cell r="J4886">
            <v>2047324100</v>
          </cell>
        </row>
        <row r="4887">
          <cell r="H4887" t="str">
            <v>0200000084</v>
          </cell>
          <cell r="I4887">
            <v>2025371800</v>
          </cell>
          <cell r="J4887">
            <v>2025371800</v>
          </cell>
        </row>
        <row r="4888">
          <cell r="H4888" t="str">
            <v>0210000084</v>
          </cell>
          <cell r="I4888">
            <v>2025371800</v>
          </cell>
          <cell r="J4888">
            <v>2025371800</v>
          </cell>
        </row>
        <row r="4889">
          <cell r="H4889" t="str">
            <v>0210059084</v>
          </cell>
          <cell r="I4889">
            <v>2000574800</v>
          </cell>
          <cell r="J4889">
            <v>2000574800</v>
          </cell>
        </row>
        <row r="4890">
          <cell r="H4890" t="str">
            <v>0210059084</v>
          </cell>
          <cell r="I4890">
            <v>2000574800</v>
          </cell>
          <cell r="J4890">
            <v>2000574800</v>
          </cell>
        </row>
        <row r="4891">
          <cell r="H4891" t="str">
            <v>0210059084</v>
          </cell>
          <cell r="I4891">
            <v>0</v>
          </cell>
          <cell r="J4891">
            <v>2000574800</v>
          </cell>
        </row>
        <row r="4892">
          <cell r="H4892" t="str">
            <v>0210059084</v>
          </cell>
          <cell r="I4892">
            <v>0</v>
          </cell>
          <cell r="J4892">
            <v>1688830300</v>
          </cell>
        </row>
        <row r="4893">
          <cell r="H4893" t="str">
            <v>0210059084</v>
          </cell>
          <cell r="I4893">
            <v>0</v>
          </cell>
          <cell r="J4893">
            <v>311744500</v>
          </cell>
        </row>
        <row r="4894">
          <cell r="H4894" t="str">
            <v>0213893084</v>
          </cell>
          <cell r="I4894">
            <v>24797000</v>
          </cell>
          <cell r="J4894">
            <v>24797000</v>
          </cell>
        </row>
        <row r="4895">
          <cell r="H4895" t="str">
            <v>0213893084</v>
          </cell>
          <cell r="I4895">
            <v>24797000</v>
          </cell>
          <cell r="J4895">
            <v>24797000</v>
          </cell>
        </row>
        <row r="4896">
          <cell r="H4896" t="str">
            <v>0213893084</v>
          </cell>
          <cell r="I4896">
            <v>0</v>
          </cell>
          <cell r="J4896">
            <v>24797000</v>
          </cell>
        </row>
        <row r="4897">
          <cell r="H4897" t="str">
            <v>0213893084</v>
          </cell>
          <cell r="I4897">
            <v>0</v>
          </cell>
          <cell r="J4897">
            <v>24797000</v>
          </cell>
        </row>
        <row r="4898">
          <cell r="H4898" t="str">
            <v>0300000084</v>
          </cell>
          <cell r="I4898">
            <v>21952300</v>
          </cell>
          <cell r="J4898">
            <v>21952300</v>
          </cell>
        </row>
        <row r="4899">
          <cell r="H4899" t="str">
            <v>0330000084</v>
          </cell>
          <cell r="I4899">
            <v>21952300</v>
          </cell>
          <cell r="J4899">
            <v>21952300</v>
          </cell>
        </row>
        <row r="4900">
          <cell r="H4900" t="str">
            <v>0333986084</v>
          </cell>
          <cell r="I4900">
            <v>21952300</v>
          </cell>
          <cell r="J4900">
            <v>21952300</v>
          </cell>
        </row>
        <row r="4901">
          <cell r="H4901" t="str">
            <v>0333986084</v>
          </cell>
          <cell r="I4901">
            <v>21952300</v>
          </cell>
          <cell r="J4901">
            <v>21952300</v>
          </cell>
        </row>
        <row r="4902">
          <cell r="H4902" t="str">
            <v>0333986084</v>
          </cell>
          <cell r="I4902">
            <v>0</v>
          </cell>
          <cell r="J4902">
            <v>21952300</v>
          </cell>
        </row>
        <row r="4903">
          <cell r="H4903" t="str">
            <v>0333986084</v>
          </cell>
          <cell r="I4903">
            <v>0</v>
          </cell>
          <cell r="J4903">
            <v>21952300</v>
          </cell>
        </row>
        <row r="4904">
          <cell r="H4904" t="str">
            <v>084</v>
          </cell>
          <cell r="I4904">
            <v>39520300</v>
          </cell>
          <cell r="J4904">
            <v>39520300</v>
          </cell>
        </row>
        <row r="4905">
          <cell r="H4905" t="str">
            <v>0200000084</v>
          </cell>
          <cell r="I4905">
            <v>39520300</v>
          </cell>
          <cell r="J4905">
            <v>39520300</v>
          </cell>
        </row>
        <row r="4906">
          <cell r="H4906" t="str">
            <v>0210000084</v>
          </cell>
          <cell r="I4906">
            <v>39520300</v>
          </cell>
          <cell r="J4906">
            <v>39520300</v>
          </cell>
        </row>
        <row r="4907">
          <cell r="H4907" t="str">
            <v>0210059084</v>
          </cell>
          <cell r="I4907">
            <v>39520300</v>
          </cell>
          <cell r="J4907">
            <v>39520300</v>
          </cell>
        </row>
        <row r="4908">
          <cell r="H4908" t="str">
            <v>0210059084</v>
          </cell>
          <cell r="I4908">
            <v>39520300</v>
          </cell>
          <cell r="J4908">
            <v>39520300</v>
          </cell>
        </row>
        <row r="4909">
          <cell r="H4909" t="str">
            <v>0210059084</v>
          </cell>
          <cell r="I4909">
            <v>0</v>
          </cell>
          <cell r="J4909">
            <v>39520300</v>
          </cell>
        </row>
        <row r="4910">
          <cell r="H4910" t="str">
            <v>0210059084</v>
          </cell>
          <cell r="I4910">
            <v>0</v>
          </cell>
          <cell r="J4910">
            <v>39520300</v>
          </cell>
        </row>
        <row r="4911">
          <cell r="H4911" t="str">
            <v>084</v>
          </cell>
          <cell r="I4911">
            <v>23539300</v>
          </cell>
          <cell r="J4911">
            <v>23539300</v>
          </cell>
        </row>
        <row r="4912">
          <cell r="H4912" t="str">
            <v>084</v>
          </cell>
          <cell r="I4912">
            <v>23539300</v>
          </cell>
          <cell r="J4912">
            <v>23539300</v>
          </cell>
        </row>
        <row r="4913">
          <cell r="H4913" t="str">
            <v>1100000084</v>
          </cell>
          <cell r="I4913">
            <v>23539300</v>
          </cell>
          <cell r="J4913">
            <v>23539300</v>
          </cell>
        </row>
        <row r="4914">
          <cell r="H4914" t="str">
            <v>1110000084</v>
          </cell>
          <cell r="I4914">
            <v>23539300</v>
          </cell>
          <cell r="J4914">
            <v>23539300</v>
          </cell>
        </row>
        <row r="4915">
          <cell r="H4915" t="str">
            <v>1110059084</v>
          </cell>
          <cell r="I4915">
            <v>23539300</v>
          </cell>
          <cell r="J4915">
            <v>23539300</v>
          </cell>
        </row>
        <row r="4916">
          <cell r="H4916" t="str">
            <v>1110059084</v>
          </cell>
          <cell r="I4916">
            <v>23539300</v>
          </cell>
          <cell r="J4916">
            <v>23539300</v>
          </cell>
        </row>
        <row r="4917">
          <cell r="H4917" t="str">
            <v>1110059084</v>
          </cell>
          <cell r="I4917">
            <v>0</v>
          </cell>
          <cell r="J4917">
            <v>23539300</v>
          </cell>
        </row>
        <row r="4918">
          <cell r="H4918" t="str">
            <v>1110059084</v>
          </cell>
          <cell r="I4918">
            <v>0</v>
          </cell>
          <cell r="J4918">
            <v>23539300</v>
          </cell>
        </row>
        <row r="4919">
          <cell r="H4919" t="str">
            <v>084</v>
          </cell>
          <cell r="I4919">
            <v>17990100</v>
          </cell>
          <cell r="J4919">
            <v>17990100</v>
          </cell>
        </row>
        <row r="4920">
          <cell r="H4920" t="str">
            <v>084</v>
          </cell>
          <cell r="I4920">
            <v>17990100</v>
          </cell>
          <cell r="J4920">
            <v>17990100</v>
          </cell>
        </row>
        <row r="4921">
          <cell r="H4921" t="str">
            <v>0500000084</v>
          </cell>
          <cell r="I4921">
            <v>17990100</v>
          </cell>
          <cell r="J4921">
            <v>17990100</v>
          </cell>
        </row>
        <row r="4922">
          <cell r="H4922" t="str">
            <v>0540000084</v>
          </cell>
          <cell r="I4922">
            <v>17990100</v>
          </cell>
          <cell r="J4922">
            <v>17990100</v>
          </cell>
        </row>
        <row r="4923">
          <cell r="H4923" t="str">
            <v>0543589084</v>
          </cell>
          <cell r="I4923">
            <v>17990100</v>
          </cell>
          <cell r="J4923">
            <v>17990100</v>
          </cell>
        </row>
        <row r="4924">
          <cell r="H4924" t="str">
            <v>0543589084</v>
          </cell>
          <cell r="I4924">
            <v>17990100</v>
          </cell>
          <cell r="J4924">
            <v>17990100</v>
          </cell>
        </row>
        <row r="4925">
          <cell r="H4925" t="str">
            <v>0543589084</v>
          </cell>
          <cell r="I4925">
            <v>0</v>
          </cell>
          <cell r="J4925">
            <v>17990100</v>
          </cell>
        </row>
        <row r="4926">
          <cell r="H4926" t="str">
            <v>0543589084</v>
          </cell>
          <cell r="I4926">
            <v>0</v>
          </cell>
          <cell r="J4926">
            <v>17990100</v>
          </cell>
        </row>
        <row r="4927">
          <cell r="H4927" t="str">
            <v>089</v>
          </cell>
          <cell r="I4927">
            <v>3707502000</v>
          </cell>
          <cell r="J4927">
            <v>3698145271.3499999</v>
          </cell>
        </row>
        <row r="4928">
          <cell r="H4928" t="str">
            <v>089</v>
          </cell>
          <cell r="I4928">
            <v>3623823400</v>
          </cell>
          <cell r="J4928">
            <v>3614934725.0900002</v>
          </cell>
        </row>
        <row r="4929">
          <cell r="H4929" t="str">
            <v>089</v>
          </cell>
          <cell r="I4929">
            <v>3623823400</v>
          </cell>
          <cell r="J4929">
            <v>3614934725.0900002</v>
          </cell>
        </row>
        <row r="4930">
          <cell r="H4930" t="str">
            <v>9700000089</v>
          </cell>
          <cell r="I4930">
            <v>3623823400</v>
          </cell>
          <cell r="J4930">
            <v>3614934725.0900002</v>
          </cell>
        </row>
        <row r="4931">
          <cell r="H4931" t="str">
            <v>9790000089</v>
          </cell>
          <cell r="I4931">
            <v>3623823400</v>
          </cell>
          <cell r="J4931">
            <v>3614934725.0900002</v>
          </cell>
        </row>
        <row r="4932">
          <cell r="H4932" t="str">
            <v>9790049089</v>
          </cell>
          <cell r="I4932">
            <v>3550412100</v>
          </cell>
          <cell r="J4932">
            <v>3541829251.8499999</v>
          </cell>
        </row>
        <row r="4933">
          <cell r="H4933" t="str">
            <v>9790049089</v>
          </cell>
          <cell r="I4933">
            <v>2769583000</v>
          </cell>
          <cell r="J4933">
            <v>2768872844.3000002</v>
          </cell>
        </row>
        <row r="4934">
          <cell r="H4934" t="str">
            <v>9790049089</v>
          </cell>
          <cell r="I4934">
            <v>0</v>
          </cell>
          <cell r="J4934">
            <v>510649489.75</v>
          </cell>
        </row>
        <row r="4935">
          <cell r="H4935" t="str">
            <v>9790049089</v>
          </cell>
          <cell r="I4935">
            <v>0</v>
          </cell>
          <cell r="J4935">
            <v>508206632.51999998</v>
          </cell>
        </row>
        <row r="4936">
          <cell r="H4936" t="str">
            <v>9790049089</v>
          </cell>
          <cell r="I4936">
            <v>0</v>
          </cell>
          <cell r="J4936">
            <v>2442857.23</v>
          </cell>
        </row>
        <row r="4937">
          <cell r="H4937" t="str">
            <v>9790049089</v>
          </cell>
          <cell r="I4937">
            <v>0</v>
          </cell>
          <cell r="J4937">
            <v>2258223354.5500002</v>
          </cell>
        </row>
        <row r="4938">
          <cell r="H4938" t="str">
            <v>9790049089</v>
          </cell>
          <cell r="I4938">
            <v>0</v>
          </cell>
          <cell r="J4938">
            <v>2186697794.3499999</v>
          </cell>
        </row>
        <row r="4939">
          <cell r="H4939" t="str">
            <v>9790049089</v>
          </cell>
          <cell r="I4939">
            <v>0</v>
          </cell>
          <cell r="J4939">
            <v>236175</v>
          </cell>
        </row>
        <row r="4940">
          <cell r="H4940" t="str">
            <v>9790049089</v>
          </cell>
          <cell r="I4940">
            <v>0</v>
          </cell>
          <cell r="J4940">
            <v>71289385.200000003</v>
          </cell>
        </row>
        <row r="4941">
          <cell r="H4941" t="str">
            <v>9790049089</v>
          </cell>
          <cell r="I4941">
            <v>779620300</v>
          </cell>
          <cell r="J4941">
            <v>771765460.57000005</v>
          </cell>
        </row>
        <row r="4942">
          <cell r="H4942" t="str">
            <v>9790049089</v>
          </cell>
          <cell r="I4942">
            <v>0</v>
          </cell>
          <cell r="J4942">
            <v>47160961.899999999</v>
          </cell>
        </row>
        <row r="4943">
          <cell r="H4943" t="str">
            <v>9790049089</v>
          </cell>
          <cell r="I4943">
            <v>0</v>
          </cell>
          <cell r="J4943">
            <v>40482884.520000003</v>
          </cell>
        </row>
        <row r="4944">
          <cell r="H4944" t="str">
            <v>9790049089</v>
          </cell>
          <cell r="I4944">
            <v>0</v>
          </cell>
          <cell r="J4944">
            <v>6678077.3799999999</v>
          </cell>
        </row>
        <row r="4945">
          <cell r="H4945" t="str">
            <v>9790049089</v>
          </cell>
          <cell r="I4945">
            <v>0</v>
          </cell>
          <cell r="J4945">
            <v>724604498.66999996</v>
          </cell>
        </row>
        <row r="4946">
          <cell r="H4946" t="str">
            <v>9790049089</v>
          </cell>
          <cell r="I4946">
            <v>0</v>
          </cell>
          <cell r="J4946">
            <v>67009025.789999999</v>
          </cell>
        </row>
        <row r="4947">
          <cell r="H4947" t="str">
            <v>9790049089</v>
          </cell>
          <cell r="I4947">
            <v>0</v>
          </cell>
          <cell r="J4947">
            <v>4067822.32</v>
          </cell>
        </row>
        <row r="4948">
          <cell r="H4948" t="str">
            <v>9790049089</v>
          </cell>
          <cell r="I4948">
            <v>0</v>
          </cell>
          <cell r="J4948">
            <v>653527650.55999994</v>
          </cell>
        </row>
        <row r="4949">
          <cell r="H4949" t="str">
            <v>9790049089</v>
          </cell>
          <cell r="I4949">
            <v>1208800</v>
          </cell>
          <cell r="J4949">
            <v>1190946.98</v>
          </cell>
        </row>
        <row r="4950">
          <cell r="H4950" t="str">
            <v>9790049089</v>
          </cell>
          <cell r="I4950">
            <v>0</v>
          </cell>
          <cell r="J4950">
            <v>98777.8</v>
          </cell>
        </row>
        <row r="4951">
          <cell r="H4951" t="str">
            <v>9790049089</v>
          </cell>
          <cell r="I4951">
            <v>0</v>
          </cell>
          <cell r="J4951">
            <v>98777.8</v>
          </cell>
        </row>
        <row r="4952">
          <cell r="H4952" t="str">
            <v>9790049089</v>
          </cell>
          <cell r="I4952">
            <v>0</v>
          </cell>
          <cell r="J4952">
            <v>1092169.18</v>
          </cell>
        </row>
        <row r="4953">
          <cell r="H4953" t="str">
            <v>9790049089</v>
          </cell>
          <cell r="I4953">
            <v>0</v>
          </cell>
          <cell r="J4953">
            <v>585998.62</v>
          </cell>
        </row>
        <row r="4954">
          <cell r="H4954" t="str">
            <v>9790049089</v>
          </cell>
          <cell r="I4954">
            <v>0</v>
          </cell>
          <cell r="J4954">
            <v>506170.56</v>
          </cell>
        </row>
        <row r="4955">
          <cell r="H4955" t="str">
            <v>9790059089</v>
          </cell>
          <cell r="I4955">
            <v>9941900</v>
          </cell>
          <cell r="J4955">
            <v>9941900</v>
          </cell>
        </row>
        <row r="4956">
          <cell r="H4956" t="str">
            <v>9790059089</v>
          </cell>
          <cell r="I4956">
            <v>9941900</v>
          </cell>
          <cell r="J4956">
            <v>9941900</v>
          </cell>
        </row>
        <row r="4957">
          <cell r="H4957" t="str">
            <v>9790059089</v>
          </cell>
          <cell r="I4957">
            <v>0</v>
          </cell>
          <cell r="J4957">
            <v>9941900</v>
          </cell>
        </row>
        <row r="4958">
          <cell r="H4958" t="str">
            <v>9790059089</v>
          </cell>
          <cell r="I4958">
            <v>0</v>
          </cell>
          <cell r="J4958">
            <v>9941900</v>
          </cell>
        </row>
        <row r="4959">
          <cell r="H4959" t="str">
            <v>9792041089</v>
          </cell>
          <cell r="I4959">
            <v>4001600</v>
          </cell>
          <cell r="J4959">
            <v>3736175.32</v>
          </cell>
        </row>
        <row r="4960">
          <cell r="H4960" t="str">
            <v>9792041089</v>
          </cell>
          <cell r="I4960">
            <v>3995200</v>
          </cell>
          <cell r="J4960">
            <v>3729841.64</v>
          </cell>
        </row>
        <row r="4961">
          <cell r="H4961" t="str">
            <v>9792041089</v>
          </cell>
          <cell r="I4961">
            <v>0</v>
          </cell>
          <cell r="J4961">
            <v>25893</v>
          </cell>
        </row>
        <row r="4962">
          <cell r="H4962" t="str">
            <v>9792041089</v>
          </cell>
          <cell r="I4962">
            <v>0</v>
          </cell>
          <cell r="J4962">
            <v>25893</v>
          </cell>
        </row>
        <row r="4963">
          <cell r="H4963" t="str">
            <v>9792041089</v>
          </cell>
          <cell r="I4963">
            <v>0</v>
          </cell>
          <cell r="J4963">
            <v>3703948.64</v>
          </cell>
        </row>
        <row r="4964">
          <cell r="H4964" t="str">
            <v>9792041089</v>
          </cell>
          <cell r="I4964">
            <v>0</v>
          </cell>
          <cell r="J4964">
            <v>30309.48</v>
          </cell>
        </row>
        <row r="4965">
          <cell r="H4965" t="str">
            <v>9792041089</v>
          </cell>
          <cell r="I4965">
            <v>0</v>
          </cell>
          <cell r="J4965">
            <v>3673639.16</v>
          </cell>
        </row>
        <row r="4966">
          <cell r="H4966" t="str">
            <v>9792041089</v>
          </cell>
          <cell r="I4966">
            <v>6400</v>
          </cell>
          <cell r="J4966">
            <v>6333.68</v>
          </cell>
        </row>
        <row r="4967">
          <cell r="H4967" t="str">
            <v>9792041089</v>
          </cell>
          <cell r="I4967">
            <v>0</v>
          </cell>
          <cell r="J4967">
            <v>6333.68</v>
          </cell>
        </row>
        <row r="4968">
          <cell r="H4968" t="str">
            <v>9792041089</v>
          </cell>
          <cell r="I4968">
            <v>0</v>
          </cell>
          <cell r="J4968">
            <v>6333.68</v>
          </cell>
        </row>
        <row r="4969">
          <cell r="H4969" t="str">
            <v>9793969089</v>
          </cell>
          <cell r="I4969">
            <v>27300</v>
          </cell>
          <cell r="J4969">
            <v>27197.57</v>
          </cell>
        </row>
        <row r="4970">
          <cell r="H4970" t="str">
            <v>9793969089</v>
          </cell>
          <cell r="I4970">
            <v>27300</v>
          </cell>
          <cell r="J4970">
            <v>27197.57</v>
          </cell>
        </row>
        <row r="4971">
          <cell r="H4971" t="str">
            <v>9793969089</v>
          </cell>
          <cell r="I4971">
            <v>0</v>
          </cell>
          <cell r="J4971">
            <v>10498.41</v>
          </cell>
        </row>
        <row r="4972">
          <cell r="H4972" t="str">
            <v>9793969089</v>
          </cell>
          <cell r="I4972">
            <v>0</v>
          </cell>
          <cell r="J4972">
            <v>10498.41</v>
          </cell>
        </row>
        <row r="4973">
          <cell r="H4973" t="str">
            <v>9793969089</v>
          </cell>
          <cell r="I4973">
            <v>0</v>
          </cell>
          <cell r="J4973">
            <v>16699.16</v>
          </cell>
        </row>
        <row r="4974">
          <cell r="H4974" t="str">
            <v>9793969089</v>
          </cell>
          <cell r="I4974">
            <v>0</v>
          </cell>
          <cell r="J4974">
            <v>16699.16</v>
          </cell>
        </row>
        <row r="4975">
          <cell r="H4975" t="str">
            <v>9793971089</v>
          </cell>
          <cell r="I4975">
            <v>2302200</v>
          </cell>
          <cell r="J4975">
            <v>2299296.92</v>
          </cell>
        </row>
        <row r="4976">
          <cell r="H4976" t="str">
            <v>9793971089</v>
          </cell>
          <cell r="I4976">
            <v>2302200</v>
          </cell>
          <cell r="J4976">
            <v>2299296.92</v>
          </cell>
        </row>
        <row r="4977">
          <cell r="H4977" t="str">
            <v>9793971089</v>
          </cell>
          <cell r="I4977">
            <v>0</v>
          </cell>
          <cell r="J4977">
            <v>2299296.92</v>
          </cell>
        </row>
        <row r="4978">
          <cell r="H4978" t="str">
            <v>9793971089</v>
          </cell>
          <cell r="I4978">
            <v>0</v>
          </cell>
          <cell r="J4978">
            <v>2299296.92</v>
          </cell>
        </row>
        <row r="4979">
          <cell r="H4979" t="str">
            <v>9793974089</v>
          </cell>
          <cell r="I4979">
            <v>16600</v>
          </cell>
          <cell r="J4979">
            <v>16600</v>
          </cell>
        </row>
        <row r="4980">
          <cell r="H4980" t="str">
            <v>9793974089</v>
          </cell>
          <cell r="I4980">
            <v>16600</v>
          </cell>
          <cell r="J4980">
            <v>16600</v>
          </cell>
        </row>
        <row r="4981">
          <cell r="H4981" t="str">
            <v>9793974089</v>
          </cell>
          <cell r="I4981">
            <v>0</v>
          </cell>
          <cell r="J4981">
            <v>16600</v>
          </cell>
        </row>
        <row r="4982">
          <cell r="H4982" t="str">
            <v>9793974089</v>
          </cell>
          <cell r="I4982">
            <v>0</v>
          </cell>
          <cell r="J4982">
            <v>16600</v>
          </cell>
        </row>
        <row r="4983">
          <cell r="H4983" t="str">
            <v>9793987089</v>
          </cell>
          <cell r="I4983">
            <v>819400</v>
          </cell>
          <cell r="J4983">
            <v>819208.1</v>
          </cell>
        </row>
        <row r="4984">
          <cell r="H4984" t="str">
            <v>9793987089</v>
          </cell>
          <cell r="I4984">
            <v>819400</v>
          </cell>
          <cell r="J4984">
            <v>819208.1</v>
          </cell>
        </row>
        <row r="4985">
          <cell r="H4985" t="str">
            <v>9793987089</v>
          </cell>
          <cell r="I4985">
            <v>0</v>
          </cell>
          <cell r="J4985">
            <v>819208.1</v>
          </cell>
        </row>
        <row r="4986">
          <cell r="H4986" t="str">
            <v>9793987089</v>
          </cell>
          <cell r="I4986">
            <v>0</v>
          </cell>
          <cell r="J4986">
            <v>819208.1</v>
          </cell>
        </row>
        <row r="4987">
          <cell r="H4987" t="str">
            <v>9793988089</v>
          </cell>
          <cell r="I4987">
            <v>2321300</v>
          </cell>
          <cell r="J4987">
            <v>2321297.7200000002</v>
          </cell>
        </row>
        <row r="4988">
          <cell r="H4988" t="str">
            <v>9793988089</v>
          </cell>
          <cell r="I4988">
            <v>2321300</v>
          </cell>
          <cell r="J4988">
            <v>2321297.7200000002</v>
          </cell>
        </row>
        <row r="4989">
          <cell r="H4989" t="str">
            <v>9793988089</v>
          </cell>
          <cell r="I4989">
            <v>0</v>
          </cell>
          <cell r="J4989">
            <v>2321297.7200000002</v>
          </cell>
        </row>
        <row r="4990">
          <cell r="H4990" t="str">
            <v>9793988089</v>
          </cell>
          <cell r="I4990">
            <v>0</v>
          </cell>
          <cell r="J4990">
            <v>2321297.7200000002</v>
          </cell>
        </row>
        <row r="4991">
          <cell r="H4991" t="str">
            <v>9793989089</v>
          </cell>
          <cell r="I4991">
            <v>5300</v>
          </cell>
          <cell r="J4991">
            <v>5299.4</v>
          </cell>
        </row>
        <row r="4992">
          <cell r="H4992" t="str">
            <v>9793989089</v>
          </cell>
          <cell r="I4992">
            <v>5300</v>
          </cell>
          <cell r="J4992">
            <v>5299.4</v>
          </cell>
        </row>
        <row r="4993">
          <cell r="H4993" t="str">
            <v>9793989089</v>
          </cell>
          <cell r="I4993">
            <v>0</v>
          </cell>
          <cell r="J4993">
            <v>5299.4</v>
          </cell>
        </row>
        <row r="4994">
          <cell r="H4994" t="str">
            <v>9793989089</v>
          </cell>
          <cell r="I4994">
            <v>0</v>
          </cell>
          <cell r="J4994">
            <v>5299.4</v>
          </cell>
        </row>
        <row r="4995">
          <cell r="H4995" t="str">
            <v>9793990089</v>
          </cell>
          <cell r="I4995">
            <v>580700</v>
          </cell>
          <cell r="J4995">
            <v>545898.56999999995</v>
          </cell>
        </row>
        <row r="4996">
          <cell r="H4996" t="str">
            <v>9793990089</v>
          </cell>
          <cell r="I4996">
            <v>580700</v>
          </cell>
          <cell r="J4996">
            <v>545898.56999999995</v>
          </cell>
        </row>
        <row r="4997">
          <cell r="H4997" t="str">
            <v>9793990089</v>
          </cell>
          <cell r="I4997">
            <v>0</v>
          </cell>
          <cell r="J4997">
            <v>545898.56999999995</v>
          </cell>
        </row>
        <row r="4998">
          <cell r="H4998" t="str">
            <v>9793990089</v>
          </cell>
          <cell r="I4998">
            <v>0</v>
          </cell>
          <cell r="J4998">
            <v>545898.56999999995</v>
          </cell>
        </row>
        <row r="4999">
          <cell r="H4999" t="str">
            <v>9793991089</v>
          </cell>
          <cell r="I4999">
            <v>2844200</v>
          </cell>
          <cell r="J4999">
            <v>2841892.67</v>
          </cell>
        </row>
        <row r="5000">
          <cell r="H5000" t="str">
            <v>9793991089</v>
          </cell>
          <cell r="I5000">
            <v>2844200</v>
          </cell>
          <cell r="J5000">
            <v>2841892.67</v>
          </cell>
        </row>
        <row r="5001">
          <cell r="H5001" t="str">
            <v>9793991089</v>
          </cell>
          <cell r="I5001">
            <v>0</v>
          </cell>
          <cell r="J5001">
            <v>2841892.67</v>
          </cell>
        </row>
        <row r="5002">
          <cell r="H5002" t="str">
            <v>9793991089</v>
          </cell>
          <cell r="I5002">
            <v>0</v>
          </cell>
          <cell r="J5002">
            <v>2841892.67</v>
          </cell>
        </row>
        <row r="5003">
          <cell r="H5003" t="str">
            <v>9793992089</v>
          </cell>
          <cell r="I5003">
            <v>28400100</v>
          </cell>
          <cell r="J5003">
            <v>28400007</v>
          </cell>
        </row>
        <row r="5004">
          <cell r="H5004" t="str">
            <v>9793992089</v>
          </cell>
          <cell r="I5004">
            <v>28400100</v>
          </cell>
          <cell r="J5004">
            <v>28400007</v>
          </cell>
        </row>
        <row r="5005">
          <cell r="H5005" t="str">
            <v>9793992089</v>
          </cell>
          <cell r="I5005">
            <v>0</v>
          </cell>
          <cell r="J5005">
            <v>28400007</v>
          </cell>
        </row>
        <row r="5006">
          <cell r="H5006" t="str">
            <v>9793992089</v>
          </cell>
          <cell r="I5006">
            <v>0</v>
          </cell>
          <cell r="J5006">
            <v>28400007</v>
          </cell>
        </row>
        <row r="5007">
          <cell r="H5007" t="str">
            <v>9793994089</v>
          </cell>
          <cell r="I5007">
            <v>5371400</v>
          </cell>
          <cell r="J5007">
            <v>5371399.9699999997</v>
          </cell>
        </row>
        <row r="5008">
          <cell r="H5008" t="str">
            <v>9793994089</v>
          </cell>
          <cell r="I5008">
            <v>5371400</v>
          </cell>
          <cell r="J5008">
            <v>5371399.9699999997</v>
          </cell>
        </row>
        <row r="5009">
          <cell r="H5009" t="str">
            <v>9793994089</v>
          </cell>
          <cell r="I5009">
            <v>0</v>
          </cell>
          <cell r="J5009">
            <v>5371399.9699999997</v>
          </cell>
        </row>
        <row r="5010">
          <cell r="H5010" t="str">
            <v>9793994089</v>
          </cell>
          <cell r="I5010">
            <v>0</v>
          </cell>
          <cell r="J5010">
            <v>5371399.9699999997</v>
          </cell>
        </row>
        <row r="5011">
          <cell r="H5011" t="str">
            <v>9793996089</v>
          </cell>
          <cell r="I5011">
            <v>16779300</v>
          </cell>
          <cell r="J5011">
            <v>16779300</v>
          </cell>
        </row>
        <row r="5012">
          <cell r="H5012" t="str">
            <v>9793996089</v>
          </cell>
          <cell r="I5012">
            <v>16779300</v>
          </cell>
          <cell r="J5012">
            <v>16779300</v>
          </cell>
        </row>
        <row r="5013">
          <cell r="H5013" t="str">
            <v>9793996089</v>
          </cell>
          <cell r="I5013">
            <v>0</v>
          </cell>
          <cell r="J5013">
            <v>16779300</v>
          </cell>
        </row>
        <row r="5014">
          <cell r="H5014" t="str">
            <v>9793996089</v>
          </cell>
          <cell r="I5014">
            <v>0</v>
          </cell>
          <cell r="J5014">
            <v>16779300</v>
          </cell>
        </row>
        <row r="5015">
          <cell r="H5015" t="str">
            <v>089</v>
          </cell>
          <cell r="I5015">
            <v>10776400</v>
          </cell>
          <cell r="J5015">
            <v>10387626.5</v>
          </cell>
        </row>
        <row r="5016">
          <cell r="H5016" t="str">
            <v>089</v>
          </cell>
          <cell r="I5016">
            <v>10776400</v>
          </cell>
          <cell r="J5016">
            <v>10387626.5</v>
          </cell>
        </row>
        <row r="5017">
          <cell r="H5017" t="str">
            <v>9700000089</v>
          </cell>
          <cell r="I5017">
            <v>10776400</v>
          </cell>
          <cell r="J5017">
            <v>10387626.5</v>
          </cell>
        </row>
        <row r="5018">
          <cell r="H5018" t="str">
            <v>9790000089</v>
          </cell>
          <cell r="I5018">
            <v>10776400</v>
          </cell>
          <cell r="J5018">
            <v>10387626.5</v>
          </cell>
        </row>
        <row r="5019">
          <cell r="H5019" t="str">
            <v>9794034089</v>
          </cell>
          <cell r="I5019">
            <v>10776400</v>
          </cell>
          <cell r="J5019">
            <v>10387626.5</v>
          </cell>
        </row>
        <row r="5020">
          <cell r="H5020" t="str">
            <v>9794034089</v>
          </cell>
          <cell r="I5020">
            <v>10776400</v>
          </cell>
          <cell r="J5020">
            <v>10387626.5</v>
          </cell>
        </row>
        <row r="5021">
          <cell r="H5021" t="str">
            <v>9794034089</v>
          </cell>
          <cell r="I5021">
            <v>0</v>
          </cell>
          <cell r="J5021">
            <v>10387626.5</v>
          </cell>
        </row>
        <row r="5022">
          <cell r="H5022" t="str">
            <v>9794034089</v>
          </cell>
          <cell r="I5022">
            <v>0</v>
          </cell>
          <cell r="J5022">
            <v>10387626.5</v>
          </cell>
        </row>
        <row r="5023">
          <cell r="H5023" t="str">
            <v>089</v>
          </cell>
          <cell r="I5023">
            <v>245300</v>
          </cell>
          <cell r="J5023">
            <v>226556.6</v>
          </cell>
        </row>
        <row r="5024">
          <cell r="H5024" t="str">
            <v>089</v>
          </cell>
          <cell r="I5024">
            <v>245300</v>
          </cell>
          <cell r="J5024">
            <v>226556.6</v>
          </cell>
        </row>
        <row r="5025">
          <cell r="H5025" t="str">
            <v>9700000089</v>
          </cell>
          <cell r="I5025">
            <v>245300</v>
          </cell>
          <cell r="J5025">
            <v>226556.6</v>
          </cell>
        </row>
        <row r="5026">
          <cell r="H5026" t="str">
            <v>9790000089</v>
          </cell>
          <cell r="I5026">
            <v>245300</v>
          </cell>
          <cell r="J5026">
            <v>226556.6</v>
          </cell>
        </row>
        <row r="5027">
          <cell r="H5027" t="str">
            <v>9792040089</v>
          </cell>
          <cell r="I5027">
            <v>245300</v>
          </cell>
          <cell r="J5027">
            <v>226556.6</v>
          </cell>
        </row>
        <row r="5028">
          <cell r="H5028" t="str">
            <v>9792040089</v>
          </cell>
          <cell r="I5028">
            <v>245300</v>
          </cell>
          <cell r="J5028">
            <v>226556.6</v>
          </cell>
        </row>
        <row r="5029">
          <cell r="H5029" t="str">
            <v>9792040089</v>
          </cell>
          <cell r="I5029">
            <v>0</v>
          </cell>
          <cell r="J5029">
            <v>226556.6</v>
          </cell>
        </row>
        <row r="5030">
          <cell r="H5030" t="str">
            <v>9792040089</v>
          </cell>
          <cell r="I5030">
            <v>0</v>
          </cell>
          <cell r="J5030">
            <v>226556.6</v>
          </cell>
        </row>
        <row r="5031">
          <cell r="H5031" t="str">
            <v>089</v>
          </cell>
          <cell r="I5031">
            <v>72656900</v>
          </cell>
          <cell r="J5031">
            <v>72596363.159999996</v>
          </cell>
        </row>
        <row r="5032">
          <cell r="H5032" t="str">
            <v>089</v>
          </cell>
          <cell r="I5032">
            <v>72534400</v>
          </cell>
          <cell r="J5032">
            <v>72534279.980000004</v>
          </cell>
        </row>
        <row r="5033">
          <cell r="H5033" t="str">
            <v>0500000089</v>
          </cell>
          <cell r="I5033">
            <v>36500000</v>
          </cell>
          <cell r="J5033">
            <v>36500000</v>
          </cell>
        </row>
        <row r="5034">
          <cell r="H5034" t="str">
            <v>0540000089</v>
          </cell>
          <cell r="I5034">
            <v>36500000</v>
          </cell>
          <cell r="J5034">
            <v>36500000</v>
          </cell>
        </row>
        <row r="5035">
          <cell r="H5035" t="str">
            <v>0543589089</v>
          </cell>
          <cell r="I5035">
            <v>36500000</v>
          </cell>
          <cell r="J5035">
            <v>36500000</v>
          </cell>
        </row>
        <row r="5036">
          <cell r="H5036" t="str">
            <v>0543589089</v>
          </cell>
          <cell r="I5036">
            <v>36500000</v>
          </cell>
          <cell r="J5036">
            <v>36500000</v>
          </cell>
        </row>
        <row r="5037">
          <cell r="H5037" t="str">
            <v>0543589089</v>
          </cell>
          <cell r="I5037">
            <v>0</v>
          </cell>
          <cell r="J5037">
            <v>36500000</v>
          </cell>
        </row>
        <row r="5038">
          <cell r="H5038" t="str">
            <v>0543589089</v>
          </cell>
          <cell r="I5038">
            <v>0</v>
          </cell>
          <cell r="J5038">
            <v>36500000</v>
          </cell>
        </row>
        <row r="5039">
          <cell r="H5039" t="str">
            <v>9700000089</v>
          </cell>
          <cell r="I5039">
            <v>36034400</v>
          </cell>
          <cell r="J5039">
            <v>36034279.979999997</v>
          </cell>
        </row>
        <row r="5040">
          <cell r="H5040" t="str">
            <v>9790000089</v>
          </cell>
          <cell r="I5040">
            <v>36034400</v>
          </cell>
          <cell r="J5040">
            <v>36034279.979999997</v>
          </cell>
        </row>
        <row r="5041">
          <cell r="H5041" t="str">
            <v>9793002089</v>
          </cell>
          <cell r="I5041">
            <v>500</v>
          </cell>
          <cell r="J5041">
            <v>500</v>
          </cell>
        </row>
        <row r="5042">
          <cell r="H5042" t="str">
            <v>9793002089</v>
          </cell>
          <cell r="I5042">
            <v>500</v>
          </cell>
          <cell r="J5042">
            <v>500</v>
          </cell>
        </row>
        <row r="5043">
          <cell r="H5043" t="str">
            <v>9793002089</v>
          </cell>
          <cell r="I5043">
            <v>0</v>
          </cell>
          <cell r="J5043">
            <v>500</v>
          </cell>
        </row>
        <row r="5044">
          <cell r="H5044" t="str">
            <v>9793002089</v>
          </cell>
          <cell r="I5044">
            <v>0</v>
          </cell>
          <cell r="J5044">
            <v>500</v>
          </cell>
        </row>
        <row r="5045">
          <cell r="H5045" t="str">
            <v>9793012089</v>
          </cell>
          <cell r="I5045">
            <v>16582400</v>
          </cell>
          <cell r="J5045">
            <v>16582398.869999999</v>
          </cell>
        </row>
        <row r="5046">
          <cell r="H5046" t="str">
            <v>9793012089</v>
          </cell>
          <cell r="I5046">
            <v>16582400</v>
          </cell>
          <cell r="J5046">
            <v>16582398.869999999</v>
          </cell>
        </row>
        <row r="5047">
          <cell r="H5047" t="str">
            <v>9793012089</v>
          </cell>
          <cell r="I5047">
            <v>0</v>
          </cell>
          <cell r="J5047">
            <v>16582398.869999999</v>
          </cell>
        </row>
        <row r="5048">
          <cell r="H5048" t="str">
            <v>9793012089</v>
          </cell>
          <cell r="I5048">
            <v>0</v>
          </cell>
          <cell r="J5048">
            <v>16582398.869999999</v>
          </cell>
        </row>
        <row r="5049">
          <cell r="H5049" t="str">
            <v>9793014089</v>
          </cell>
          <cell r="I5049">
            <v>74400</v>
          </cell>
          <cell r="J5049">
            <v>74341.8</v>
          </cell>
        </row>
        <row r="5050">
          <cell r="H5050" t="str">
            <v>9793014089</v>
          </cell>
          <cell r="I5050">
            <v>74400</v>
          </cell>
          <cell r="J5050">
            <v>74341.8</v>
          </cell>
        </row>
        <row r="5051">
          <cell r="H5051" t="str">
            <v>9793014089</v>
          </cell>
          <cell r="I5051">
            <v>0</v>
          </cell>
          <cell r="J5051">
            <v>74341.8</v>
          </cell>
        </row>
        <row r="5052">
          <cell r="H5052" t="str">
            <v>9793014089</v>
          </cell>
          <cell r="I5052">
            <v>0</v>
          </cell>
          <cell r="J5052">
            <v>74341.8</v>
          </cell>
        </row>
        <row r="5053">
          <cell r="H5053" t="str">
            <v>9793023089</v>
          </cell>
          <cell r="I5053">
            <v>240800</v>
          </cell>
          <cell r="J5053">
            <v>240800</v>
          </cell>
        </row>
        <row r="5054">
          <cell r="H5054" t="str">
            <v>9793023089</v>
          </cell>
          <cell r="I5054">
            <v>240800</v>
          </cell>
          <cell r="J5054">
            <v>240800</v>
          </cell>
        </row>
        <row r="5055">
          <cell r="H5055" t="str">
            <v>9793023089</v>
          </cell>
          <cell r="I5055">
            <v>0</v>
          </cell>
          <cell r="J5055">
            <v>240800</v>
          </cell>
        </row>
        <row r="5056">
          <cell r="H5056" t="str">
            <v>9793023089</v>
          </cell>
          <cell r="I5056">
            <v>0</v>
          </cell>
          <cell r="J5056">
            <v>240800</v>
          </cell>
        </row>
        <row r="5057">
          <cell r="H5057" t="str">
            <v>9793594089</v>
          </cell>
          <cell r="I5057">
            <v>19136300</v>
          </cell>
          <cell r="J5057">
            <v>19136239.309999999</v>
          </cell>
        </row>
        <row r="5058">
          <cell r="H5058" t="str">
            <v>9793594089</v>
          </cell>
          <cell r="I5058">
            <v>19136300</v>
          </cell>
          <cell r="J5058">
            <v>19136239.309999999</v>
          </cell>
        </row>
        <row r="5059">
          <cell r="H5059" t="str">
            <v>9793594089</v>
          </cell>
          <cell r="I5059">
            <v>0</v>
          </cell>
          <cell r="J5059">
            <v>19136239.309999999</v>
          </cell>
        </row>
        <row r="5060">
          <cell r="H5060" t="str">
            <v>9793594089</v>
          </cell>
          <cell r="I5060">
            <v>0</v>
          </cell>
          <cell r="J5060">
            <v>19136239.309999999</v>
          </cell>
        </row>
        <row r="5061">
          <cell r="H5061" t="str">
            <v>089</v>
          </cell>
          <cell r="I5061">
            <v>122500</v>
          </cell>
          <cell r="J5061">
            <v>62083.18</v>
          </cell>
        </row>
        <row r="5062">
          <cell r="H5062" t="str">
            <v>0300000089</v>
          </cell>
          <cell r="I5062">
            <v>122500</v>
          </cell>
          <cell r="J5062">
            <v>62083.18</v>
          </cell>
        </row>
        <row r="5063">
          <cell r="H5063" t="str">
            <v>0330000089</v>
          </cell>
          <cell r="I5063">
            <v>122500</v>
          </cell>
          <cell r="J5063">
            <v>62083.18</v>
          </cell>
        </row>
        <row r="5064">
          <cell r="H5064" t="str">
            <v>0333003089</v>
          </cell>
          <cell r="I5064">
            <v>122500</v>
          </cell>
          <cell r="J5064">
            <v>62083.18</v>
          </cell>
        </row>
        <row r="5065">
          <cell r="H5065" t="str">
            <v>0333003089</v>
          </cell>
          <cell r="I5065">
            <v>122500</v>
          </cell>
          <cell r="J5065">
            <v>62083.18</v>
          </cell>
        </row>
        <row r="5066">
          <cell r="H5066" t="str">
            <v>0333003089</v>
          </cell>
          <cell r="I5066">
            <v>0</v>
          </cell>
          <cell r="J5066">
            <v>62083.18</v>
          </cell>
        </row>
        <row r="5067">
          <cell r="H5067" t="str">
            <v>0333003089</v>
          </cell>
          <cell r="I5067">
            <v>0</v>
          </cell>
          <cell r="J5067">
            <v>62083.18</v>
          </cell>
        </row>
        <row r="5068">
          <cell r="H5068" t="str">
            <v>091</v>
          </cell>
          <cell r="I5068">
            <v>1281450300</v>
          </cell>
          <cell r="J5068">
            <v>1267077978.5899999</v>
          </cell>
        </row>
        <row r="5069">
          <cell r="H5069" t="str">
            <v>091</v>
          </cell>
          <cell r="I5069">
            <v>131072400</v>
          </cell>
          <cell r="J5069">
            <v>130381908.58</v>
          </cell>
        </row>
        <row r="5070">
          <cell r="H5070" t="str">
            <v>091</v>
          </cell>
          <cell r="I5070">
            <v>131072400</v>
          </cell>
          <cell r="J5070">
            <v>130381908.58</v>
          </cell>
        </row>
        <row r="5071">
          <cell r="H5071" t="str">
            <v>0200000091</v>
          </cell>
          <cell r="I5071">
            <v>131072400</v>
          </cell>
          <cell r="J5071">
            <v>130381908.58</v>
          </cell>
        </row>
        <row r="5072">
          <cell r="H5072" t="str">
            <v>0240000091</v>
          </cell>
          <cell r="I5072">
            <v>131072400</v>
          </cell>
          <cell r="J5072">
            <v>130381908.58</v>
          </cell>
        </row>
        <row r="5073">
          <cell r="H5073" t="str">
            <v>0240011091</v>
          </cell>
          <cell r="I5073">
            <v>72499000</v>
          </cell>
          <cell r="J5073">
            <v>72499000</v>
          </cell>
        </row>
        <row r="5074">
          <cell r="H5074" t="str">
            <v>0240011091</v>
          </cell>
          <cell r="I5074">
            <v>72499000</v>
          </cell>
          <cell r="J5074">
            <v>72499000</v>
          </cell>
        </row>
        <row r="5075">
          <cell r="H5075" t="str">
            <v>0240011091</v>
          </cell>
          <cell r="I5075">
            <v>0</v>
          </cell>
          <cell r="J5075">
            <v>72499000</v>
          </cell>
        </row>
        <row r="5076">
          <cell r="H5076" t="str">
            <v>0240011091</v>
          </cell>
          <cell r="I5076">
            <v>0</v>
          </cell>
          <cell r="J5076">
            <v>72499000</v>
          </cell>
        </row>
        <row r="5077">
          <cell r="H5077" t="str">
            <v>0240019091</v>
          </cell>
          <cell r="I5077">
            <v>58573400</v>
          </cell>
          <cell r="J5077">
            <v>57882908.579999998</v>
          </cell>
        </row>
        <row r="5078">
          <cell r="H5078" t="str">
            <v>0240019091</v>
          </cell>
          <cell r="I5078">
            <v>4089200</v>
          </cell>
          <cell r="J5078">
            <v>3567971.52</v>
          </cell>
        </row>
        <row r="5079">
          <cell r="H5079" t="str">
            <v>0240019091</v>
          </cell>
          <cell r="I5079">
            <v>0</v>
          </cell>
          <cell r="J5079">
            <v>3567971.52</v>
          </cell>
        </row>
        <row r="5080">
          <cell r="H5080" t="str">
            <v>0240019091</v>
          </cell>
          <cell r="I5080">
            <v>0</v>
          </cell>
          <cell r="J5080">
            <v>3567971.52</v>
          </cell>
        </row>
        <row r="5081">
          <cell r="H5081" t="str">
            <v>0240019091</v>
          </cell>
          <cell r="I5081">
            <v>53770100</v>
          </cell>
          <cell r="J5081">
            <v>53600869.789999999</v>
          </cell>
        </row>
        <row r="5082">
          <cell r="H5082" t="str">
            <v>0240019091</v>
          </cell>
          <cell r="I5082">
            <v>0</v>
          </cell>
          <cell r="J5082">
            <v>53600869.789999999</v>
          </cell>
        </row>
        <row r="5083">
          <cell r="H5083" t="str">
            <v>0240019091</v>
          </cell>
          <cell r="I5083">
            <v>0</v>
          </cell>
          <cell r="J5083">
            <v>3047936.72</v>
          </cell>
        </row>
        <row r="5084">
          <cell r="H5084" t="str">
            <v>0240019091</v>
          </cell>
          <cell r="I5084">
            <v>0</v>
          </cell>
          <cell r="J5084">
            <v>50552933.07</v>
          </cell>
        </row>
        <row r="5085">
          <cell r="H5085" t="str">
            <v>0240019091</v>
          </cell>
          <cell r="I5085">
            <v>714100</v>
          </cell>
          <cell r="J5085">
            <v>714067.27</v>
          </cell>
        </row>
        <row r="5086">
          <cell r="H5086" t="str">
            <v>0240019091</v>
          </cell>
          <cell r="I5086">
            <v>0</v>
          </cell>
          <cell r="J5086">
            <v>438567.27</v>
          </cell>
        </row>
        <row r="5087">
          <cell r="H5087" t="str">
            <v>0240019091</v>
          </cell>
          <cell r="I5087">
            <v>0</v>
          </cell>
          <cell r="J5087">
            <v>438567.27</v>
          </cell>
        </row>
        <row r="5088">
          <cell r="H5088" t="str">
            <v>0240019091</v>
          </cell>
          <cell r="I5088">
            <v>0</v>
          </cell>
          <cell r="J5088">
            <v>275500</v>
          </cell>
        </row>
        <row r="5089">
          <cell r="H5089" t="str">
            <v>0240019091</v>
          </cell>
          <cell r="I5089">
            <v>0</v>
          </cell>
          <cell r="J5089">
            <v>250500</v>
          </cell>
        </row>
        <row r="5090">
          <cell r="H5090" t="str">
            <v>0240019091</v>
          </cell>
          <cell r="I5090">
            <v>0</v>
          </cell>
          <cell r="J5090">
            <v>25000</v>
          </cell>
        </row>
        <row r="5091">
          <cell r="H5091" t="str">
            <v>091</v>
          </cell>
          <cell r="I5091">
            <v>1132387800</v>
          </cell>
          <cell r="J5091">
            <v>1118705970.01</v>
          </cell>
        </row>
        <row r="5092">
          <cell r="H5092" t="str">
            <v>091</v>
          </cell>
          <cell r="I5092">
            <v>262600</v>
          </cell>
          <cell r="J5092">
            <v>260757.6</v>
          </cell>
        </row>
        <row r="5093">
          <cell r="H5093" t="str">
            <v>0200000091</v>
          </cell>
          <cell r="I5093">
            <v>262600</v>
          </cell>
          <cell r="J5093">
            <v>260757.6</v>
          </cell>
        </row>
        <row r="5094">
          <cell r="H5094" t="str">
            <v>0240000091</v>
          </cell>
          <cell r="I5094">
            <v>262600</v>
          </cell>
          <cell r="J5094">
            <v>260757.6</v>
          </cell>
        </row>
        <row r="5095">
          <cell r="H5095" t="str">
            <v>0242040091</v>
          </cell>
          <cell r="I5095">
            <v>262600</v>
          </cell>
          <cell r="J5095">
            <v>260757.6</v>
          </cell>
        </row>
        <row r="5096">
          <cell r="H5096" t="str">
            <v>0242040091</v>
          </cell>
          <cell r="I5096">
            <v>262600</v>
          </cell>
          <cell r="J5096">
            <v>260757.6</v>
          </cell>
        </row>
        <row r="5097">
          <cell r="H5097" t="str">
            <v>0242040091</v>
          </cell>
          <cell r="I5097">
            <v>0</v>
          </cell>
          <cell r="J5097">
            <v>260757.6</v>
          </cell>
        </row>
        <row r="5098">
          <cell r="H5098" t="str">
            <v>0242040091</v>
          </cell>
          <cell r="I5098">
            <v>0</v>
          </cell>
          <cell r="J5098">
            <v>260757.6</v>
          </cell>
        </row>
        <row r="5099">
          <cell r="H5099" t="str">
            <v>091</v>
          </cell>
          <cell r="I5099">
            <v>1132125200</v>
          </cell>
          <cell r="J5099">
            <v>1118445212.4100001</v>
          </cell>
        </row>
        <row r="5100">
          <cell r="H5100" t="str">
            <v>0200000091</v>
          </cell>
          <cell r="I5100">
            <v>1065925200</v>
          </cell>
          <cell r="J5100">
            <v>1052245212.41</v>
          </cell>
        </row>
        <row r="5101">
          <cell r="H5101" t="str">
            <v>0220000091</v>
          </cell>
          <cell r="I5101">
            <v>61632700</v>
          </cell>
          <cell r="J5101">
            <v>61632700</v>
          </cell>
        </row>
        <row r="5102">
          <cell r="H5102" t="str">
            <v>0220059091</v>
          </cell>
          <cell r="I5102">
            <v>61632700</v>
          </cell>
          <cell r="J5102">
            <v>61632700</v>
          </cell>
        </row>
        <row r="5103">
          <cell r="H5103" t="str">
            <v>0220059091</v>
          </cell>
          <cell r="I5103">
            <v>61632700</v>
          </cell>
          <cell r="J5103">
            <v>61632700</v>
          </cell>
        </row>
        <row r="5104">
          <cell r="H5104" t="str">
            <v>0220059091</v>
          </cell>
          <cell r="I5104">
            <v>0</v>
          </cell>
          <cell r="J5104">
            <v>61632700</v>
          </cell>
        </row>
        <row r="5105">
          <cell r="H5105" t="str">
            <v>0220059091</v>
          </cell>
          <cell r="I5105">
            <v>0</v>
          </cell>
          <cell r="J5105">
            <v>61632700</v>
          </cell>
        </row>
        <row r="5106">
          <cell r="H5106" t="str">
            <v>0240000091</v>
          </cell>
          <cell r="I5106">
            <v>1004292500</v>
          </cell>
          <cell r="J5106">
            <v>990612512.40999997</v>
          </cell>
        </row>
        <row r="5107">
          <cell r="H5107" t="str">
            <v>0240019091</v>
          </cell>
          <cell r="I5107">
            <v>907909600</v>
          </cell>
          <cell r="J5107">
            <v>896260789.98000002</v>
          </cell>
        </row>
        <row r="5108">
          <cell r="H5108" t="str">
            <v>0240019091</v>
          </cell>
          <cell r="I5108">
            <v>756909600</v>
          </cell>
          <cell r="J5108">
            <v>745509289.98000002</v>
          </cell>
        </row>
        <row r="5109">
          <cell r="H5109" t="str">
            <v>0240019091</v>
          </cell>
          <cell r="I5109">
            <v>0</v>
          </cell>
          <cell r="J5109">
            <v>745509289.98000002</v>
          </cell>
        </row>
        <row r="5110">
          <cell r="H5110" t="str">
            <v>0240019091</v>
          </cell>
          <cell r="I5110">
            <v>0</v>
          </cell>
          <cell r="J5110">
            <v>745509289.98000002</v>
          </cell>
        </row>
        <row r="5111">
          <cell r="H5111" t="str">
            <v>0240019091</v>
          </cell>
          <cell r="I5111">
            <v>151000000</v>
          </cell>
          <cell r="J5111">
            <v>150751500</v>
          </cell>
        </row>
        <row r="5112">
          <cell r="H5112" t="str">
            <v>0240019091</v>
          </cell>
          <cell r="I5112">
            <v>0</v>
          </cell>
          <cell r="J5112">
            <v>150751500</v>
          </cell>
        </row>
        <row r="5113">
          <cell r="H5113" t="str">
            <v>0243398091</v>
          </cell>
          <cell r="I5113">
            <v>85580000</v>
          </cell>
          <cell r="J5113">
            <v>84540000</v>
          </cell>
        </row>
        <row r="5114">
          <cell r="H5114" t="str">
            <v>0243398091</v>
          </cell>
          <cell r="I5114">
            <v>85580000</v>
          </cell>
          <cell r="J5114">
            <v>84540000</v>
          </cell>
        </row>
        <row r="5115">
          <cell r="H5115" t="str">
            <v>0243398091</v>
          </cell>
          <cell r="I5115">
            <v>0</v>
          </cell>
          <cell r="J5115">
            <v>84540000</v>
          </cell>
        </row>
        <row r="5116">
          <cell r="H5116" t="str">
            <v>0246057091</v>
          </cell>
          <cell r="I5116">
            <v>10802900</v>
          </cell>
          <cell r="J5116">
            <v>9811722.4299999997</v>
          </cell>
        </row>
        <row r="5117">
          <cell r="H5117" t="str">
            <v>0246057091</v>
          </cell>
          <cell r="I5117">
            <v>10802900</v>
          </cell>
          <cell r="J5117">
            <v>9811722.4299999997</v>
          </cell>
        </row>
        <row r="5118">
          <cell r="H5118" t="str">
            <v>0246057091</v>
          </cell>
          <cell r="I5118">
            <v>0</v>
          </cell>
          <cell r="J5118">
            <v>9811722.4299999997</v>
          </cell>
        </row>
        <row r="5119">
          <cell r="H5119" t="str">
            <v>0246057091</v>
          </cell>
          <cell r="I5119">
            <v>0</v>
          </cell>
          <cell r="J5119">
            <v>9811722.4299999997</v>
          </cell>
        </row>
        <row r="5120">
          <cell r="H5120" t="str">
            <v>3700000091</v>
          </cell>
          <cell r="I5120">
            <v>66200000</v>
          </cell>
          <cell r="J5120">
            <v>66200000</v>
          </cell>
        </row>
        <row r="5121">
          <cell r="H5121" t="str">
            <v>3740000091</v>
          </cell>
          <cell r="I5121">
            <v>66200000</v>
          </cell>
          <cell r="J5121">
            <v>66200000</v>
          </cell>
        </row>
        <row r="5122">
          <cell r="H5122" t="str">
            <v>3745099091</v>
          </cell>
          <cell r="I5122">
            <v>66200000</v>
          </cell>
          <cell r="J5122">
            <v>66200000</v>
          </cell>
        </row>
        <row r="5123">
          <cell r="H5123" t="str">
            <v>3745099091</v>
          </cell>
          <cell r="I5123">
            <v>66200000</v>
          </cell>
          <cell r="J5123">
            <v>66200000</v>
          </cell>
        </row>
        <row r="5124">
          <cell r="H5124" t="str">
            <v>3745099091</v>
          </cell>
          <cell r="I5124">
            <v>0</v>
          </cell>
          <cell r="J5124">
            <v>66200000</v>
          </cell>
        </row>
        <row r="5125">
          <cell r="H5125" t="str">
            <v>3745099091</v>
          </cell>
          <cell r="I5125">
            <v>0</v>
          </cell>
          <cell r="J5125">
            <v>66200000</v>
          </cell>
        </row>
        <row r="5126">
          <cell r="H5126" t="str">
            <v>091</v>
          </cell>
          <cell r="I5126">
            <v>17990100</v>
          </cell>
          <cell r="J5126">
            <v>17990100</v>
          </cell>
        </row>
        <row r="5127">
          <cell r="H5127" t="str">
            <v>091</v>
          </cell>
          <cell r="I5127">
            <v>17990100</v>
          </cell>
          <cell r="J5127">
            <v>17990100</v>
          </cell>
        </row>
        <row r="5128">
          <cell r="H5128" t="str">
            <v>0500000091</v>
          </cell>
          <cell r="I5128">
            <v>17990100</v>
          </cell>
          <cell r="J5128">
            <v>17990100</v>
          </cell>
        </row>
        <row r="5129">
          <cell r="H5129" t="str">
            <v>0540000091</v>
          </cell>
          <cell r="I5129">
            <v>17990100</v>
          </cell>
          <cell r="J5129">
            <v>17990100</v>
          </cell>
        </row>
        <row r="5130">
          <cell r="H5130" t="str">
            <v>0543589091</v>
          </cell>
          <cell r="I5130">
            <v>17990100</v>
          </cell>
          <cell r="J5130">
            <v>17990100</v>
          </cell>
        </row>
        <row r="5131">
          <cell r="H5131" t="str">
            <v>0543589091</v>
          </cell>
          <cell r="I5131">
            <v>17990100</v>
          </cell>
          <cell r="J5131">
            <v>17990100</v>
          </cell>
        </row>
        <row r="5132">
          <cell r="H5132" t="str">
            <v>0543589091</v>
          </cell>
          <cell r="I5132">
            <v>0</v>
          </cell>
          <cell r="J5132">
            <v>17990100</v>
          </cell>
        </row>
        <row r="5133">
          <cell r="H5133" t="str">
            <v>0543589091</v>
          </cell>
          <cell r="I5133">
            <v>0</v>
          </cell>
          <cell r="J5133">
            <v>17990100</v>
          </cell>
        </row>
        <row r="5134">
          <cell r="H5134" t="str">
            <v>092</v>
          </cell>
          <cell r="I5134">
            <v>4700750415600</v>
          </cell>
          <cell r="J5134">
            <v>4592440767816.7197</v>
          </cell>
        </row>
        <row r="5135">
          <cell r="H5135" t="str">
            <v>092</v>
          </cell>
          <cell r="I5135">
            <v>166168457500</v>
          </cell>
          <cell r="J5135">
            <v>147567256006.37</v>
          </cell>
        </row>
        <row r="5136">
          <cell r="H5136" t="str">
            <v>092</v>
          </cell>
          <cell r="I5136">
            <v>12116569700</v>
          </cell>
          <cell r="J5136">
            <v>10532039584.82</v>
          </cell>
        </row>
        <row r="5137">
          <cell r="H5137" t="str">
            <v>3900000092</v>
          </cell>
          <cell r="I5137">
            <v>2870447900</v>
          </cell>
          <cell r="J5137">
            <v>1587686396.6800001</v>
          </cell>
        </row>
        <row r="5138">
          <cell r="H5138" t="str">
            <v>3960000092</v>
          </cell>
          <cell r="I5138">
            <v>1931100000</v>
          </cell>
          <cell r="J5138">
            <v>648531649.59000003</v>
          </cell>
        </row>
        <row r="5139">
          <cell r="H5139" t="str">
            <v>3962795092</v>
          </cell>
          <cell r="I5139">
            <v>744150000</v>
          </cell>
          <cell r="J5139">
            <v>248272994.75999999</v>
          </cell>
        </row>
        <row r="5140">
          <cell r="H5140" t="str">
            <v>3962795092</v>
          </cell>
          <cell r="I5140">
            <v>744150000</v>
          </cell>
          <cell r="J5140">
            <v>248272994.75999999</v>
          </cell>
        </row>
        <row r="5141">
          <cell r="H5141" t="str">
            <v>3962795092</v>
          </cell>
          <cell r="I5141">
            <v>0</v>
          </cell>
          <cell r="J5141">
            <v>248272994.75999999</v>
          </cell>
        </row>
        <row r="5142">
          <cell r="H5142" t="str">
            <v>3962795092</v>
          </cell>
          <cell r="I5142">
            <v>0</v>
          </cell>
          <cell r="J5142">
            <v>248272994.75999999</v>
          </cell>
        </row>
        <row r="5143">
          <cell r="H5143" t="str">
            <v>3962796092</v>
          </cell>
          <cell r="I5143">
            <v>1186950000</v>
          </cell>
          <cell r="J5143">
            <v>400258654.82999998</v>
          </cell>
        </row>
        <row r="5144">
          <cell r="H5144" t="str">
            <v>3962796092</v>
          </cell>
          <cell r="I5144">
            <v>1186950000</v>
          </cell>
          <cell r="J5144">
            <v>400258654.82999998</v>
          </cell>
        </row>
        <row r="5145">
          <cell r="H5145" t="str">
            <v>3962796092</v>
          </cell>
          <cell r="I5145">
            <v>0</v>
          </cell>
          <cell r="J5145">
            <v>400258654.82999998</v>
          </cell>
        </row>
        <row r="5146">
          <cell r="H5146" t="str">
            <v>3962796092</v>
          </cell>
          <cell r="I5146">
            <v>0</v>
          </cell>
          <cell r="J5146">
            <v>400258654.82999998</v>
          </cell>
        </row>
        <row r="5147">
          <cell r="H5147" t="str">
            <v>3970000092</v>
          </cell>
          <cell r="I5147">
            <v>939347900</v>
          </cell>
          <cell r="J5147">
            <v>939154747.09000003</v>
          </cell>
        </row>
        <row r="5148">
          <cell r="H5148" t="str">
            <v>3970019092</v>
          </cell>
          <cell r="I5148">
            <v>939347900</v>
          </cell>
          <cell r="J5148">
            <v>939154747.09000003</v>
          </cell>
        </row>
        <row r="5149">
          <cell r="H5149" t="str">
            <v>3970019092</v>
          </cell>
          <cell r="I5149">
            <v>939347900</v>
          </cell>
          <cell r="J5149">
            <v>939154747.09000003</v>
          </cell>
        </row>
        <row r="5150">
          <cell r="H5150" t="str">
            <v>3970019092</v>
          </cell>
          <cell r="I5150">
            <v>0</v>
          </cell>
          <cell r="J5150">
            <v>939154747.09000003</v>
          </cell>
        </row>
        <row r="5151">
          <cell r="H5151" t="str">
            <v>3970019092</v>
          </cell>
          <cell r="I5151">
            <v>0</v>
          </cell>
          <cell r="J5151">
            <v>939154747.09000003</v>
          </cell>
        </row>
        <row r="5152">
          <cell r="H5152" t="str">
            <v>9900000092</v>
          </cell>
          <cell r="I5152">
            <v>9246121800</v>
          </cell>
          <cell r="J5152">
            <v>8944353188.1399994</v>
          </cell>
        </row>
        <row r="5153">
          <cell r="H5153" t="str">
            <v>9990000092</v>
          </cell>
          <cell r="I5153">
            <v>9246121800</v>
          </cell>
          <cell r="J5153">
            <v>8944353188.1399994</v>
          </cell>
        </row>
        <row r="5154">
          <cell r="H5154" t="str">
            <v>9990011092</v>
          </cell>
          <cell r="I5154">
            <v>2304107100</v>
          </cell>
          <cell r="J5154">
            <v>2293114612.4299998</v>
          </cell>
        </row>
        <row r="5155">
          <cell r="H5155" t="str">
            <v>9990011092</v>
          </cell>
          <cell r="I5155">
            <v>2304107100</v>
          </cell>
          <cell r="J5155">
            <v>2293114612.4299998</v>
          </cell>
        </row>
        <row r="5156">
          <cell r="H5156" t="str">
            <v>9990011092</v>
          </cell>
          <cell r="I5156">
            <v>0</v>
          </cell>
          <cell r="J5156">
            <v>2293114612.4299998</v>
          </cell>
        </row>
        <row r="5157">
          <cell r="H5157" t="str">
            <v>9990011092</v>
          </cell>
          <cell r="I5157">
            <v>0</v>
          </cell>
          <cell r="J5157">
            <v>2293093160.79</v>
          </cell>
        </row>
        <row r="5158">
          <cell r="H5158" t="str">
            <v>9990011092</v>
          </cell>
          <cell r="I5158">
            <v>0</v>
          </cell>
          <cell r="J5158">
            <v>21451.64</v>
          </cell>
        </row>
        <row r="5159">
          <cell r="H5159" t="str">
            <v>9990019092</v>
          </cell>
          <cell r="I5159">
            <v>816264200</v>
          </cell>
          <cell r="J5159">
            <v>683253050</v>
          </cell>
        </row>
        <row r="5160">
          <cell r="H5160" t="str">
            <v>9990019092</v>
          </cell>
          <cell r="I5160">
            <v>35379200</v>
          </cell>
          <cell r="J5160">
            <v>28927342.48</v>
          </cell>
        </row>
        <row r="5161">
          <cell r="H5161" t="str">
            <v>9990019092</v>
          </cell>
          <cell r="I5161">
            <v>0</v>
          </cell>
          <cell r="J5161">
            <v>28927342.48</v>
          </cell>
        </row>
        <row r="5162">
          <cell r="H5162" t="str">
            <v>9990019092</v>
          </cell>
          <cell r="I5162">
            <v>0</v>
          </cell>
          <cell r="J5162">
            <v>28927342.48</v>
          </cell>
        </row>
        <row r="5163">
          <cell r="H5163" t="str">
            <v>9990019092</v>
          </cell>
          <cell r="I5163">
            <v>737100700</v>
          </cell>
          <cell r="J5163">
            <v>612928531.19000006</v>
          </cell>
        </row>
        <row r="5164">
          <cell r="H5164" t="str">
            <v>9990019092</v>
          </cell>
          <cell r="I5164">
            <v>0</v>
          </cell>
          <cell r="J5164">
            <v>612928531.19000006</v>
          </cell>
        </row>
        <row r="5165">
          <cell r="H5165" t="str">
            <v>9990019092</v>
          </cell>
          <cell r="I5165">
            <v>0</v>
          </cell>
          <cell r="J5165">
            <v>91991475.599999994</v>
          </cell>
        </row>
        <row r="5166">
          <cell r="H5166" t="str">
            <v>9990019092</v>
          </cell>
          <cell r="I5166">
            <v>0</v>
          </cell>
          <cell r="J5166">
            <v>260570702.47999999</v>
          </cell>
        </row>
        <row r="5167">
          <cell r="H5167" t="str">
            <v>9990019092</v>
          </cell>
          <cell r="I5167">
            <v>0</v>
          </cell>
          <cell r="J5167">
            <v>260366353.11000001</v>
          </cell>
        </row>
        <row r="5168">
          <cell r="H5168" t="str">
            <v>9990019092</v>
          </cell>
          <cell r="I5168">
            <v>6000</v>
          </cell>
          <cell r="J5168">
            <v>2000</v>
          </cell>
        </row>
        <row r="5169">
          <cell r="H5169" t="str">
            <v>9990019092</v>
          </cell>
          <cell r="I5169">
            <v>0</v>
          </cell>
          <cell r="J5169">
            <v>2000</v>
          </cell>
        </row>
        <row r="5170">
          <cell r="H5170" t="str">
            <v>9990019092</v>
          </cell>
          <cell r="I5170">
            <v>0</v>
          </cell>
          <cell r="J5170">
            <v>2000</v>
          </cell>
        </row>
        <row r="5171">
          <cell r="H5171" t="str">
            <v>9990019092</v>
          </cell>
          <cell r="I5171">
            <v>43778300</v>
          </cell>
          <cell r="J5171">
            <v>41395176.329999998</v>
          </cell>
        </row>
        <row r="5172">
          <cell r="H5172" t="str">
            <v>9990019092</v>
          </cell>
          <cell r="I5172">
            <v>0</v>
          </cell>
          <cell r="J5172">
            <v>169145.33</v>
          </cell>
        </row>
        <row r="5173">
          <cell r="H5173" t="str">
            <v>9990019092</v>
          </cell>
          <cell r="I5173">
            <v>0</v>
          </cell>
          <cell r="J5173">
            <v>169145.33</v>
          </cell>
        </row>
        <row r="5174">
          <cell r="H5174" t="str">
            <v>9990019092</v>
          </cell>
          <cell r="I5174">
            <v>0</v>
          </cell>
          <cell r="J5174">
            <v>41226031</v>
          </cell>
        </row>
        <row r="5175">
          <cell r="H5175" t="str">
            <v>9990019092</v>
          </cell>
          <cell r="I5175">
            <v>0</v>
          </cell>
          <cell r="J5175">
            <v>41225831</v>
          </cell>
        </row>
        <row r="5176">
          <cell r="H5176" t="str">
            <v>9990019092</v>
          </cell>
          <cell r="I5176">
            <v>0</v>
          </cell>
          <cell r="J5176">
            <v>200</v>
          </cell>
        </row>
        <row r="5177">
          <cell r="H5177" t="str">
            <v>9990059092</v>
          </cell>
          <cell r="I5177">
            <v>5531818100</v>
          </cell>
          <cell r="J5177">
            <v>5515157817.5900002</v>
          </cell>
        </row>
        <row r="5178">
          <cell r="H5178" t="str">
            <v>9990059092</v>
          </cell>
          <cell r="I5178">
            <v>4582152500</v>
          </cell>
          <cell r="J5178">
            <v>4574801630.7299995</v>
          </cell>
        </row>
        <row r="5179">
          <cell r="H5179" t="str">
            <v>9990059092</v>
          </cell>
          <cell r="I5179">
            <v>0</v>
          </cell>
          <cell r="J5179">
            <v>4574801630.7299995</v>
          </cell>
        </row>
        <row r="5180">
          <cell r="H5180" t="str">
            <v>9990059092</v>
          </cell>
          <cell r="I5180">
            <v>0</v>
          </cell>
          <cell r="J5180">
            <v>4535115984.6000004</v>
          </cell>
        </row>
        <row r="5181">
          <cell r="H5181" t="str">
            <v>9990059092</v>
          </cell>
          <cell r="I5181">
            <v>0</v>
          </cell>
          <cell r="J5181">
            <v>39685646.130000003</v>
          </cell>
        </row>
        <row r="5182">
          <cell r="H5182" t="str">
            <v>9990059092</v>
          </cell>
          <cell r="I5182">
            <v>929288400</v>
          </cell>
          <cell r="J5182">
            <v>919995330.84000003</v>
          </cell>
        </row>
        <row r="5183">
          <cell r="H5183" t="str">
            <v>9990059092</v>
          </cell>
          <cell r="I5183">
            <v>0</v>
          </cell>
          <cell r="J5183">
            <v>919995330.84000003</v>
          </cell>
        </row>
        <row r="5184">
          <cell r="H5184" t="str">
            <v>9990059092</v>
          </cell>
          <cell r="I5184">
            <v>0</v>
          </cell>
          <cell r="J5184">
            <v>56204788.43</v>
          </cell>
        </row>
        <row r="5185">
          <cell r="H5185" t="str">
            <v>9990059092</v>
          </cell>
          <cell r="I5185">
            <v>0</v>
          </cell>
          <cell r="J5185">
            <v>98270000</v>
          </cell>
        </row>
        <row r="5186">
          <cell r="H5186" t="str">
            <v>9990059092</v>
          </cell>
          <cell r="I5186">
            <v>0</v>
          </cell>
          <cell r="J5186">
            <v>765520542.40999997</v>
          </cell>
        </row>
        <row r="5187">
          <cell r="H5187" t="str">
            <v>9990059092</v>
          </cell>
          <cell r="I5187">
            <v>900000</v>
          </cell>
          <cell r="J5187">
            <v>899566.38</v>
          </cell>
        </row>
        <row r="5188">
          <cell r="H5188" t="str">
            <v>9990059092</v>
          </cell>
          <cell r="I5188">
            <v>0</v>
          </cell>
          <cell r="J5188">
            <v>899566.38</v>
          </cell>
        </row>
        <row r="5189">
          <cell r="H5189" t="str">
            <v>9990059092</v>
          </cell>
          <cell r="I5189">
            <v>0</v>
          </cell>
          <cell r="J5189">
            <v>899566.38</v>
          </cell>
        </row>
        <row r="5190">
          <cell r="H5190" t="str">
            <v>9990059092</v>
          </cell>
          <cell r="I5190">
            <v>19477200</v>
          </cell>
          <cell r="J5190">
            <v>19461289.640000001</v>
          </cell>
        </row>
        <row r="5191">
          <cell r="H5191" t="str">
            <v>9990059092</v>
          </cell>
          <cell r="I5191">
            <v>0</v>
          </cell>
          <cell r="J5191">
            <v>22500</v>
          </cell>
        </row>
        <row r="5192">
          <cell r="H5192" t="str">
            <v>9990059092</v>
          </cell>
          <cell r="I5192">
            <v>0</v>
          </cell>
          <cell r="J5192">
            <v>22500</v>
          </cell>
        </row>
        <row r="5193">
          <cell r="H5193" t="str">
            <v>9990059092</v>
          </cell>
          <cell r="I5193">
            <v>0</v>
          </cell>
          <cell r="J5193">
            <v>19438789.640000001</v>
          </cell>
        </row>
        <row r="5194">
          <cell r="H5194" t="str">
            <v>9990059092</v>
          </cell>
          <cell r="I5194">
            <v>0</v>
          </cell>
          <cell r="J5194">
            <v>17419828</v>
          </cell>
        </row>
        <row r="5195">
          <cell r="H5195" t="str">
            <v>9990059092</v>
          </cell>
          <cell r="I5195">
            <v>0</v>
          </cell>
          <cell r="J5195">
            <v>1909965.59</v>
          </cell>
        </row>
        <row r="5196">
          <cell r="H5196" t="str">
            <v>9990059092</v>
          </cell>
          <cell r="I5196">
            <v>0</v>
          </cell>
          <cell r="J5196">
            <v>108996.05</v>
          </cell>
        </row>
        <row r="5197">
          <cell r="H5197" t="str">
            <v>9992041092</v>
          </cell>
          <cell r="I5197">
            <v>5739300</v>
          </cell>
          <cell r="J5197">
            <v>5641398.6600000001</v>
          </cell>
        </row>
        <row r="5198">
          <cell r="H5198" t="str">
            <v>9992041092</v>
          </cell>
          <cell r="I5198">
            <v>3511400</v>
          </cell>
          <cell r="J5198">
            <v>3498055.17</v>
          </cell>
        </row>
        <row r="5199">
          <cell r="H5199" t="str">
            <v>9992041092</v>
          </cell>
          <cell r="I5199">
            <v>0</v>
          </cell>
          <cell r="J5199">
            <v>3498055.17</v>
          </cell>
        </row>
        <row r="5200">
          <cell r="H5200" t="str">
            <v>9992041092</v>
          </cell>
          <cell r="I5200">
            <v>0</v>
          </cell>
          <cell r="J5200">
            <v>3498055.17</v>
          </cell>
        </row>
        <row r="5201">
          <cell r="H5201" t="str">
            <v>9992041092</v>
          </cell>
          <cell r="I5201">
            <v>2227900</v>
          </cell>
          <cell r="J5201">
            <v>2143343.4900000002</v>
          </cell>
        </row>
        <row r="5202">
          <cell r="H5202" t="str">
            <v>9992041092</v>
          </cell>
          <cell r="I5202">
            <v>0</v>
          </cell>
          <cell r="J5202">
            <v>2143343.4900000002</v>
          </cell>
        </row>
        <row r="5203">
          <cell r="H5203" t="str">
            <v>9992041092</v>
          </cell>
          <cell r="I5203">
            <v>0</v>
          </cell>
          <cell r="J5203">
            <v>593899.73</v>
          </cell>
        </row>
        <row r="5204">
          <cell r="H5204" t="str">
            <v>9992041092</v>
          </cell>
          <cell r="I5204">
            <v>0</v>
          </cell>
          <cell r="J5204">
            <v>1549443.76</v>
          </cell>
        </row>
        <row r="5205">
          <cell r="H5205" t="str">
            <v>9993969092</v>
          </cell>
          <cell r="I5205">
            <v>124900</v>
          </cell>
          <cell r="J5205">
            <v>84071.33</v>
          </cell>
        </row>
        <row r="5206">
          <cell r="H5206" t="str">
            <v>9993969092</v>
          </cell>
          <cell r="I5206">
            <v>124900</v>
          </cell>
          <cell r="J5206">
            <v>84071.33</v>
          </cell>
        </row>
        <row r="5207">
          <cell r="H5207" t="str">
            <v>9993969092</v>
          </cell>
          <cell r="I5207">
            <v>0</v>
          </cell>
          <cell r="J5207">
            <v>27135.74</v>
          </cell>
        </row>
        <row r="5208">
          <cell r="H5208" t="str">
            <v>9993969092</v>
          </cell>
          <cell r="I5208">
            <v>0</v>
          </cell>
          <cell r="J5208">
            <v>27135.74</v>
          </cell>
        </row>
        <row r="5209">
          <cell r="H5209" t="str">
            <v>9993969092</v>
          </cell>
          <cell r="I5209">
            <v>0</v>
          </cell>
          <cell r="J5209">
            <v>56935.59</v>
          </cell>
        </row>
        <row r="5210">
          <cell r="H5210" t="str">
            <v>9993969092</v>
          </cell>
          <cell r="I5210">
            <v>0</v>
          </cell>
          <cell r="J5210">
            <v>56935.59</v>
          </cell>
        </row>
        <row r="5211">
          <cell r="H5211" t="str">
            <v>9993987092</v>
          </cell>
          <cell r="I5211">
            <v>12104300</v>
          </cell>
          <cell r="J5211">
            <v>10928238.51</v>
          </cell>
        </row>
        <row r="5212">
          <cell r="H5212" t="str">
            <v>9993987092</v>
          </cell>
          <cell r="I5212">
            <v>12104300</v>
          </cell>
          <cell r="J5212">
            <v>10928238.51</v>
          </cell>
        </row>
        <row r="5213">
          <cell r="H5213" t="str">
            <v>9993987092</v>
          </cell>
          <cell r="I5213">
            <v>0</v>
          </cell>
          <cell r="J5213">
            <v>10928238.51</v>
          </cell>
        </row>
        <row r="5214">
          <cell r="H5214" t="str">
            <v>9993987092</v>
          </cell>
          <cell r="I5214">
            <v>0</v>
          </cell>
          <cell r="J5214">
            <v>10928238.51</v>
          </cell>
        </row>
        <row r="5215">
          <cell r="H5215" t="str">
            <v>9994009092</v>
          </cell>
          <cell r="I5215">
            <v>575963900</v>
          </cell>
          <cell r="J5215">
            <v>436173999.62</v>
          </cell>
        </row>
        <row r="5216">
          <cell r="H5216" t="str">
            <v>9994009092</v>
          </cell>
          <cell r="I5216">
            <v>575963900</v>
          </cell>
          <cell r="J5216">
            <v>436173999.62</v>
          </cell>
        </row>
        <row r="5217">
          <cell r="H5217" t="str">
            <v>9994009092</v>
          </cell>
          <cell r="I5217">
            <v>0</v>
          </cell>
          <cell r="J5217">
            <v>436173999.62</v>
          </cell>
        </row>
        <row r="5218">
          <cell r="H5218" t="str">
            <v>9994009092</v>
          </cell>
          <cell r="I5218">
            <v>0</v>
          </cell>
          <cell r="J5218">
            <v>436173999.62</v>
          </cell>
        </row>
        <row r="5219">
          <cell r="H5219" t="str">
            <v>092</v>
          </cell>
          <cell r="I5219">
            <v>112777200100</v>
          </cell>
          <cell r="J5219">
            <v>107207101304.02</v>
          </cell>
        </row>
        <row r="5220">
          <cell r="H5220" t="str">
            <v>3900000092</v>
          </cell>
          <cell r="I5220">
            <v>89642270200</v>
          </cell>
          <cell r="J5220">
            <v>84259685015.330002</v>
          </cell>
        </row>
        <row r="5221">
          <cell r="H5221" t="str">
            <v>3920000092</v>
          </cell>
          <cell r="I5221">
            <v>25464000</v>
          </cell>
          <cell r="J5221">
            <v>0</v>
          </cell>
        </row>
        <row r="5222">
          <cell r="H5222" t="str">
            <v>3929999092</v>
          </cell>
          <cell r="I5222">
            <v>25464000</v>
          </cell>
          <cell r="J5222">
            <v>0</v>
          </cell>
        </row>
        <row r="5223">
          <cell r="H5223" t="str">
            <v>3929999092</v>
          </cell>
          <cell r="I5223">
            <v>25464000</v>
          </cell>
          <cell r="J5223">
            <v>0</v>
          </cell>
        </row>
        <row r="5224">
          <cell r="H5224" t="str">
            <v>3960000092</v>
          </cell>
          <cell r="I5224">
            <v>89616006200</v>
          </cell>
          <cell r="J5224">
            <v>84258967515.330002</v>
          </cell>
        </row>
        <row r="5225">
          <cell r="H5225" t="str">
            <v>3962794092</v>
          </cell>
          <cell r="I5225">
            <v>89616006200</v>
          </cell>
          <cell r="J5225">
            <v>84258967515.330002</v>
          </cell>
        </row>
        <row r="5226">
          <cell r="H5226" t="str">
            <v>3962794092</v>
          </cell>
          <cell r="I5226">
            <v>695092000</v>
          </cell>
          <cell r="J5226">
            <v>695091911.52999997</v>
          </cell>
        </row>
        <row r="5227">
          <cell r="H5227" t="str">
            <v>3962794092</v>
          </cell>
          <cell r="I5227">
            <v>0</v>
          </cell>
          <cell r="J5227">
            <v>695091911.52999997</v>
          </cell>
        </row>
        <row r="5228">
          <cell r="H5228" t="str">
            <v>3962794092</v>
          </cell>
          <cell r="I5228">
            <v>0</v>
          </cell>
          <cell r="J5228">
            <v>695091911.52999997</v>
          </cell>
        </row>
        <row r="5229">
          <cell r="H5229" t="str">
            <v>3962794092</v>
          </cell>
          <cell r="I5229">
            <v>88920914200</v>
          </cell>
          <cell r="J5229">
            <v>83563875603.800003</v>
          </cell>
        </row>
        <row r="5230">
          <cell r="H5230" t="str">
            <v>3962794092</v>
          </cell>
          <cell r="I5230">
            <v>0</v>
          </cell>
          <cell r="J5230">
            <v>83563875603.800003</v>
          </cell>
        </row>
        <row r="5231">
          <cell r="H5231" t="str">
            <v>3962794092</v>
          </cell>
          <cell r="I5231">
            <v>0</v>
          </cell>
          <cell r="J5231">
            <v>81991135452.539993</v>
          </cell>
        </row>
        <row r="5232">
          <cell r="H5232" t="str">
            <v>3962794092</v>
          </cell>
          <cell r="I5232">
            <v>0</v>
          </cell>
          <cell r="J5232">
            <v>1572740151.26</v>
          </cell>
        </row>
        <row r="5233">
          <cell r="H5233" t="str">
            <v>3980000092</v>
          </cell>
          <cell r="I5233">
            <v>800000</v>
          </cell>
          <cell r="J5233">
            <v>717500</v>
          </cell>
        </row>
        <row r="5234">
          <cell r="H5234" t="str">
            <v>3982794092</v>
          </cell>
          <cell r="I5234">
            <v>800000</v>
          </cell>
          <cell r="J5234">
            <v>717500</v>
          </cell>
        </row>
        <row r="5235">
          <cell r="H5235" t="str">
            <v>3982794092</v>
          </cell>
          <cell r="I5235">
            <v>800000</v>
          </cell>
          <cell r="J5235">
            <v>717500</v>
          </cell>
        </row>
        <row r="5236">
          <cell r="H5236" t="str">
            <v>3982794092</v>
          </cell>
          <cell r="I5236">
            <v>0</v>
          </cell>
          <cell r="J5236">
            <v>717500</v>
          </cell>
        </row>
        <row r="5237">
          <cell r="H5237" t="str">
            <v>3982794092</v>
          </cell>
          <cell r="I5237">
            <v>0</v>
          </cell>
          <cell r="J5237">
            <v>717500</v>
          </cell>
        </row>
        <row r="5238">
          <cell r="H5238" t="str">
            <v>4100000092</v>
          </cell>
          <cell r="I5238">
            <v>20180745600</v>
          </cell>
          <cell r="J5238">
            <v>19993231988.700001</v>
          </cell>
        </row>
        <row r="5239">
          <cell r="H5239" t="str">
            <v>4110000092</v>
          </cell>
          <cell r="I5239">
            <v>5916194000</v>
          </cell>
          <cell r="J5239">
            <v>5916194000</v>
          </cell>
        </row>
        <row r="5240">
          <cell r="H5240" t="str">
            <v>4112791092</v>
          </cell>
          <cell r="I5240">
            <v>3697394000</v>
          </cell>
          <cell r="J5240">
            <v>3697394000</v>
          </cell>
        </row>
        <row r="5241">
          <cell r="H5241" t="str">
            <v>4112791092</v>
          </cell>
          <cell r="I5241">
            <v>3697394000</v>
          </cell>
          <cell r="J5241">
            <v>3697394000</v>
          </cell>
        </row>
        <row r="5242">
          <cell r="H5242" t="str">
            <v>4112791092</v>
          </cell>
          <cell r="I5242">
            <v>0</v>
          </cell>
          <cell r="J5242">
            <v>3697394000</v>
          </cell>
        </row>
        <row r="5243">
          <cell r="H5243" t="str">
            <v>4112791092</v>
          </cell>
          <cell r="I5243">
            <v>0</v>
          </cell>
          <cell r="J5243">
            <v>3697394000</v>
          </cell>
        </row>
        <row r="5244">
          <cell r="H5244" t="str">
            <v>4112792092</v>
          </cell>
          <cell r="I5244">
            <v>2218800000</v>
          </cell>
          <cell r="J5244">
            <v>2218800000</v>
          </cell>
        </row>
        <row r="5245">
          <cell r="H5245" t="str">
            <v>4112792092</v>
          </cell>
          <cell r="I5245">
            <v>2218800000</v>
          </cell>
          <cell r="J5245">
            <v>2218800000</v>
          </cell>
        </row>
        <row r="5246">
          <cell r="H5246" t="str">
            <v>4112792092</v>
          </cell>
          <cell r="I5246">
            <v>0</v>
          </cell>
          <cell r="J5246">
            <v>2218800000</v>
          </cell>
        </row>
        <row r="5247">
          <cell r="H5247" t="str">
            <v>4112792092</v>
          </cell>
          <cell r="I5247">
            <v>0</v>
          </cell>
          <cell r="J5247">
            <v>2218800000</v>
          </cell>
        </row>
        <row r="5248">
          <cell r="H5248" t="str">
            <v>4120000092</v>
          </cell>
          <cell r="I5248">
            <v>14264551600</v>
          </cell>
          <cell r="J5248">
            <v>14077037988.700001</v>
          </cell>
        </row>
        <row r="5249">
          <cell r="H5249" t="str">
            <v>4122050092</v>
          </cell>
          <cell r="I5249">
            <v>3167000000</v>
          </cell>
          <cell r="J5249">
            <v>3167000000</v>
          </cell>
        </row>
        <row r="5250">
          <cell r="H5250" t="str">
            <v>4122050092</v>
          </cell>
          <cell r="I5250">
            <v>3167000000</v>
          </cell>
          <cell r="J5250">
            <v>3167000000</v>
          </cell>
        </row>
        <row r="5251">
          <cell r="H5251" t="str">
            <v>4122050092</v>
          </cell>
          <cell r="I5251">
            <v>0</v>
          </cell>
          <cell r="J5251">
            <v>3167000000</v>
          </cell>
        </row>
        <row r="5252">
          <cell r="H5252" t="str">
            <v>4122050092</v>
          </cell>
          <cell r="I5252">
            <v>0</v>
          </cell>
          <cell r="J5252">
            <v>3167000000</v>
          </cell>
        </row>
        <row r="5253">
          <cell r="H5253" t="str">
            <v>4122053092</v>
          </cell>
          <cell r="I5253">
            <v>11097551600</v>
          </cell>
          <cell r="J5253">
            <v>10910037988.700001</v>
          </cell>
        </row>
        <row r="5254">
          <cell r="H5254" t="str">
            <v>4122053092</v>
          </cell>
          <cell r="I5254">
            <v>11097551600</v>
          </cell>
          <cell r="J5254">
            <v>10910037988.700001</v>
          </cell>
        </row>
        <row r="5255">
          <cell r="H5255" t="str">
            <v>4122053092</v>
          </cell>
          <cell r="I5255">
            <v>0</v>
          </cell>
          <cell r="J5255">
            <v>10910037988.700001</v>
          </cell>
        </row>
        <row r="5256">
          <cell r="H5256" t="str">
            <v>4122053092</v>
          </cell>
          <cell r="I5256">
            <v>0</v>
          </cell>
          <cell r="J5256">
            <v>10910037988.700001</v>
          </cell>
        </row>
        <row r="5257">
          <cell r="H5257" t="str">
            <v>9900000092</v>
          </cell>
          <cell r="I5257">
            <v>2954184300</v>
          </cell>
          <cell r="J5257">
            <v>2954184299.9899998</v>
          </cell>
        </row>
        <row r="5258">
          <cell r="H5258" t="str">
            <v>9990000092</v>
          </cell>
          <cell r="I5258">
            <v>2954184300</v>
          </cell>
          <cell r="J5258">
            <v>2954184299.9899998</v>
          </cell>
        </row>
        <row r="5259">
          <cell r="H5259" t="str">
            <v>9992798092</v>
          </cell>
          <cell r="I5259">
            <v>2954184300</v>
          </cell>
          <cell r="J5259">
            <v>2954184299.9899998</v>
          </cell>
        </row>
        <row r="5260">
          <cell r="H5260" t="str">
            <v>9992798092</v>
          </cell>
          <cell r="I5260">
            <v>2954184300</v>
          </cell>
          <cell r="J5260">
            <v>2954184299.9899998</v>
          </cell>
        </row>
        <row r="5261">
          <cell r="H5261" t="str">
            <v>9992798092</v>
          </cell>
          <cell r="I5261">
            <v>0</v>
          </cell>
          <cell r="J5261">
            <v>2954184299.9899998</v>
          </cell>
        </row>
        <row r="5262">
          <cell r="H5262" t="str">
            <v>9992798092</v>
          </cell>
          <cell r="I5262">
            <v>0</v>
          </cell>
          <cell r="J5262">
            <v>2954184299.9899998</v>
          </cell>
        </row>
        <row r="5263">
          <cell r="H5263" t="str">
            <v>092</v>
          </cell>
          <cell r="I5263">
            <v>3575870200</v>
          </cell>
          <cell r="J5263">
            <v>0</v>
          </cell>
        </row>
        <row r="5264">
          <cell r="H5264" t="str">
            <v>1000000092</v>
          </cell>
          <cell r="I5264">
            <v>1314426400</v>
          </cell>
          <cell r="J5264">
            <v>0</v>
          </cell>
        </row>
        <row r="5265">
          <cell r="H5265" t="str">
            <v>1010000092</v>
          </cell>
          <cell r="I5265">
            <v>1314426400</v>
          </cell>
          <cell r="J5265">
            <v>0</v>
          </cell>
        </row>
        <row r="5266">
          <cell r="H5266" t="str">
            <v>1012057092</v>
          </cell>
          <cell r="I5266">
            <v>1314426400</v>
          </cell>
          <cell r="J5266">
            <v>0</v>
          </cell>
        </row>
        <row r="5267">
          <cell r="H5267" t="str">
            <v>1012057092</v>
          </cell>
          <cell r="I5267">
            <v>1314426400</v>
          </cell>
          <cell r="J5267">
            <v>0</v>
          </cell>
        </row>
        <row r="5268">
          <cell r="H5268" t="str">
            <v>3900000092</v>
          </cell>
          <cell r="I5268">
            <v>2261443800</v>
          </cell>
          <cell r="J5268">
            <v>0</v>
          </cell>
        </row>
        <row r="5269">
          <cell r="H5269" t="str">
            <v>3920000092</v>
          </cell>
          <cell r="I5269">
            <v>2261443800</v>
          </cell>
          <cell r="J5269">
            <v>0</v>
          </cell>
        </row>
        <row r="5270">
          <cell r="H5270" t="str">
            <v>3922054092</v>
          </cell>
          <cell r="I5270">
            <v>1917006500</v>
          </cell>
          <cell r="J5270">
            <v>0</v>
          </cell>
        </row>
        <row r="5271">
          <cell r="H5271" t="str">
            <v>3922054092</v>
          </cell>
          <cell r="I5271">
            <v>1917006500</v>
          </cell>
          <cell r="J5271">
            <v>0</v>
          </cell>
        </row>
        <row r="5272">
          <cell r="H5272" t="str">
            <v>3922055092</v>
          </cell>
          <cell r="I5272">
            <v>344437300</v>
          </cell>
          <cell r="J5272">
            <v>0</v>
          </cell>
        </row>
        <row r="5273">
          <cell r="H5273" t="str">
            <v>3922055092</v>
          </cell>
          <cell r="I5273">
            <v>344437300</v>
          </cell>
          <cell r="J5273">
            <v>0</v>
          </cell>
        </row>
        <row r="5274">
          <cell r="H5274" t="str">
            <v>092</v>
          </cell>
          <cell r="I5274">
            <v>285006300</v>
          </cell>
          <cell r="J5274">
            <v>285006240</v>
          </cell>
        </row>
        <row r="5275">
          <cell r="H5275" t="str">
            <v>9900000092</v>
          </cell>
          <cell r="I5275">
            <v>285006300</v>
          </cell>
          <cell r="J5275">
            <v>285006240</v>
          </cell>
        </row>
        <row r="5276">
          <cell r="H5276" t="str">
            <v>9990000092</v>
          </cell>
          <cell r="I5276">
            <v>285006300</v>
          </cell>
          <cell r="J5276">
            <v>285006240</v>
          </cell>
        </row>
        <row r="5277">
          <cell r="H5277" t="str">
            <v>9990019092</v>
          </cell>
          <cell r="I5277">
            <v>15016600</v>
          </cell>
          <cell r="J5277">
            <v>15016540</v>
          </cell>
        </row>
        <row r="5278">
          <cell r="H5278" t="str">
            <v>9990019092</v>
          </cell>
          <cell r="I5278">
            <v>15016600</v>
          </cell>
          <cell r="J5278">
            <v>15016540</v>
          </cell>
        </row>
        <row r="5279">
          <cell r="H5279" t="str">
            <v>9990019092</v>
          </cell>
          <cell r="I5279">
            <v>0</v>
          </cell>
          <cell r="J5279">
            <v>15016540</v>
          </cell>
        </row>
        <row r="5280">
          <cell r="H5280" t="str">
            <v>9990019092</v>
          </cell>
          <cell r="I5280">
            <v>0</v>
          </cell>
          <cell r="J5280">
            <v>15016540</v>
          </cell>
        </row>
        <row r="5281">
          <cell r="H5281" t="str">
            <v>9990059092</v>
          </cell>
          <cell r="I5281">
            <v>269989700</v>
          </cell>
          <cell r="J5281">
            <v>269989700</v>
          </cell>
        </row>
        <row r="5282">
          <cell r="H5282" t="str">
            <v>9990059092</v>
          </cell>
          <cell r="I5282">
            <v>269989700</v>
          </cell>
          <cell r="J5282">
            <v>269989700</v>
          </cell>
        </row>
        <row r="5283">
          <cell r="H5283" t="str">
            <v>9990059092</v>
          </cell>
          <cell r="I5283">
            <v>0</v>
          </cell>
          <cell r="J5283">
            <v>269989700</v>
          </cell>
        </row>
        <row r="5284">
          <cell r="H5284" t="str">
            <v>9990059092</v>
          </cell>
          <cell r="I5284">
            <v>0</v>
          </cell>
          <cell r="J5284">
            <v>269989700</v>
          </cell>
        </row>
        <row r="5285">
          <cell r="H5285" t="str">
            <v>092</v>
          </cell>
          <cell r="I5285">
            <v>37413811200</v>
          </cell>
          <cell r="J5285">
            <v>29543108877.529999</v>
          </cell>
        </row>
        <row r="5286">
          <cell r="H5286" t="str">
            <v>3600000092</v>
          </cell>
          <cell r="I5286">
            <v>9380184200</v>
          </cell>
          <cell r="J5286">
            <v>9264414292.3099995</v>
          </cell>
        </row>
        <row r="5287">
          <cell r="H5287" t="str">
            <v>3610000092</v>
          </cell>
          <cell r="I5287">
            <v>9380184200</v>
          </cell>
          <cell r="J5287">
            <v>9264414292.3099995</v>
          </cell>
        </row>
        <row r="5288">
          <cell r="H5288" t="str">
            <v>3615900092</v>
          </cell>
          <cell r="I5288">
            <v>9380184200</v>
          </cell>
          <cell r="J5288">
            <v>9264414292.3099995</v>
          </cell>
        </row>
        <row r="5289">
          <cell r="H5289" t="str">
            <v>3615900092</v>
          </cell>
          <cell r="I5289">
            <v>9380184200</v>
          </cell>
          <cell r="J5289">
            <v>9264414292.3099995</v>
          </cell>
        </row>
        <row r="5290">
          <cell r="H5290" t="str">
            <v>3615900092</v>
          </cell>
          <cell r="I5290">
            <v>0</v>
          </cell>
          <cell r="J5290">
            <v>9264414292.3099995</v>
          </cell>
        </row>
        <row r="5291">
          <cell r="H5291" t="str">
            <v>3900000092</v>
          </cell>
          <cell r="I5291">
            <v>17095609700</v>
          </cell>
          <cell r="J5291">
            <v>12072782805.219999</v>
          </cell>
        </row>
        <row r="5292">
          <cell r="H5292" t="str">
            <v>3920000092</v>
          </cell>
          <cell r="I5292">
            <v>7195687400</v>
          </cell>
          <cell r="J5292">
            <v>5746598091.2799997</v>
          </cell>
        </row>
        <row r="5293">
          <cell r="H5293" t="str">
            <v>3923596092</v>
          </cell>
          <cell r="I5293">
            <v>7195687400</v>
          </cell>
          <cell r="J5293">
            <v>5746598091.2799997</v>
          </cell>
        </row>
        <row r="5294">
          <cell r="H5294" t="str">
            <v>3923596092</v>
          </cell>
          <cell r="I5294">
            <v>7195687400</v>
          </cell>
          <cell r="J5294">
            <v>5746598091.2799997</v>
          </cell>
        </row>
        <row r="5295">
          <cell r="H5295" t="str">
            <v>3923596092</v>
          </cell>
          <cell r="I5295">
            <v>0</v>
          </cell>
          <cell r="J5295">
            <v>5746598091.2799997</v>
          </cell>
        </row>
        <row r="5296">
          <cell r="H5296" t="str">
            <v>3923596092</v>
          </cell>
          <cell r="I5296">
            <v>0</v>
          </cell>
          <cell r="J5296">
            <v>5746598091.2799997</v>
          </cell>
        </row>
        <row r="5297">
          <cell r="H5297" t="str">
            <v>3950000092</v>
          </cell>
          <cell r="I5297">
            <v>3833646200</v>
          </cell>
          <cell r="J5297">
            <v>2062134391.03</v>
          </cell>
        </row>
        <row r="5298">
          <cell r="H5298" t="str">
            <v>3952037092</v>
          </cell>
          <cell r="I5298">
            <v>1344777000</v>
          </cell>
          <cell r="J5298">
            <v>992479604.07000005</v>
          </cell>
        </row>
        <row r="5299">
          <cell r="H5299" t="str">
            <v>3952037092</v>
          </cell>
          <cell r="I5299">
            <v>1344777000</v>
          </cell>
          <cell r="J5299">
            <v>992479604.07000005</v>
          </cell>
        </row>
        <row r="5300">
          <cell r="H5300" t="str">
            <v>3952037092</v>
          </cell>
          <cell r="I5300">
            <v>0</v>
          </cell>
          <cell r="J5300">
            <v>992479604.07000005</v>
          </cell>
        </row>
        <row r="5301">
          <cell r="H5301" t="str">
            <v>3952037092</v>
          </cell>
          <cell r="I5301">
            <v>0</v>
          </cell>
          <cell r="J5301">
            <v>992479604.07000005</v>
          </cell>
        </row>
        <row r="5302">
          <cell r="H5302" t="str">
            <v>3953596092</v>
          </cell>
          <cell r="I5302">
            <v>2300210100</v>
          </cell>
          <cell r="J5302">
            <v>1049274870.76</v>
          </cell>
        </row>
        <row r="5303">
          <cell r="H5303" t="str">
            <v>3953596092</v>
          </cell>
          <cell r="I5303">
            <v>2300210100</v>
          </cell>
          <cell r="J5303">
            <v>1049274870.76</v>
          </cell>
        </row>
        <row r="5304">
          <cell r="H5304" t="str">
            <v>3953596092</v>
          </cell>
          <cell r="I5304">
            <v>0</v>
          </cell>
          <cell r="J5304">
            <v>1049274870.76</v>
          </cell>
        </row>
        <row r="5305">
          <cell r="H5305" t="str">
            <v>3953596092</v>
          </cell>
          <cell r="I5305">
            <v>0</v>
          </cell>
          <cell r="J5305">
            <v>1049274870.76</v>
          </cell>
        </row>
        <row r="5306">
          <cell r="H5306" t="str">
            <v>3959999092</v>
          </cell>
          <cell r="I5306">
            <v>188659100</v>
          </cell>
          <cell r="J5306">
            <v>20379916.199999999</v>
          </cell>
        </row>
        <row r="5307">
          <cell r="H5307" t="str">
            <v>3959999092</v>
          </cell>
          <cell r="I5307">
            <v>188659100</v>
          </cell>
          <cell r="J5307">
            <v>20379916.199999999</v>
          </cell>
        </row>
        <row r="5308">
          <cell r="H5308" t="str">
            <v>3959999092</v>
          </cell>
          <cell r="I5308">
            <v>0</v>
          </cell>
          <cell r="J5308">
            <v>20379916.199999999</v>
          </cell>
        </row>
        <row r="5309">
          <cell r="H5309" t="str">
            <v>3959999092</v>
          </cell>
          <cell r="I5309">
            <v>0</v>
          </cell>
          <cell r="J5309">
            <v>20379916.199999999</v>
          </cell>
        </row>
        <row r="5310">
          <cell r="H5310" t="str">
            <v>3960000092</v>
          </cell>
          <cell r="I5310">
            <v>2386200000</v>
          </cell>
          <cell r="J5310">
            <v>658404624.13</v>
          </cell>
        </row>
        <row r="5311">
          <cell r="H5311" t="str">
            <v>3962795092</v>
          </cell>
          <cell r="I5311">
            <v>516600000</v>
          </cell>
          <cell r="J5311">
            <v>139956825.47</v>
          </cell>
        </row>
        <row r="5312">
          <cell r="H5312" t="str">
            <v>3962795092</v>
          </cell>
          <cell r="I5312">
            <v>516600000</v>
          </cell>
          <cell r="J5312">
            <v>139956825.47</v>
          </cell>
        </row>
        <row r="5313">
          <cell r="H5313" t="str">
            <v>3962795092</v>
          </cell>
          <cell r="I5313">
            <v>0</v>
          </cell>
          <cell r="J5313">
            <v>139956825.47</v>
          </cell>
        </row>
        <row r="5314">
          <cell r="H5314" t="str">
            <v>3962795092</v>
          </cell>
          <cell r="I5314">
            <v>0</v>
          </cell>
          <cell r="J5314">
            <v>139956825.47</v>
          </cell>
        </row>
        <row r="5315">
          <cell r="H5315" t="str">
            <v>3962796092</v>
          </cell>
          <cell r="I5315">
            <v>1869600000</v>
          </cell>
          <cell r="J5315">
            <v>518447798.66000003</v>
          </cell>
        </row>
        <row r="5316">
          <cell r="H5316" t="str">
            <v>3962796092</v>
          </cell>
          <cell r="I5316">
            <v>1869600000</v>
          </cell>
          <cell r="J5316">
            <v>518447798.66000003</v>
          </cell>
        </row>
        <row r="5317">
          <cell r="H5317" t="str">
            <v>3962796092</v>
          </cell>
          <cell r="I5317">
            <v>0</v>
          </cell>
          <cell r="J5317">
            <v>518447798.66000003</v>
          </cell>
        </row>
        <row r="5318">
          <cell r="H5318" t="str">
            <v>3962796092</v>
          </cell>
          <cell r="I5318">
            <v>0</v>
          </cell>
          <cell r="J5318">
            <v>518447798.66000003</v>
          </cell>
        </row>
        <row r="5319">
          <cell r="H5319" t="str">
            <v>3980000092</v>
          </cell>
          <cell r="I5319">
            <v>3431656100</v>
          </cell>
          <cell r="J5319">
            <v>3394052113.4200001</v>
          </cell>
        </row>
        <row r="5320">
          <cell r="H5320" t="str">
            <v>3980059092</v>
          </cell>
          <cell r="I5320">
            <v>3430686000</v>
          </cell>
          <cell r="J5320">
            <v>3393148582.8000002</v>
          </cell>
        </row>
        <row r="5321">
          <cell r="H5321" t="str">
            <v>3980059092</v>
          </cell>
          <cell r="I5321">
            <v>1877457700</v>
          </cell>
          <cell r="J5321">
            <v>1872628270.8900001</v>
          </cell>
        </row>
        <row r="5322">
          <cell r="H5322" t="str">
            <v>3980059092</v>
          </cell>
          <cell r="I5322">
            <v>0</v>
          </cell>
          <cell r="J5322">
            <v>1872628270.8900001</v>
          </cell>
        </row>
        <row r="5323">
          <cell r="H5323" t="str">
            <v>3980059092</v>
          </cell>
          <cell r="I5323">
            <v>0</v>
          </cell>
          <cell r="J5323">
            <v>1859856663.76</v>
          </cell>
        </row>
        <row r="5324">
          <cell r="H5324" t="str">
            <v>3980059092</v>
          </cell>
          <cell r="I5324">
            <v>0</v>
          </cell>
          <cell r="J5324">
            <v>12771607.130000001</v>
          </cell>
        </row>
        <row r="5325">
          <cell r="H5325" t="str">
            <v>3980059092</v>
          </cell>
          <cell r="I5325">
            <v>1445307800</v>
          </cell>
          <cell r="J5325">
            <v>1426307435.99</v>
          </cell>
        </row>
        <row r="5326">
          <cell r="H5326" t="str">
            <v>3980059092</v>
          </cell>
          <cell r="I5326">
            <v>0</v>
          </cell>
          <cell r="J5326">
            <v>1426307435.99</v>
          </cell>
        </row>
        <row r="5327">
          <cell r="H5327" t="str">
            <v>3980059092</v>
          </cell>
          <cell r="I5327">
            <v>0</v>
          </cell>
          <cell r="J5327">
            <v>77323447.769999996</v>
          </cell>
        </row>
        <row r="5328">
          <cell r="H5328" t="str">
            <v>3980059092</v>
          </cell>
          <cell r="I5328">
            <v>0</v>
          </cell>
          <cell r="J5328">
            <v>567121513.95000005</v>
          </cell>
        </row>
        <row r="5329">
          <cell r="H5329" t="str">
            <v>3980059092</v>
          </cell>
          <cell r="I5329">
            <v>0</v>
          </cell>
          <cell r="J5329">
            <v>781862474.26999998</v>
          </cell>
        </row>
        <row r="5330">
          <cell r="H5330" t="str">
            <v>3980059092</v>
          </cell>
          <cell r="I5330">
            <v>107920500</v>
          </cell>
          <cell r="J5330">
            <v>94212875.920000002</v>
          </cell>
        </row>
        <row r="5331">
          <cell r="H5331" t="str">
            <v>3980059092</v>
          </cell>
          <cell r="I5331">
            <v>0</v>
          </cell>
          <cell r="J5331">
            <v>38400</v>
          </cell>
        </row>
        <row r="5332">
          <cell r="H5332" t="str">
            <v>3980059092</v>
          </cell>
          <cell r="I5332">
            <v>0</v>
          </cell>
          <cell r="J5332">
            <v>38400</v>
          </cell>
        </row>
        <row r="5333">
          <cell r="H5333" t="str">
            <v>3980059092</v>
          </cell>
          <cell r="I5333">
            <v>0</v>
          </cell>
          <cell r="J5333">
            <v>94174475.920000002</v>
          </cell>
        </row>
        <row r="5334">
          <cell r="H5334" t="str">
            <v>3980059092</v>
          </cell>
          <cell r="I5334">
            <v>0</v>
          </cell>
          <cell r="J5334">
            <v>51413477.43</v>
          </cell>
        </row>
        <row r="5335">
          <cell r="H5335" t="str">
            <v>3980059092</v>
          </cell>
          <cell r="I5335">
            <v>0</v>
          </cell>
          <cell r="J5335">
            <v>42723397.950000003</v>
          </cell>
        </row>
        <row r="5336">
          <cell r="H5336" t="str">
            <v>3980059092</v>
          </cell>
          <cell r="I5336">
            <v>0</v>
          </cell>
          <cell r="J5336">
            <v>37600.54</v>
          </cell>
        </row>
        <row r="5337">
          <cell r="H5337" t="str">
            <v>3983969092</v>
          </cell>
          <cell r="I5337">
            <v>60100</v>
          </cell>
          <cell r="J5337">
            <v>42641.5</v>
          </cell>
        </row>
        <row r="5338">
          <cell r="H5338" t="str">
            <v>3983969092</v>
          </cell>
          <cell r="I5338">
            <v>60100</v>
          </cell>
          <cell r="J5338">
            <v>42641.5</v>
          </cell>
        </row>
        <row r="5339">
          <cell r="H5339" t="str">
            <v>3983969092</v>
          </cell>
          <cell r="I5339">
            <v>0</v>
          </cell>
          <cell r="J5339">
            <v>42641.5</v>
          </cell>
        </row>
        <row r="5340">
          <cell r="H5340" t="str">
            <v>3983969092</v>
          </cell>
          <cell r="I5340">
            <v>0</v>
          </cell>
          <cell r="J5340">
            <v>42641.5</v>
          </cell>
        </row>
        <row r="5341">
          <cell r="H5341" t="str">
            <v>3983974092</v>
          </cell>
          <cell r="I5341">
            <v>77400</v>
          </cell>
          <cell r="J5341">
            <v>77310</v>
          </cell>
        </row>
        <row r="5342">
          <cell r="H5342" t="str">
            <v>3983974092</v>
          </cell>
          <cell r="I5342">
            <v>77400</v>
          </cell>
          <cell r="J5342">
            <v>77310</v>
          </cell>
        </row>
        <row r="5343">
          <cell r="H5343" t="str">
            <v>3983974092</v>
          </cell>
          <cell r="I5343">
            <v>0</v>
          </cell>
          <cell r="J5343">
            <v>77310</v>
          </cell>
        </row>
        <row r="5344">
          <cell r="H5344" t="str">
            <v>3983974092</v>
          </cell>
          <cell r="I5344">
            <v>0</v>
          </cell>
          <cell r="J5344">
            <v>77310</v>
          </cell>
        </row>
        <row r="5345">
          <cell r="H5345" t="str">
            <v>3983987092</v>
          </cell>
          <cell r="I5345">
            <v>832600</v>
          </cell>
          <cell r="J5345">
            <v>783579.12</v>
          </cell>
        </row>
        <row r="5346">
          <cell r="H5346" t="str">
            <v>3983987092</v>
          </cell>
          <cell r="I5346">
            <v>832600</v>
          </cell>
          <cell r="J5346">
            <v>783579.12</v>
          </cell>
        </row>
        <row r="5347">
          <cell r="H5347" t="str">
            <v>3983987092</v>
          </cell>
          <cell r="I5347">
            <v>0</v>
          </cell>
          <cell r="J5347">
            <v>783579.12</v>
          </cell>
        </row>
        <row r="5348">
          <cell r="H5348" t="str">
            <v>3983987092</v>
          </cell>
          <cell r="I5348">
            <v>0</v>
          </cell>
          <cell r="J5348">
            <v>783579.12</v>
          </cell>
        </row>
        <row r="5349">
          <cell r="H5349" t="str">
            <v>39Б0000092</v>
          </cell>
          <cell r="I5349">
            <v>248420000</v>
          </cell>
          <cell r="J5349">
            <v>211593585.36000001</v>
          </cell>
        </row>
        <row r="5350">
          <cell r="H5350" t="str">
            <v>39Б2037092</v>
          </cell>
          <cell r="I5350">
            <v>245000000</v>
          </cell>
          <cell r="J5350">
            <v>210919119.87</v>
          </cell>
        </row>
        <row r="5351">
          <cell r="H5351" t="str">
            <v>39Б2037092</v>
          </cell>
          <cell r="I5351">
            <v>245000000</v>
          </cell>
          <cell r="J5351">
            <v>210919119.87</v>
          </cell>
        </row>
        <row r="5352">
          <cell r="H5352" t="str">
            <v>39Б2037092</v>
          </cell>
          <cell r="I5352">
            <v>0</v>
          </cell>
          <cell r="J5352">
            <v>210919119.87</v>
          </cell>
        </row>
        <row r="5353">
          <cell r="H5353" t="str">
            <v>39Б2037092</v>
          </cell>
          <cell r="I5353">
            <v>0</v>
          </cell>
          <cell r="J5353">
            <v>210919119.87</v>
          </cell>
        </row>
        <row r="5354">
          <cell r="H5354" t="str">
            <v>39Б3596092</v>
          </cell>
          <cell r="I5354">
            <v>3420000</v>
          </cell>
          <cell r="J5354">
            <v>674465.49</v>
          </cell>
        </row>
        <row r="5355">
          <cell r="H5355" t="str">
            <v>39Б3596092</v>
          </cell>
          <cell r="I5355">
            <v>3420000</v>
          </cell>
          <cell r="J5355">
            <v>674465.49</v>
          </cell>
        </row>
        <row r="5356">
          <cell r="H5356" t="str">
            <v>39Б3596092</v>
          </cell>
          <cell r="I5356">
            <v>0</v>
          </cell>
          <cell r="J5356">
            <v>674465.49</v>
          </cell>
        </row>
        <row r="5357">
          <cell r="H5357" t="str">
            <v>9900000092</v>
          </cell>
          <cell r="I5357">
            <v>10938017300</v>
          </cell>
          <cell r="J5357">
            <v>8205911780</v>
          </cell>
        </row>
        <row r="5358">
          <cell r="H5358" t="str">
            <v>9990000092</v>
          </cell>
          <cell r="I5358">
            <v>10938017300</v>
          </cell>
          <cell r="J5358">
            <v>8205911780</v>
          </cell>
        </row>
        <row r="5359">
          <cell r="H5359" t="str">
            <v>9993596092</v>
          </cell>
          <cell r="I5359">
            <v>7580000</v>
          </cell>
          <cell r="J5359">
            <v>0</v>
          </cell>
        </row>
        <row r="5360">
          <cell r="H5360" t="str">
            <v>9993596092</v>
          </cell>
          <cell r="I5360">
            <v>7580000</v>
          </cell>
          <cell r="J5360">
            <v>0</v>
          </cell>
        </row>
        <row r="5361">
          <cell r="H5361" t="str">
            <v>9995160092</v>
          </cell>
          <cell r="I5361">
            <v>1076186000</v>
          </cell>
          <cell r="J5361">
            <v>1076186000</v>
          </cell>
        </row>
        <row r="5362">
          <cell r="H5362" t="str">
            <v>9995160092</v>
          </cell>
          <cell r="I5362">
            <v>1076186000</v>
          </cell>
          <cell r="J5362">
            <v>1076186000</v>
          </cell>
        </row>
        <row r="5363">
          <cell r="H5363" t="str">
            <v>9995160092</v>
          </cell>
          <cell r="I5363">
            <v>0</v>
          </cell>
          <cell r="J5363">
            <v>1076186000</v>
          </cell>
        </row>
        <row r="5364">
          <cell r="H5364" t="str">
            <v>9999999092</v>
          </cell>
          <cell r="I5364">
            <v>9854251300</v>
          </cell>
          <cell r="J5364">
            <v>7129725780</v>
          </cell>
        </row>
        <row r="5365">
          <cell r="H5365" t="str">
            <v>9999999092</v>
          </cell>
          <cell r="I5365">
            <v>9854251300</v>
          </cell>
          <cell r="J5365">
            <v>7129725780</v>
          </cell>
        </row>
        <row r="5366">
          <cell r="H5366" t="str">
            <v>9999999092</v>
          </cell>
          <cell r="I5366">
            <v>0</v>
          </cell>
          <cell r="J5366">
            <v>7129725780</v>
          </cell>
        </row>
        <row r="5367">
          <cell r="H5367" t="str">
            <v>092</v>
          </cell>
          <cell r="I5367">
            <v>195297900</v>
          </cell>
          <cell r="J5367">
            <v>0</v>
          </cell>
        </row>
        <row r="5368">
          <cell r="H5368" t="str">
            <v>092</v>
          </cell>
          <cell r="I5368">
            <v>195297900</v>
          </cell>
          <cell r="J5368">
            <v>0</v>
          </cell>
        </row>
        <row r="5369">
          <cell r="H5369" t="str">
            <v>9900000092</v>
          </cell>
          <cell r="I5369">
            <v>195297900</v>
          </cell>
          <cell r="J5369">
            <v>0</v>
          </cell>
        </row>
        <row r="5370">
          <cell r="H5370" t="str">
            <v>9990000092</v>
          </cell>
          <cell r="I5370">
            <v>195297900</v>
          </cell>
          <cell r="J5370">
            <v>0</v>
          </cell>
        </row>
        <row r="5371">
          <cell r="H5371" t="str">
            <v>9999999092</v>
          </cell>
          <cell r="I5371">
            <v>195297900</v>
          </cell>
          <cell r="J5371">
            <v>0</v>
          </cell>
        </row>
        <row r="5372">
          <cell r="H5372" t="str">
            <v>9999999092</v>
          </cell>
          <cell r="I5372">
            <v>195297900</v>
          </cell>
          <cell r="J5372">
            <v>0</v>
          </cell>
        </row>
        <row r="5373">
          <cell r="H5373" t="str">
            <v>092</v>
          </cell>
          <cell r="I5373">
            <v>52213399300</v>
          </cell>
          <cell r="J5373">
            <v>48920485200</v>
          </cell>
        </row>
        <row r="5374">
          <cell r="H5374" t="str">
            <v>092</v>
          </cell>
          <cell r="I5374">
            <v>3135613500</v>
          </cell>
          <cell r="J5374">
            <v>0</v>
          </cell>
        </row>
        <row r="5375">
          <cell r="H5375" t="str">
            <v>9900000092</v>
          </cell>
          <cell r="I5375">
            <v>3135613500</v>
          </cell>
          <cell r="J5375">
            <v>0</v>
          </cell>
        </row>
        <row r="5376">
          <cell r="H5376" t="str">
            <v>9990000092</v>
          </cell>
          <cell r="I5376">
            <v>3135613500</v>
          </cell>
          <cell r="J5376">
            <v>0</v>
          </cell>
        </row>
        <row r="5377">
          <cell r="H5377" t="str">
            <v>9992099092</v>
          </cell>
          <cell r="I5377">
            <v>3135613500</v>
          </cell>
          <cell r="J5377">
            <v>0</v>
          </cell>
        </row>
        <row r="5378">
          <cell r="H5378" t="str">
            <v>9992099092</v>
          </cell>
          <cell r="I5378">
            <v>3135613500</v>
          </cell>
          <cell r="J5378">
            <v>0</v>
          </cell>
        </row>
        <row r="5379">
          <cell r="H5379" t="str">
            <v>092</v>
          </cell>
          <cell r="I5379">
            <v>29610000000</v>
          </cell>
          <cell r="J5379">
            <v>29610000000</v>
          </cell>
        </row>
        <row r="5380">
          <cell r="H5380" t="str">
            <v>2400000092</v>
          </cell>
          <cell r="I5380">
            <v>29610000000</v>
          </cell>
          <cell r="J5380">
            <v>29610000000</v>
          </cell>
        </row>
        <row r="5381">
          <cell r="H5381" t="str">
            <v>2480000092</v>
          </cell>
          <cell r="I5381">
            <v>29610000000</v>
          </cell>
          <cell r="J5381">
            <v>29610000000</v>
          </cell>
        </row>
        <row r="5382">
          <cell r="H5382" t="str">
            <v>2485405092</v>
          </cell>
          <cell r="I5382">
            <v>29610000000</v>
          </cell>
          <cell r="J5382">
            <v>29610000000</v>
          </cell>
        </row>
        <row r="5383">
          <cell r="H5383" t="str">
            <v>2485405092</v>
          </cell>
          <cell r="I5383">
            <v>29610000000</v>
          </cell>
          <cell r="J5383">
            <v>29610000000</v>
          </cell>
        </row>
        <row r="5384">
          <cell r="H5384" t="str">
            <v>2485405092</v>
          </cell>
          <cell r="I5384">
            <v>0</v>
          </cell>
          <cell r="J5384">
            <v>29610000000</v>
          </cell>
        </row>
        <row r="5385">
          <cell r="H5385" t="str">
            <v>092</v>
          </cell>
          <cell r="I5385">
            <v>19467785800</v>
          </cell>
          <cell r="J5385">
            <v>19310485200</v>
          </cell>
        </row>
        <row r="5386">
          <cell r="H5386" t="str">
            <v>1500000092</v>
          </cell>
          <cell r="I5386">
            <v>19115824700</v>
          </cell>
          <cell r="J5386">
            <v>18958524100</v>
          </cell>
        </row>
        <row r="5387">
          <cell r="H5387" t="str">
            <v>15Б0000092</v>
          </cell>
          <cell r="I5387">
            <v>19115824700</v>
          </cell>
          <cell r="J5387">
            <v>18958524100</v>
          </cell>
        </row>
        <row r="5388">
          <cell r="H5388" t="str">
            <v>15Б6218092</v>
          </cell>
          <cell r="I5388">
            <v>19115824700</v>
          </cell>
          <cell r="J5388">
            <v>18958524100</v>
          </cell>
        </row>
        <row r="5389">
          <cell r="H5389" t="str">
            <v>15Б6218092</v>
          </cell>
          <cell r="I5389">
            <v>19115824700</v>
          </cell>
          <cell r="J5389">
            <v>18958524100</v>
          </cell>
        </row>
        <row r="5390">
          <cell r="H5390" t="str">
            <v>15Б6218092</v>
          </cell>
          <cell r="I5390">
            <v>0</v>
          </cell>
          <cell r="J5390">
            <v>18958524100</v>
          </cell>
        </row>
        <row r="5391">
          <cell r="H5391" t="str">
            <v>2200000092</v>
          </cell>
          <cell r="I5391">
            <v>351961100</v>
          </cell>
          <cell r="J5391">
            <v>351961100</v>
          </cell>
        </row>
        <row r="5392">
          <cell r="H5392" t="str">
            <v>2240000092</v>
          </cell>
          <cell r="I5392">
            <v>351961100</v>
          </cell>
          <cell r="J5392">
            <v>351961100</v>
          </cell>
        </row>
        <row r="5393">
          <cell r="H5393" t="str">
            <v>2246514092</v>
          </cell>
          <cell r="I5393">
            <v>351961100</v>
          </cell>
          <cell r="J5393">
            <v>351961100</v>
          </cell>
        </row>
        <row r="5394">
          <cell r="H5394" t="str">
            <v>2246514092</v>
          </cell>
          <cell r="I5394">
            <v>351961100</v>
          </cell>
          <cell r="J5394">
            <v>351961100</v>
          </cell>
        </row>
        <row r="5395">
          <cell r="H5395" t="str">
            <v>2246514092</v>
          </cell>
          <cell r="I5395">
            <v>0</v>
          </cell>
          <cell r="J5395">
            <v>351961100</v>
          </cell>
        </row>
        <row r="5396">
          <cell r="H5396" t="str">
            <v>2246514092</v>
          </cell>
          <cell r="I5396">
            <v>0</v>
          </cell>
          <cell r="J5396">
            <v>351961100</v>
          </cell>
        </row>
        <row r="5397">
          <cell r="H5397" t="str">
            <v>092</v>
          </cell>
          <cell r="I5397">
            <v>2113758700</v>
          </cell>
          <cell r="J5397">
            <v>2113758613.2</v>
          </cell>
        </row>
        <row r="5398">
          <cell r="H5398" t="str">
            <v>092</v>
          </cell>
          <cell r="I5398">
            <v>2113758700</v>
          </cell>
          <cell r="J5398">
            <v>2113758613.2</v>
          </cell>
        </row>
        <row r="5399">
          <cell r="H5399" t="str">
            <v>0500000092</v>
          </cell>
          <cell r="I5399">
            <v>2113758700</v>
          </cell>
          <cell r="J5399">
            <v>2113758613.2</v>
          </cell>
        </row>
        <row r="5400">
          <cell r="H5400" t="str">
            <v>0510000092</v>
          </cell>
          <cell r="I5400">
            <v>2113758700</v>
          </cell>
          <cell r="J5400">
            <v>2113758613.2</v>
          </cell>
        </row>
        <row r="5401">
          <cell r="H5401" t="str">
            <v>0516738092</v>
          </cell>
          <cell r="I5401">
            <v>2113758700</v>
          </cell>
          <cell r="J5401">
            <v>2113758613.2</v>
          </cell>
        </row>
        <row r="5402">
          <cell r="H5402" t="str">
            <v>0516738092</v>
          </cell>
          <cell r="I5402">
            <v>2113758700</v>
          </cell>
          <cell r="J5402">
            <v>2113758613.2</v>
          </cell>
        </row>
        <row r="5403">
          <cell r="H5403" t="str">
            <v>0516738092</v>
          </cell>
          <cell r="I5403">
            <v>0</v>
          </cell>
          <cell r="J5403">
            <v>2113758613.2</v>
          </cell>
        </row>
        <row r="5404">
          <cell r="H5404" t="str">
            <v>092</v>
          </cell>
          <cell r="I5404">
            <v>1190200</v>
          </cell>
          <cell r="J5404">
            <v>844224.24</v>
          </cell>
        </row>
        <row r="5405">
          <cell r="H5405" t="str">
            <v>092</v>
          </cell>
          <cell r="I5405">
            <v>1190200</v>
          </cell>
          <cell r="J5405">
            <v>844224.24</v>
          </cell>
        </row>
        <row r="5406">
          <cell r="H5406" t="str">
            <v>9900000092</v>
          </cell>
          <cell r="I5406">
            <v>1190200</v>
          </cell>
          <cell r="J5406">
            <v>844224.24</v>
          </cell>
        </row>
        <row r="5407">
          <cell r="H5407" t="str">
            <v>9990000092</v>
          </cell>
          <cell r="I5407">
            <v>1190200</v>
          </cell>
          <cell r="J5407">
            <v>844224.24</v>
          </cell>
        </row>
        <row r="5408">
          <cell r="H5408" t="str">
            <v>9992040092</v>
          </cell>
          <cell r="I5408">
            <v>1190200</v>
          </cell>
          <cell r="J5408">
            <v>844224.24</v>
          </cell>
        </row>
        <row r="5409">
          <cell r="H5409" t="str">
            <v>9992040092</v>
          </cell>
          <cell r="I5409">
            <v>1190200</v>
          </cell>
          <cell r="J5409">
            <v>844224.24</v>
          </cell>
        </row>
        <row r="5410">
          <cell r="H5410" t="str">
            <v>9992040092</v>
          </cell>
          <cell r="I5410">
            <v>0</v>
          </cell>
          <cell r="J5410">
            <v>844224.24</v>
          </cell>
        </row>
        <row r="5411">
          <cell r="H5411" t="str">
            <v>9992040092</v>
          </cell>
          <cell r="I5411">
            <v>0</v>
          </cell>
          <cell r="J5411">
            <v>844224.24</v>
          </cell>
        </row>
        <row r="5412">
          <cell r="H5412" t="str">
            <v>092</v>
          </cell>
          <cell r="I5412">
            <v>24517922700</v>
          </cell>
          <cell r="J5412">
            <v>24485025388.650002</v>
          </cell>
        </row>
        <row r="5413">
          <cell r="H5413" t="str">
            <v>092</v>
          </cell>
          <cell r="I5413">
            <v>657922700</v>
          </cell>
          <cell r="J5413">
            <v>625025388.64999998</v>
          </cell>
        </row>
        <row r="5414">
          <cell r="H5414" t="str">
            <v>0100000092</v>
          </cell>
          <cell r="I5414">
            <v>657922700</v>
          </cell>
          <cell r="J5414">
            <v>625025388.64999998</v>
          </cell>
        </row>
        <row r="5415">
          <cell r="H5415" t="str">
            <v>0150000092</v>
          </cell>
          <cell r="I5415">
            <v>657922700</v>
          </cell>
          <cell r="J5415">
            <v>625025388.64999998</v>
          </cell>
        </row>
        <row r="5416">
          <cell r="H5416" t="str">
            <v>0150059092</v>
          </cell>
          <cell r="I5416">
            <v>657922700</v>
          </cell>
          <cell r="J5416">
            <v>625025388.64999998</v>
          </cell>
        </row>
        <row r="5417">
          <cell r="H5417" t="str">
            <v>0150059092</v>
          </cell>
          <cell r="I5417">
            <v>657922700</v>
          </cell>
          <cell r="J5417">
            <v>625025388.64999998</v>
          </cell>
        </row>
        <row r="5418">
          <cell r="H5418" t="str">
            <v>0150059092</v>
          </cell>
          <cell r="I5418">
            <v>0</v>
          </cell>
          <cell r="J5418">
            <v>625025388.64999998</v>
          </cell>
        </row>
        <row r="5419">
          <cell r="H5419" t="str">
            <v>0150059092</v>
          </cell>
          <cell r="I5419">
            <v>0</v>
          </cell>
          <cell r="J5419">
            <v>253577500</v>
          </cell>
        </row>
        <row r="5420">
          <cell r="H5420" t="str">
            <v>0150059092</v>
          </cell>
          <cell r="I5420">
            <v>0</v>
          </cell>
          <cell r="J5420">
            <v>371447888.64999998</v>
          </cell>
        </row>
        <row r="5421">
          <cell r="H5421" t="str">
            <v>092</v>
          </cell>
          <cell r="I5421">
            <v>23860000000</v>
          </cell>
          <cell r="J5421">
            <v>23860000000</v>
          </cell>
        </row>
        <row r="5422">
          <cell r="H5422" t="str">
            <v>0100000092</v>
          </cell>
          <cell r="I5422">
            <v>23860000000</v>
          </cell>
          <cell r="J5422">
            <v>23860000000</v>
          </cell>
        </row>
        <row r="5423">
          <cell r="H5423" t="str">
            <v>01Б0000092</v>
          </cell>
          <cell r="I5423">
            <v>23860000000</v>
          </cell>
          <cell r="J5423">
            <v>23860000000</v>
          </cell>
        </row>
        <row r="5424">
          <cell r="H5424" t="str">
            <v>01Б5182092</v>
          </cell>
          <cell r="I5424">
            <v>23860000000</v>
          </cell>
          <cell r="J5424">
            <v>23860000000</v>
          </cell>
        </row>
        <row r="5425">
          <cell r="H5425" t="str">
            <v>01Б5182092</v>
          </cell>
          <cell r="I5425">
            <v>23860000000</v>
          </cell>
          <cell r="J5425">
            <v>23860000000</v>
          </cell>
        </row>
        <row r="5426">
          <cell r="H5426" t="str">
            <v>01Б5182092</v>
          </cell>
          <cell r="I5426">
            <v>0</v>
          </cell>
          <cell r="J5426">
            <v>23860000000</v>
          </cell>
        </row>
        <row r="5427">
          <cell r="H5427" t="str">
            <v>092</v>
          </cell>
          <cell r="I5427">
            <v>3205206813900</v>
          </cell>
          <cell r="J5427">
            <v>3194137626579.52</v>
          </cell>
        </row>
        <row r="5428">
          <cell r="H5428" t="str">
            <v>092</v>
          </cell>
          <cell r="I5428">
            <v>2314132486700</v>
          </cell>
          <cell r="J5428">
            <v>2314132486670.3999</v>
          </cell>
        </row>
        <row r="5429">
          <cell r="H5429" t="str">
            <v>0300000092</v>
          </cell>
          <cell r="I5429">
            <v>54921526800</v>
          </cell>
          <cell r="J5429">
            <v>54921526800</v>
          </cell>
        </row>
        <row r="5430">
          <cell r="H5430" t="str">
            <v>0310000092</v>
          </cell>
          <cell r="I5430">
            <v>54921526800</v>
          </cell>
          <cell r="J5430">
            <v>54921526800</v>
          </cell>
        </row>
        <row r="5431">
          <cell r="H5431" t="str">
            <v>0313019092</v>
          </cell>
          <cell r="I5431">
            <v>4563464000</v>
          </cell>
          <cell r="J5431">
            <v>4563464000</v>
          </cell>
        </row>
        <row r="5432">
          <cell r="H5432" t="str">
            <v>0313019092</v>
          </cell>
          <cell r="I5432">
            <v>4563464000</v>
          </cell>
          <cell r="J5432">
            <v>4563464000</v>
          </cell>
        </row>
        <row r="5433">
          <cell r="H5433" t="str">
            <v>0313019092</v>
          </cell>
          <cell r="I5433">
            <v>0</v>
          </cell>
          <cell r="J5433">
            <v>4563464000</v>
          </cell>
        </row>
        <row r="5434">
          <cell r="H5434" t="str">
            <v>0313035092</v>
          </cell>
          <cell r="I5434">
            <v>5859070300</v>
          </cell>
          <cell r="J5434">
            <v>5859070300</v>
          </cell>
        </row>
        <row r="5435">
          <cell r="H5435" t="str">
            <v>0313035092</v>
          </cell>
          <cell r="I5435">
            <v>5859070300</v>
          </cell>
          <cell r="J5435">
            <v>5859070300</v>
          </cell>
        </row>
        <row r="5436">
          <cell r="H5436" t="str">
            <v>0313035092</v>
          </cell>
          <cell r="I5436">
            <v>0</v>
          </cell>
          <cell r="J5436">
            <v>5859070300</v>
          </cell>
        </row>
        <row r="5437">
          <cell r="H5437" t="str">
            <v>0313036092</v>
          </cell>
          <cell r="I5437">
            <v>605287900</v>
          </cell>
          <cell r="J5437">
            <v>605287900</v>
          </cell>
        </row>
        <row r="5438">
          <cell r="H5438" t="str">
            <v>0313036092</v>
          </cell>
          <cell r="I5438">
            <v>605287900</v>
          </cell>
          <cell r="J5438">
            <v>605287900</v>
          </cell>
        </row>
        <row r="5439">
          <cell r="H5439" t="str">
            <v>0313036092</v>
          </cell>
          <cell r="I5439">
            <v>0</v>
          </cell>
          <cell r="J5439">
            <v>605287900</v>
          </cell>
        </row>
        <row r="5440">
          <cell r="H5440" t="str">
            <v>0313057092</v>
          </cell>
          <cell r="I5440">
            <v>43893704600</v>
          </cell>
          <cell r="J5440">
            <v>43893704600</v>
          </cell>
        </row>
        <row r="5441">
          <cell r="H5441" t="str">
            <v>0313057092</v>
          </cell>
          <cell r="I5441">
            <v>43893704600</v>
          </cell>
          <cell r="J5441">
            <v>43893704600</v>
          </cell>
        </row>
        <row r="5442">
          <cell r="H5442" t="str">
            <v>0313057092</v>
          </cell>
          <cell r="I5442">
            <v>0</v>
          </cell>
          <cell r="J5442">
            <v>43893704600</v>
          </cell>
        </row>
        <row r="5443">
          <cell r="H5443" t="str">
            <v>7100000092</v>
          </cell>
          <cell r="I5443">
            <v>2259210959900</v>
          </cell>
          <cell r="J5443">
            <v>2259210959870.3999</v>
          </cell>
        </row>
        <row r="5444">
          <cell r="H5444" t="str">
            <v>7103060092</v>
          </cell>
          <cell r="I5444">
            <v>403491858200</v>
          </cell>
          <cell r="J5444">
            <v>403491858200</v>
          </cell>
        </row>
        <row r="5445">
          <cell r="H5445" t="str">
            <v>7103060092</v>
          </cell>
          <cell r="I5445">
            <v>403491858200</v>
          </cell>
          <cell r="J5445">
            <v>403491858200</v>
          </cell>
        </row>
        <row r="5446">
          <cell r="H5446" t="str">
            <v>7103060092</v>
          </cell>
          <cell r="I5446">
            <v>0</v>
          </cell>
          <cell r="J5446">
            <v>403491858200</v>
          </cell>
        </row>
        <row r="5447">
          <cell r="H5447" t="str">
            <v>7103061092</v>
          </cell>
          <cell r="I5447">
            <v>48683100</v>
          </cell>
          <cell r="J5447">
            <v>48683100</v>
          </cell>
        </row>
        <row r="5448">
          <cell r="H5448" t="str">
            <v>7103061092</v>
          </cell>
          <cell r="I5448">
            <v>48683100</v>
          </cell>
          <cell r="J5448">
            <v>48683100</v>
          </cell>
        </row>
        <row r="5449">
          <cell r="H5449" t="str">
            <v>7103061092</v>
          </cell>
          <cell r="I5449">
            <v>0</v>
          </cell>
          <cell r="J5449">
            <v>48683100</v>
          </cell>
        </row>
        <row r="5450">
          <cell r="H5450" t="str">
            <v>7105183092</v>
          </cell>
          <cell r="I5450">
            <v>680098020000</v>
          </cell>
          <cell r="J5450">
            <v>680098020000</v>
          </cell>
        </row>
        <row r="5451">
          <cell r="H5451" t="str">
            <v>7105183092</v>
          </cell>
          <cell r="I5451">
            <v>680098020000</v>
          </cell>
          <cell r="J5451">
            <v>680098020000</v>
          </cell>
        </row>
        <row r="5452">
          <cell r="H5452" t="str">
            <v>7105183092</v>
          </cell>
          <cell r="I5452">
            <v>0</v>
          </cell>
          <cell r="J5452">
            <v>680098020000</v>
          </cell>
        </row>
        <row r="5453">
          <cell r="H5453" t="str">
            <v>7105184092</v>
          </cell>
          <cell r="I5453">
            <v>9065301100</v>
          </cell>
          <cell r="J5453">
            <v>9065301100</v>
          </cell>
        </row>
        <row r="5454">
          <cell r="H5454" t="str">
            <v>7105184092</v>
          </cell>
          <cell r="I5454">
            <v>9065301100</v>
          </cell>
          <cell r="J5454">
            <v>9065301100</v>
          </cell>
        </row>
        <row r="5455">
          <cell r="H5455" t="str">
            <v>7105184092</v>
          </cell>
          <cell r="I5455">
            <v>0</v>
          </cell>
          <cell r="J5455">
            <v>9065301100</v>
          </cell>
        </row>
        <row r="5456">
          <cell r="H5456" t="str">
            <v>7105185092</v>
          </cell>
          <cell r="I5456">
            <v>9428149500</v>
          </cell>
          <cell r="J5456">
            <v>9428149470.3999996</v>
          </cell>
        </row>
        <row r="5457">
          <cell r="H5457" t="str">
            <v>7105185092</v>
          </cell>
          <cell r="I5457">
            <v>9428149500</v>
          </cell>
          <cell r="J5457">
            <v>9428149470.3999996</v>
          </cell>
        </row>
        <row r="5458">
          <cell r="H5458" t="str">
            <v>7105185092</v>
          </cell>
          <cell r="I5458">
            <v>0</v>
          </cell>
          <cell r="J5458">
            <v>9428149470.3999996</v>
          </cell>
        </row>
        <row r="5459">
          <cell r="H5459" t="str">
            <v>7105186092</v>
          </cell>
          <cell r="I5459">
            <v>342898336800</v>
          </cell>
          <cell r="J5459">
            <v>342898336800</v>
          </cell>
        </row>
        <row r="5460">
          <cell r="H5460" t="str">
            <v>7105186092</v>
          </cell>
          <cell r="I5460">
            <v>342898336800</v>
          </cell>
          <cell r="J5460">
            <v>342898336800</v>
          </cell>
        </row>
        <row r="5461">
          <cell r="H5461" t="str">
            <v>7105186092</v>
          </cell>
          <cell r="I5461">
            <v>0</v>
          </cell>
          <cell r="J5461">
            <v>342898336800</v>
          </cell>
        </row>
        <row r="5462">
          <cell r="H5462" t="str">
            <v>7105206092</v>
          </cell>
          <cell r="I5462">
            <v>814180611200</v>
          </cell>
          <cell r="J5462">
            <v>814180611200</v>
          </cell>
        </row>
        <row r="5463">
          <cell r="H5463" t="str">
            <v>7105206092</v>
          </cell>
          <cell r="I5463">
            <v>814180611200</v>
          </cell>
          <cell r="J5463">
            <v>814180611200</v>
          </cell>
        </row>
        <row r="5464">
          <cell r="H5464" t="str">
            <v>7105206092</v>
          </cell>
          <cell r="I5464">
            <v>0</v>
          </cell>
          <cell r="J5464">
            <v>814180611200</v>
          </cell>
        </row>
        <row r="5465">
          <cell r="H5465" t="str">
            <v>092</v>
          </cell>
          <cell r="I5465">
            <v>577837430100</v>
          </cell>
          <cell r="J5465">
            <v>566768242809.12</v>
          </cell>
        </row>
        <row r="5466">
          <cell r="H5466" t="str">
            <v>0300000092</v>
          </cell>
          <cell r="I5466">
            <v>577233453500</v>
          </cell>
          <cell r="J5466">
            <v>566701742809.12</v>
          </cell>
        </row>
        <row r="5467">
          <cell r="H5467" t="str">
            <v>0310000092</v>
          </cell>
          <cell r="I5467">
            <v>572339809600</v>
          </cell>
          <cell r="J5467">
            <v>561808098909.12</v>
          </cell>
        </row>
        <row r="5468">
          <cell r="H5468" t="str">
            <v>0313009092</v>
          </cell>
          <cell r="I5468">
            <v>49281000</v>
          </cell>
          <cell r="J5468">
            <v>49281000</v>
          </cell>
        </row>
        <row r="5469">
          <cell r="H5469" t="str">
            <v>0313009092</v>
          </cell>
          <cell r="I5469">
            <v>49281000</v>
          </cell>
          <cell r="J5469">
            <v>49281000</v>
          </cell>
        </row>
        <row r="5470">
          <cell r="H5470" t="str">
            <v>0313009092</v>
          </cell>
          <cell r="I5470">
            <v>0</v>
          </cell>
          <cell r="J5470">
            <v>49281000</v>
          </cell>
        </row>
        <row r="5471">
          <cell r="H5471" t="str">
            <v>0313039092</v>
          </cell>
          <cell r="I5471">
            <v>35215711700</v>
          </cell>
          <cell r="J5471">
            <v>35215711700</v>
          </cell>
        </row>
        <row r="5472">
          <cell r="H5472" t="str">
            <v>0313039092</v>
          </cell>
          <cell r="I5472">
            <v>35215711700</v>
          </cell>
          <cell r="J5472">
            <v>35215711700</v>
          </cell>
        </row>
        <row r="5473">
          <cell r="H5473" t="str">
            <v>0313039092</v>
          </cell>
          <cell r="I5473">
            <v>0</v>
          </cell>
          <cell r="J5473">
            <v>35215711700</v>
          </cell>
        </row>
        <row r="5474">
          <cell r="H5474" t="str">
            <v>0313067092</v>
          </cell>
          <cell r="I5474">
            <v>13551034500</v>
          </cell>
          <cell r="J5474">
            <v>13551034500</v>
          </cell>
        </row>
        <row r="5475">
          <cell r="H5475" t="str">
            <v>0313067092</v>
          </cell>
          <cell r="I5475">
            <v>13551034500</v>
          </cell>
          <cell r="J5475">
            <v>13551034500</v>
          </cell>
        </row>
        <row r="5476">
          <cell r="H5476" t="str">
            <v>0313067092</v>
          </cell>
          <cell r="I5476">
            <v>0</v>
          </cell>
          <cell r="J5476">
            <v>13551034500</v>
          </cell>
        </row>
        <row r="5477">
          <cell r="H5477" t="str">
            <v>0313068092</v>
          </cell>
          <cell r="I5477">
            <v>284493864400</v>
          </cell>
          <cell r="J5477">
            <v>284493864400</v>
          </cell>
        </row>
        <row r="5478">
          <cell r="H5478" t="str">
            <v>0313068092</v>
          </cell>
          <cell r="I5478">
            <v>284493864400</v>
          </cell>
          <cell r="J5478">
            <v>284493864400</v>
          </cell>
        </row>
        <row r="5479">
          <cell r="H5479" t="str">
            <v>0313068092</v>
          </cell>
          <cell r="I5479">
            <v>0</v>
          </cell>
          <cell r="J5479">
            <v>284493864400</v>
          </cell>
        </row>
        <row r="5480">
          <cell r="H5480" t="str">
            <v>0313069092</v>
          </cell>
          <cell r="I5480">
            <v>67062237900</v>
          </cell>
          <cell r="J5480">
            <v>67062237900</v>
          </cell>
        </row>
        <row r="5481">
          <cell r="H5481" t="str">
            <v>0313069092</v>
          </cell>
          <cell r="I5481">
            <v>67062237900</v>
          </cell>
          <cell r="J5481">
            <v>67062237900</v>
          </cell>
        </row>
        <row r="5482">
          <cell r="H5482" t="str">
            <v>0313069092</v>
          </cell>
          <cell r="I5482">
            <v>0</v>
          </cell>
          <cell r="J5482">
            <v>67062237900</v>
          </cell>
        </row>
        <row r="5483">
          <cell r="H5483" t="str">
            <v>0313070092</v>
          </cell>
          <cell r="I5483">
            <v>527998800</v>
          </cell>
          <cell r="J5483">
            <v>527998800</v>
          </cell>
        </row>
        <row r="5484">
          <cell r="H5484" t="str">
            <v>0313070092</v>
          </cell>
          <cell r="I5484">
            <v>527998800</v>
          </cell>
          <cell r="J5484">
            <v>527998800</v>
          </cell>
        </row>
        <row r="5485">
          <cell r="H5485" t="str">
            <v>0313070092</v>
          </cell>
          <cell r="I5485">
            <v>0</v>
          </cell>
          <cell r="J5485">
            <v>527998800</v>
          </cell>
        </row>
        <row r="5486">
          <cell r="H5486" t="str">
            <v>0313071092</v>
          </cell>
          <cell r="I5486">
            <v>454137600</v>
          </cell>
          <cell r="J5486">
            <v>454137600</v>
          </cell>
        </row>
        <row r="5487">
          <cell r="H5487" t="str">
            <v>0313071092</v>
          </cell>
          <cell r="I5487">
            <v>454137600</v>
          </cell>
          <cell r="J5487">
            <v>454137600</v>
          </cell>
        </row>
        <row r="5488">
          <cell r="H5488" t="str">
            <v>0313071092</v>
          </cell>
          <cell r="I5488">
            <v>0</v>
          </cell>
          <cell r="J5488">
            <v>454137600</v>
          </cell>
        </row>
        <row r="5489">
          <cell r="H5489" t="str">
            <v>0313072092</v>
          </cell>
          <cell r="I5489">
            <v>1233663900</v>
          </cell>
          <cell r="J5489">
            <v>1233663900</v>
          </cell>
        </row>
        <row r="5490">
          <cell r="H5490" t="str">
            <v>0313072092</v>
          </cell>
          <cell r="I5490">
            <v>1233663900</v>
          </cell>
          <cell r="J5490">
            <v>1233663900</v>
          </cell>
        </row>
        <row r="5491">
          <cell r="H5491" t="str">
            <v>0313072092</v>
          </cell>
          <cell r="I5491">
            <v>0</v>
          </cell>
          <cell r="J5491">
            <v>1233663900</v>
          </cell>
        </row>
        <row r="5492">
          <cell r="H5492" t="str">
            <v>0313073092</v>
          </cell>
          <cell r="I5492">
            <v>699669700</v>
          </cell>
          <cell r="J5492">
            <v>699669700</v>
          </cell>
        </row>
        <row r="5493">
          <cell r="H5493" t="str">
            <v>0313073092</v>
          </cell>
          <cell r="I5493">
            <v>699669700</v>
          </cell>
          <cell r="J5493">
            <v>699669700</v>
          </cell>
        </row>
        <row r="5494">
          <cell r="H5494" t="str">
            <v>0313073092</v>
          </cell>
          <cell r="I5494">
            <v>0</v>
          </cell>
          <cell r="J5494">
            <v>699669700</v>
          </cell>
        </row>
        <row r="5495">
          <cell r="H5495" t="str">
            <v>0313074092</v>
          </cell>
          <cell r="I5495">
            <v>304173400</v>
          </cell>
          <cell r="J5495">
            <v>304173400</v>
          </cell>
        </row>
        <row r="5496">
          <cell r="H5496" t="str">
            <v>0313074092</v>
          </cell>
          <cell r="I5496">
            <v>304173400</v>
          </cell>
          <cell r="J5496">
            <v>304173400</v>
          </cell>
        </row>
        <row r="5497">
          <cell r="H5497" t="str">
            <v>0313074092</v>
          </cell>
          <cell r="I5497">
            <v>0</v>
          </cell>
          <cell r="J5497">
            <v>304173400</v>
          </cell>
        </row>
        <row r="5498">
          <cell r="H5498" t="str">
            <v>0313080092</v>
          </cell>
          <cell r="I5498">
            <v>19855400</v>
          </cell>
          <cell r="J5498">
            <v>19855400</v>
          </cell>
        </row>
        <row r="5499">
          <cell r="H5499" t="str">
            <v>0313080092</v>
          </cell>
          <cell r="I5499">
            <v>19855400</v>
          </cell>
          <cell r="J5499">
            <v>19855400</v>
          </cell>
        </row>
        <row r="5500">
          <cell r="H5500" t="str">
            <v>0313080092</v>
          </cell>
          <cell r="I5500">
            <v>0</v>
          </cell>
          <cell r="J5500">
            <v>19855400</v>
          </cell>
        </row>
        <row r="5501">
          <cell r="H5501" t="str">
            <v>0313088092</v>
          </cell>
          <cell r="I5501">
            <v>1900</v>
          </cell>
          <cell r="J5501">
            <v>1900</v>
          </cell>
        </row>
        <row r="5502">
          <cell r="H5502" t="str">
            <v>0313088092</v>
          </cell>
          <cell r="I5502">
            <v>1900</v>
          </cell>
          <cell r="J5502">
            <v>1900</v>
          </cell>
        </row>
        <row r="5503">
          <cell r="H5503" t="str">
            <v>0313088092</v>
          </cell>
          <cell r="I5503">
            <v>0</v>
          </cell>
          <cell r="J5503">
            <v>1900</v>
          </cell>
        </row>
        <row r="5504">
          <cell r="H5504" t="str">
            <v>0313089092</v>
          </cell>
          <cell r="I5504">
            <v>245600</v>
          </cell>
          <cell r="J5504">
            <v>245600</v>
          </cell>
        </row>
        <row r="5505">
          <cell r="H5505" t="str">
            <v>0313089092</v>
          </cell>
          <cell r="I5505">
            <v>245600</v>
          </cell>
          <cell r="J5505">
            <v>245600</v>
          </cell>
        </row>
        <row r="5506">
          <cell r="H5506" t="str">
            <v>0313089092</v>
          </cell>
          <cell r="I5506">
            <v>0</v>
          </cell>
          <cell r="J5506">
            <v>245600</v>
          </cell>
        </row>
        <row r="5507">
          <cell r="H5507" t="str">
            <v>0313103092</v>
          </cell>
          <cell r="I5507">
            <v>30317409300</v>
          </cell>
          <cell r="J5507">
            <v>30317409300</v>
          </cell>
        </row>
        <row r="5508">
          <cell r="H5508" t="str">
            <v>0313103092</v>
          </cell>
          <cell r="I5508">
            <v>30317409300</v>
          </cell>
          <cell r="J5508">
            <v>30317409300</v>
          </cell>
        </row>
        <row r="5509">
          <cell r="H5509" t="str">
            <v>0313103092</v>
          </cell>
          <cell r="I5509">
            <v>0</v>
          </cell>
          <cell r="J5509">
            <v>30317409300</v>
          </cell>
        </row>
        <row r="5510">
          <cell r="H5510" t="str">
            <v>0313115092</v>
          </cell>
          <cell r="I5510">
            <v>1613200000</v>
          </cell>
          <cell r="J5510">
            <v>1613200000</v>
          </cell>
        </row>
        <row r="5511">
          <cell r="H5511" t="str">
            <v>0313115092</v>
          </cell>
          <cell r="I5511">
            <v>1613200000</v>
          </cell>
          <cell r="J5511">
            <v>1613200000</v>
          </cell>
        </row>
        <row r="5512">
          <cell r="H5512" t="str">
            <v>0313115092</v>
          </cell>
          <cell r="I5512">
            <v>0</v>
          </cell>
          <cell r="J5512">
            <v>1613200000</v>
          </cell>
        </row>
        <row r="5513">
          <cell r="H5513" t="str">
            <v>0313117092</v>
          </cell>
          <cell r="I5513">
            <v>12256443300</v>
          </cell>
          <cell r="J5513">
            <v>12256443300</v>
          </cell>
        </row>
        <row r="5514">
          <cell r="H5514" t="str">
            <v>0313117092</v>
          </cell>
          <cell r="I5514">
            <v>12256443300</v>
          </cell>
          <cell r="J5514">
            <v>12256443300</v>
          </cell>
        </row>
        <row r="5515">
          <cell r="H5515" t="str">
            <v>0313117092</v>
          </cell>
          <cell r="I5515">
            <v>0</v>
          </cell>
          <cell r="J5515">
            <v>12256443300</v>
          </cell>
        </row>
        <row r="5516">
          <cell r="H5516" t="str">
            <v>0315193092</v>
          </cell>
          <cell r="I5516">
            <v>3829634000</v>
          </cell>
          <cell r="J5516">
            <v>3829634000</v>
          </cell>
        </row>
        <row r="5517">
          <cell r="H5517" t="str">
            <v>0315193092</v>
          </cell>
          <cell r="I5517">
            <v>3829634000</v>
          </cell>
          <cell r="J5517">
            <v>3829634000</v>
          </cell>
        </row>
        <row r="5518">
          <cell r="H5518" t="str">
            <v>0315193092</v>
          </cell>
          <cell r="I5518">
            <v>0</v>
          </cell>
          <cell r="J5518">
            <v>3829634000</v>
          </cell>
        </row>
        <row r="5519">
          <cell r="H5519" t="str">
            <v>0315198092</v>
          </cell>
          <cell r="I5519">
            <v>30816000</v>
          </cell>
          <cell r="J5519">
            <v>30816000</v>
          </cell>
        </row>
        <row r="5520">
          <cell r="H5520" t="str">
            <v>0315198092</v>
          </cell>
          <cell r="I5520">
            <v>30816000</v>
          </cell>
          <cell r="J5520">
            <v>30816000</v>
          </cell>
        </row>
        <row r="5521">
          <cell r="H5521" t="str">
            <v>0315198092</v>
          </cell>
          <cell r="I5521">
            <v>0</v>
          </cell>
          <cell r="J5521">
            <v>30816000</v>
          </cell>
        </row>
        <row r="5522">
          <cell r="H5522" t="str">
            <v>0315199092</v>
          </cell>
          <cell r="I5522">
            <v>3343613100</v>
          </cell>
          <cell r="J5522">
            <v>3343613100</v>
          </cell>
        </row>
        <row r="5523">
          <cell r="H5523" t="str">
            <v>0315199092</v>
          </cell>
          <cell r="I5523">
            <v>3343613100</v>
          </cell>
          <cell r="J5523">
            <v>3343613100</v>
          </cell>
        </row>
        <row r="5524">
          <cell r="H5524" t="str">
            <v>0315199092</v>
          </cell>
          <cell r="I5524">
            <v>0</v>
          </cell>
          <cell r="J5524">
            <v>3343613100</v>
          </cell>
        </row>
        <row r="5525">
          <cell r="H5525" t="str">
            <v>0315250092</v>
          </cell>
          <cell r="I5525">
            <v>117239127500</v>
          </cell>
          <cell r="J5525">
            <v>106804950138.88</v>
          </cell>
        </row>
        <row r="5526">
          <cell r="H5526" t="str">
            <v>0315250092</v>
          </cell>
          <cell r="I5526">
            <v>117239127500</v>
          </cell>
          <cell r="J5526">
            <v>106804950138.88</v>
          </cell>
        </row>
        <row r="5527">
          <cell r="H5527" t="str">
            <v>0315250092</v>
          </cell>
          <cell r="I5527">
            <v>0</v>
          </cell>
          <cell r="J5527">
            <v>106804950138.88</v>
          </cell>
        </row>
        <row r="5528">
          <cell r="H5528" t="str">
            <v>0315300092</v>
          </cell>
          <cell r="I5528">
            <v>97690600</v>
          </cell>
          <cell r="J5528">
            <v>157270.24</v>
          </cell>
        </row>
        <row r="5529">
          <cell r="H5529" t="str">
            <v>0315300092</v>
          </cell>
          <cell r="I5529">
            <v>97690600</v>
          </cell>
          <cell r="J5529">
            <v>157270.24</v>
          </cell>
        </row>
        <row r="5530">
          <cell r="H5530" t="str">
            <v>0315300092</v>
          </cell>
          <cell r="I5530">
            <v>0</v>
          </cell>
          <cell r="J5530">
            <v>157270.24</v>
          </cell>
        </row>
        <row r="5531">
          <cell r="H5531" t="str">
            <v>0330000092</v>
          </cell>
          <cell r="I5531">
            <v>4893643900</v>
          </cell>
          <cell r="J5531">
            <v>4893643900</v>
          </cell>
        </row>
        <row r="5532">
          <cell r="H5532" t="str">
            <v>0333003092</v>
          </cell>
          <cell r="I5532">
            <v>2164879600</v>
          </cell>
          <cell r="J5532">
            <v>2164879600</v>
          </cell>
        </row>
        <row r="5533">
          <cell r="H5533" t="str">
            <v>0333003092</v>
          </cell>
          <cell r="I5533">
            <v>2164879600</v>
          </cell>
          <cell r="J5533">
            <v>2164879600</v>
          </cell>
        </row>
        <row r="5534">
          <cell r="H5534" t="str">
            <v>0333003092</v>
          </cell>
          <cell r="I5534">
            <v>0</v>
          </cell>
          <cell r="J5534">
            <v>2164879600</v>
          </cell>
        </row>
        <row r="5535">
          <cell r="H5535" t="str">
            <v>0333007092</v>
          </cell>
          <cell r="I5535">
            <v>3220800</v>
          </cell>
          <cell r="J5535">
            <v>3220800</v>
          </cell>
        </row>
        <row r="5536">
          <cell r="H5536" t="str">
            <v>0333007092</v>
          </cell>
          <cell r="I5536">
            <v>3220800</v>
          </cell>
          <cell r="J5536">
            <v>3220800</v>
          </cell>
        </row>
        <row r="5537">
          <cell r="H5537" t="str">
            <v>0333007092</v>
          </cell>
          <cell r="I5537">
            <v>0</v>
          </cell>
          <cell r="J5537">
            <v>3220800</v>
          </cell>
        </row>
        <row r="5538">
          <cell r="H5538" t="str">
            <v>0333094092</v>
          </cell>
          <cell r="I5538">
            <v>39777200</v>
          </cell>
          <cell r="J5538">
            <v>39777200</v>
          </cell>
        </row>
        <row r="5539">
          <cell r="H5539" t="str">
            <v>0333094092</v>
          </cell>
          <cell r="I5539">
            <v>39777200</v>
          </cell>
          <cell r="J5539">
            <v>39777200</v>
          </cell>
        </row>
        <row r="5540">
          <cell r="H5540" t="str">
            <v>0333094092</v>
          </cell>
          <cell r="I5540">
            <v>0</v>
          </cell>
          <cell r="J5540">
            <v>39777200</v>
          </cell>
        </row>
        <row r="5541">
          <cell r="H5541" t="str">
            <v>0333098092</v>
          </cell>
          <cell r="I5541">
            <v>2685610800</v>
          </cell>
          <cell r="J5541">
            <v>2685610800</v>
          </cell>
        </row>
        <row r="5542">
          <cell r="H5542" t="str">
            <v>0333098092</v>
          </cell>
          <cell r="I5542">
            <v>2685610800</v>
          </cell>
          <cell r="J5542">
            <v>2685610800</v>
          </cell>
        </row>
        <row r="5543">
          <cell r="H5543" t="str">
            <v>0333098092</v>
          </cell>
          <cell r="I5543">
            <v>0</v>
          </cell>
          <cell r="J5543">
            <v>2685610800</v>
          </cell>
        </row>
        <row r="5544">
          <cell r="H5544" t="str">
            <v>0333104092</v>
          </cell>
          <cell r="I5544">
            <v>155500</v>
          </cell>
          <cell r="J5544">
            <v>155500</v>
          </cell>
        </row>
        <row r="5545">
          <cell r="H5545" t="str">
            <v>0333104092</v>
          </cell>
          <cell r="I5545">
            <v>155500</v>
          </cell>
          <cell r="J5545">
            <v>155500</v>
          </cell>
        </row>
        <row r="5546">
          <cell r="H5546" t="str">
            <v>0333104092</v>
          </cell>
          <cell r="I5546">
            <v>0</v>
          </cell>
          <cell r="J5546">
            <v>155500</v>
          </cell>
        </row>
        <row r="5547">
          <cell r="H5547" t="str">
            <v>0500000092</v>
          </cell>
          <cell r="I5547">
            <v>66500000</v>
          </cell>
          <cell r="J5547">
            <v>66500000</v>
          </cell>
        </row>
        <row r="5548">
          <cell r="H5548" t="str">
            <v>0540000092</v>
          </cell>
          <cell r="I5548">
            <v>66500000</v>
          </cell>
          <cell r="J5548">
            <v>66500000</v>
          </cell>
        </row>
        <row r="5549">
          <cell r="H5549" t="str">
            <v>0543589092</v>
          </cell>
          <cell r="I5549">
            <v>66500000</v>
          </cell>
          <cell r="J5549">
            <v>66500000</v>
          </cell>
        </row>
        <row r="5550">
          <cell r="H5550" t="str">
            <v>0543589092</v>
          </cell>
          <cell r="I5550">
            <v>66500000</v>
          </cell>
          <cell r="J5550">
            <v>66500000</v>
          </cell>
        </row>
        <row r="5551">
          <cell r="H5551" t="str">
            <v>0543589092</v>
          </cell>
          <cell r="I5551">
            <v>0</v>
          </cell>
          <cell r="J5551">
            <v>66500000</v>
          </cell>
        </row>
        <row r="5552">
          <cell r="H5552" t="str">
            <v>0543589092</v>
          </cell>
          <cell r="I5552">
            <v>0</v>
          </cell>
          <cell r="J5552">
            <v>66500000</v>
          </cell>
        </row>
        <row r="5553">
          <cell r="H5553" t="str">
            <v>9900000092</v>
          </cell>
          <cell r="I5553">
            <v>537476600</v>
          </cell>
          <cell r="J5553">
            <v>0</v>
          </cell>
        </row>
        <row r="5554">
          <cell r="H5554" t="str">
            <v>9990000092</v>
          </cell>
          <cell r="I5554">
            <v>537476600</v>
          </cell>
          <cell r="J5554">
            <v>0</v>
          </cell>
        </row>
        <row r="5555">
          <cell r="H5555" t="str">
            <v>9999999092</v>
          </cell>
          <cell r="I5555">
            <v>537476600</v>
          </cell>
          <cell r="J5555">
            <v>0</v>
          </cell>
        </row>
        <row r="5556">
          <cell r="H5556" t="str">
            <v>9999999092</v>
          </cell>
          <cell r="I5556">
            <v>537476600</v>
          </cell>
          <cell r="J5556">
            <v>0</v>
          </cell>
        </row>
        <row r="5557">
          <cell r="H5557" t="str">
            <v>092</v>
          </cell>
          <cell r="I5557">
            <v>312236897100</v>
          </cell>
          <cell r="J5557">
            <v>312236897100</v>
          </cell>
        </row>
        <row r="5558">
          <cell r="H5558" t="str">
            <v>0300000092</v>
          </cell>
          <cell r="I5558">
            <v>312236897100</v>
          </cell>
          <cell r="J5558">
            <v>312236897100</v>
          </cell>
        </row>
        <row r="5559">
          <cell r="H5559" t="str">
            <v>0330000092</v>
          </cell>
          <cell r="I5559">
            <v>312236897100</v>
          </cell>
          <cell r="J5559">
            <v>312236897100</v>
          </cell>
        </row>
        <row r="5560">
          <cell r="H5560" t="str">
            <v>0333079092</v>
          </cell>
          <cell r="I5560">
            <v>312236897100</v>
          </cell>
          <cell r="J5560">
            <v>312236897100</v>
          </cell>
        </row>
        <row r="5561">
          <cell r="H5561" t="str">
            <v>0333079092</v>
          </cell>
          <cell r="I5561">
            <v>312236897100</v>
          </cell>
          <cell r="J5561">
            <v>312236897100</v>
          </cell>
        </row>
        <row r="5562">
          <cell r="H5562" t="str">
            <v>0333079092</v>
          </cell>
          <cell r="I5562">
            <v>0</v>
          </cell>
          <cell r="J5562">
            <v>312236897100</v>
          </cell>
        </row>
        <row r="5563">
          <cell r="H5563" t="str">
            <v>092</v>
          </cell>
          <cell r="I5563">
            <v>1000000000</v>
          </cell>
          <cell r="J5563">
            <v>1000000000</v>
          </cell>
        </row>
        <row r="5564">
          <cell r="H5564" t="str">
            <v>0300000092</v>
          </cell>
          <cell r="I5564">
            <v>1000000000</v>
          </cell>
          <cell r="J5564">
            <v>1000000000</v>
          </cell>
        </row>
        <row r="5565">
          <cell r="H5565" t="str">
            <v>0320000092</v>
          </cell>
          <cell r="I5565">
            <v>1000000000</v>
          </cell>
          <cell r="J5565">
            <v>1000000000</v>
          </cell>
        </row>
        <row r="5566">
          <cell r="H5566" t="str">
            <v>0325209092</v>
          </cell>
          <cell r="I5566">
            <v>1000000000</v>
          </cell>
          <cell r="J5566">
            <v>1000000000</v>
          </cell>
        </row>
        <row r="5567">
          <cell r="H5567" t="str">
            <v>0325209092</v>
          </cell>
          <cell r="I5567">
            <v>1000000000</v>
          </cell>
          <cell r="J5567">
            <v>1000000000</v>
          </cell>
        </row>
        <row r="5568">
          <cell r="H5568" t="str">
            <v>0325209092</v>
          </cell>
          <cell r="I5568">
            <v>0</v>
          </cell>
          <cell r="J5568">
            <v>1000000000</v>
          </cell>
        </row>
        <row r="5569">
          <cell r="H5569" t="str">
            <v>092</v>
          </cell>
          <cell r="I5569">
            <v>592972891000</v>
          </cell>
          <cell r="J5569">
            <v>518706066792.34003</v>
          </cell>
        </row>
        <row r="5570">
          <cell r="H5570" t="str">
            <v>092</v>
          </cell>
          <cell r="I5570">
            <v>427683308000</v>
          </cell>
          <cell r="J5570">
            <v>358280334311.78998</v>
          </cell>
        </row>
        <row r="5571">
          <cell r="H5571" t="str">
            <v>3900000092</v>
          </cell>
          <cell r="I5571">
            <v>427683308000</v>
          </cell>
          <cell r="J5571">
            <v>358280334311.78998</v>
          </cell>
        </row>
        <row r="5572">
          <cell r="H5572" t="str">
            <v>3950000092</v>
          </cell>
          <cell r="I5572">
            <v>427683308000</v>
          </cell>
          <cell r="J5572">
            <v>358280334311.78998</v>
          </cell>
        </row>
        <row r="5573">
          <cell r="H5573" t="str">
            <v>3952788092</v>
          </cell>
          <cell r="I5573">
            <v>427683308000</v>
          </cell>
          <cell r="J5573">
            <v>358280334311.78998</v>
          </cell>
        </row>
        <row r="5574">
          <cell r="H5574" t="str">
            <v>3952788092</v>
          </cell>
          <cell r="I5574">
            <v>427683308000</v>
          </cell>
          <cell r="J5574">
            <v>358280334311.78998</v>
          </cell>
        </row>
        <row r="5575">
          <cell r="H5575" t="str">
            <v>3952788092</v>
          </cell>
          <cell r="I5575">
            <v>0</v>
          </cell>
          <cell r="J5575">
            <v>358280334311.78998</v>
          </cell>
        </row>
        <row r="5576">
          <cell r="H5576" t="str">
            <v>092</v>
          </cell>
          <cell r="I5576">
            <v>165289583000</v>
          </cell>
          <cell r="J5576">
            <v>160425732480.54999</v>
          </cell>
        </row>
        <row r="5577">
          <cell r="H5577" t="str">
            <v>3900000092</v>
          </cell>
          <cell r="I5577">
            <v>165289583000</v>
          </cell>
          <cell r="J5577">
            <v>160425732480.54999</v>
          </cell>
        </row>
        <row r="5578">
          <cell r="H5578" t="str">
            <v>3950000092</v>
          </cell>
          <cell r="I5578">
            <v>165289583000</v>
          </cell>
          <cell r="J5578">
            <v>160425732480.54999</v>
          </cell>
        </row>
        <row r="5579">
          <cell r="H5579" t="str">
            <v>3952788092</v>
          </cell>
          <cell r="I5579">
            <v>165289583000</v>
          </cell>
          <cell r="J5579">
            <v>160425732480.54999</v>
          </cell>
        </row>
        <row r="5580">
          <cell r="H5580" t="str">
            <v>3952788092</v>
          </cell>
          <cell r="I5580">
            <v>165289583000</v>
          </cell>
          <cell r="J5580">
            <v>160425732480.54999</v>
          </cell>
        </row>
        <row r="5581">
          <cell r="H5581" t="str">
            <v>3952788092</v>
          </cell>
          <cell r="I5581">
            <v>0</v>
          </cell>
          <cell r="J5581">
            <v>160425732480.54999</v>
          </cell>
        </row>
        <row r="5582">
          <cell r="H5582" t="str">
            <v>092</v>
          </cell>
          <cell r="I5582">
            <v>657360684400</v>
          </cell>
          <cell r="J5582">
            <v>656509705012.40002</v>
          </cell>
        </row>
        <row r="5583">
          <cell r="H5583" t="str">
            <v>092</v>
          </cell>
          <cell r="I5583">
            <v>487772253900</v>
          </cell>
          <cell r="J5583">
            <v>487711205600</v>
          </cell>
        </row>
        <row r="5584">
          <cell r="H5584" t="str">
            <v>3600000092</v>
          </cell>
          <cell r="I5584">
            <v>487772253900</v>
          </cell>
          <cell r="J5584">
            <v>487711205600</v>
          </cell>
        </row>
        <row r="5585">
          <cell r="H5585" t="str">
            <v>3620000092</v>
          </cell>
          <cell r="I5585">
            <v>487772253900</v>
          </cell>
          <cell r="J5585">
            <v>487711205600</v>
          </cell>
        </row>
        <row r="5586">
          <cell r="H5586" t="str">
            <v>3625001092</v>
          </cell>
          <cell r="I5586">
            <v>487772253900</v>
          </cell>
          <cell r="J5586">
            <v>487711205600</v>
          </cell>
        </row>
        <row r="5587">
          <cell r="H5587" t="str">
            <v>3625001092</v>
          </cell>
          <cell r="I5587">
            <v>487772253900</v>
          </cell>
          <cell r="J5587">
            <v>487711205600</v>
          </cell>
        </row>
        <row r="5588">
          <cell r="H5588" t="str">
            <v>3625001092</v>
          </cell>
          <cell r="I5588">
            <v>0</v>
          </cell>
          <cell r="J5588">
            <v>487711205600</v>
          </cell>
        </row>
        <row r="5589">
          <cell r="H5589" t="str">
            <v>3625001092</v>
          </cell>
          <cell r="I5589">
            <v>0</v>
          </cell>
          <cell r="J5589">
            <v>487711205600</v>
          </cell>
        </row>
        <row r="5590">
          <cell r="H5590" t="str">
            <v>092</v>
          </cell>
          <cell r="I5590">
            <v>163962097200</v>
          </cell>
          <cell r="J5590">
            <v>163256844300</v>
          </cell>
        </row>
        <row r="5591">
          <cell r="H5591" t="str">
            <v>2100000092</v>
          </cell>
          <cell r="I5591">
            <v>900773300</v>
          </cell>
          <cell r="J5591">
            <v>900773300</v>
          </cell>
        </row>
        <row r="5592">
          <cell r="H5592" t="str">
            <v>2120000092</v>
          </cell>
          <cell r="I5592">
            <v>900773300</v>
          </cell>
          <cell r="J5592">
            <v>900773300</v>
          </cell>
        </row>
        <row r="5593">
          <cell r="H5593" t="str">
            <v>2125011092</v>
          </cell>
          <cell r="I5593">
            <v>900773300</v>
          </cell>
          <cell r="J5593">
            <v>900773300</v>
          </cell>
        </row>
        <row r="5594">
          <cell r="H5594" t="str">
            <v>2125011092</v>
          </cell>
          <cell r="I5594">
            <v>900773300</v>
          </cell>
          <cell r="J5594">
            <v>900773300</v>
          </cell>
        </row>
        <row r="5595">
          <cell r="H5595" t="str">
            <v>2125011092</v>
          </cell>
          <cell r="I5595">
            <v>0</v>
          </cell>
          <cell r="J5595">
            <v>900773300</v>
          </cell>
        </row>
        <row r="5596">
          <cell r="H5596" t="str">
            <v>2125011092</v>
          </cell>
          <cell r="I5596">
            <v>0</v>
          </cell>
          <cell r="J5596">
            <v>900773300</v>
          </cell>
        </row>
        <row r="5597">
          <cell r="H5597" t="str">
            <v>3600000092</v>
          </cell>
          <cell r="I5597">
            <v>163061323900</v>
          </cell>
          <cell r="J5597">
            <v>162356071000</v>
          </cell>
        </row>
        <row r="5598">
          <cell r="H5598" t="str">
            <v>3620000092</v>
          </cell>
          <cell r="I5598">
            <v>163061323900</v>
          </cell>
          <cell r="J5598">
            <v>162356071000</v>
          </cell>
        </row>
        <row r="5599">
          <cell r="H5599" t="str">
            <v>3625002092</v>
          </cell>
          <cell r="I5599">
            <v>52705239100</v>
          </cell>
          <cell r="J5599">
            <v>52705239100</v>
          </cell>
        </row>
        <row r="5600">
          <cell r="H5600" t="str">
            <v>3625002092</v>
          </cell>
          <cell r="I5600">
            <v>52705239100</v>
          </cell>
          <cell r="J5600">
            <v>52705239100</v>
          </cell>
        </row>
        <row r="5601">
          <cell r="H5601" t="str">
            <v>3625002092</v>
          </cell>
          <cell r="I5601">
            <v>0</v>
          </cell>
          <cell r="J5601">
            <v>52705239100</v>
          </cell>
        </row>
        <row r="5602">
          <cell r="H5602" t="str">
            <v>3625002092</v>
          </cell>
          <cell r="I5602">
            <v>0</v>
          </cell>
          <cell r="J5602">
            <v>52705239100</v>
          </cell>
        </row>
        <row r="5603">
          <cell r="H5603" t="str">
            <v>3625006092</v>
          </cell>
          <cell r="I5603">
            <v>18602703800</v>
          </cell>
          <cell r="J5603">
            <v>18602703800</v>
          </cell>
        </row>
        <row r="5604">
          <cell r="H5604" t="str">
            <v>3625006092</v>
          </cell>
          <cell r="I5604">
            <v>18602703800</v>
          </cell>
          <cell r="J5604">
            <v>18602703800</v>
          </cell>
        </row>
        <row r="5605">
          <cell r="H5605" t="str">
            <v>3625006092</v>
          </cell>
          <cell r="I5605">
            <v>0</v>
          </cell>
          <cell r="J5605">
            <v>18602703800</v>
          </cell>
        </row>
        <row r="5606">
          <cell r="H5606" t="str">
            <v>3625006092</v>
          </cell>
          <cell r="I5606">
            <v>0</v>
          </cell>
          <cell r="J5606">
            <v>18602703800</v>
          </cell>
        </row>
        <row r="5607">
          <cell r="H5607" t="str">
            <v>3625007092</v>
          </cell>
          <cell r="I5607">
            <v>500000000</v>
          </cell>
          <cell r="J5607">
            <v>0</v>
          </cell>
        </row>
        <row r="5608">
          <cell r="H5608" t="str">
            <v>3625007092</v>
          </cell>
          <cell r="I5608">
            <v>500000000</v>
          </cell>
          <cell r="J5608">
            <v>0</v>
          </cell>
        </row>
        <row r="5609">
          <cell r="H5609" t="str">
            <v>3625009092</v>
          </cell>
          <cell r="I5609">
            <v>60000000000</v>
          </cell>
          <cell r="J5609">
            <v>59854400200</v>
          </cell>
        </row>
        <row r="5610">
          <cell r="H5610" t="str">
            <v>3625009092</v>
          </cell>
          <cell r="I5610">
            <v>60000000000</v>
          </cell>
          <cell r="J5610">
            <v>59854400200</v>
          </cell>
        </row>
        <row r="5611">
          <cell r="H5611" t="str">
            <v>3625009092</v>
          </cell>
          <cell r="I5611">
            <v>0</v>
          </cell>
          <cell r="J5611">
            <v>59854400200</v>
          </cell>
        </row>
        <row r="5612">
          <cell r="H5612" t="str">
            <v>3625009092</v>
          </cell>
          <cell r="I5612">
            <v>0</v>
          </cell>
          <cell r="J5612">
            <v>59854400200</v>
          </cell>
        </row>
        <row r="5613">
          <cell r="H5613" t="str">
            <v>3625010092</v>
          </cell>
          <cell r="I5613">
            <v>10047162900</v>
          </cell>
          <cell r="J5613">
            <v>9987509800</v>
          </cell>
        </row>
        <row r="5614">
          <cell r="H5614" t="str">
            <v>3625010092</v>
          </cell>
          <cell r="I5614">
            <v>10047162900</v>
          </cell>
          <cell r="J5614">
            <v>9987509800</v>
          </cell>
        </row>
        <row r="5615">
          <cell r="H5615" t="str">
            <v>3625010092</v>
          </cell>
          <cell r="I5615">
            <v>0</v>
          </cell>
          <cell r="J5615">
            <v>9987509800</v>
          </cell>
        </row>
        <row r="5616">
          <cell r="H5616" t="str">
            <v>3625010092</v>
          </cell>
          <cell r="I5616">
            <v>0</v>
          </cell>
          <cell r="J5616">
            <v>9987509800</v>
          </cell>
        </row>
        <row r="5617">
          <cell r="H5617" t="str">
            <v>3625125092</v>
          </cell>
          <cell r="I5617">
            <v>304883100</v>
          </cell>
          <cell r="J5617">
            <v>304883100</v>
          </cell>
        </row>
        <row r="5618">
          <cell r="H5618" t="str">
            <v>3625125092</v>
          </cell>
          <cell r="I5618">
            <v>304883100</v>
          </cell>
          <cell r="J5618">
            <v>304883100</v>
          </cell>
        </row>
        <row r="5619">
          <cell r="H5619" t="str">
            <v>3625125092</v>
          </cell>
          <cell r="I5619">
            <v>0</v>
          </cell>
          <cell r="J5619">
            <v>304883100</v>
          </cell>
        </row>
        <row r="5620">
          <cell r="H5620" t="str">
            <v>3625125092</v>
          </cell>
          <cell r="I5620">
            <v>0</v>
          </cell>
          <cell r="J5620">
            <v>304883100</v>
          </cell>
        </row>
        <row r="5621">
          <cell r="H5621" t="str">
            <v>3625140092</v>
          </cell>
          <cell r="I5621">
            <v>57240400</v>
          </cell>
          <cell r="J5621">
            <v>57240400</v>
          </cell>
        </row>
        <row r="5622">
          <cell r="H5622" t="str">
            <v>3625140092</v>
          </cell>
          <cell r="I5622">
            <v>57240400</v>
          </cell>
          <cell r="J5622">
            <v>57240400</v>
          </cell>
        </row>
        <row r="5623">
          <cell r="H5623" t="str">
            <v>3625140092</v>
          </cell>
          <cell r="I5623">
            <v>0</v>
          </cell>
          <cell r="J5623">
            <v>57240400</v>
          </cell>
        </row>
        <row r="5624">
          <cell r="H5624" t="str">
            <v>3625140092</v>
          </cell>
          <cell r="I5624">
            <v>0</v>
          </cell>
          <cell r="J5624">
            <v>57240400</v>
          </cell>
        </row>
        <row r="5625">
          <cell r="H5625" t="str">
            <v>3625409092</v>
          </cell>
          <cell r="I5625">
            <v>16197593800</v>
          </cell>
          <cell r="J5625">
            <v>16197593800</v>
          </cell>
        </row>
        <row r="5626">
          <cell r="H5626" t="str">
            <v>3625409092</v>
          </cell>
          <cell r="I5626">
            <v>16197593800</v>
          </cell>
          <cell r="J5626">
            <v>16197593800</v>
          </cell>
        </row>
        <row r="5627">
          <cell r="H5627" t="str">
            <v>3625409092</v>
          </cell>
          <cell r="I5627">
            <v>0</v>
          </cell>
          <cell r="J5627">
            <v>16197593800</v>
          </cell>
        </row>
        <row r="5628">
          <cell r="H5628" t="str">
            <v>3625409092</v>
          </cell>
          <cell r="I5628">
            <v>0</v>
          </cell>
          <cell r="J5628">
            <v>16197593800</v>
          </cell>
        </row>
        <row r="5629">
          <cell r="H5629" t="str">
            <v>3625410092</v>
          </cell>
          <cell r="I5629">
            <v>4646500800</v>
          </cell>
          <cell r="J5629">
            <v>4646500800</v>
          </cell>
        </row>
        <row r="5630">
          <cell r="H5630" t="str">
            <v>3625410092</v>
          </cell>
          <cell r="I5630">
            <v>4646500800</v>
          </cell>
          <cell r="J5630">
            <v>4646500800</v>
          </cell>
        </row>
        <row r="5631">
          <cell r="H5631" t="str">
            <v>3625410092</v>
          </cell>
          <cell r="I5631">
            <v>0</v>
          </cell>
          <cell r="J5631">
            <v>4646500800</v>
          </cell>
        </row>
        <row r="5632">
          <cell r="H5632" t="str">
            <v>3625410092</v>
          </cell>
          <cell r="I5632">
            <v>0</v>
          </cell>
          <cell r="J5632">
            <v>4646500800</v>
          </cell>
        </row>
        <row r="5633">
          <cell r="H5633" t="str">
            <v>092</v>
          </cell>
          <cell r="I5633">
            <v>5626333300</v>
          </cell>
          <cell r="J5633">
            <v>5541655112.3999996</v>
          </cell>
        </row>
        <row r="5634">
          <cell r="H5634" t="str">
            <v>1000000092</v>
          </cell>
          <cell r="I5634">
            <v>4931242500</v>
          </cell>
          <cell r="J5634">
            <v>4846564312.3999996</v>
          </cell>
        </row>
        <row r="5635">
          <cell r="H5635" t="str">
            <v>1010000092</v>
          </cell>
          <cell r="I5635">
            <v>4931242500</v>
          </cell>
          <cell r="J5635">
            <v>4846564312.3999996</v>
          </cell>
        </row>
        <row r="5636">
          <cell r="H5636" t="str">
            <v>1015104092</v>
          </cell>
          <cell r="I5636">
            <v>4931242500</v>
          </cell>
          <cell r="J5636">
            <v>4846564312.3999996</v>
          </cell>
        </row>
        <row r="5637">
          <cell r="H5637" t="str">
            <v>1015104092</v>
          </cell>
          <cell r="I5637">
            <v>4931242500</v>
          </cell>
          <cell r="J5637">
            <v>4846564312.3999996</v>
          </cell>
        </row>
        <row r="5638">
          <cell r="H5638" t="str">
            <v>1015104092</v>
          </cell>
          <cell r="I5638">
            <v>0</v>
          </cell>
          <cell r="J5638">
            <v>4846564312.3999996</v>
          </cell>
        </row>
        <row r="5639">
          <cell r="H5639" t="str">
            <v>1400000092</v>
          </cell>
          <cell r="I5639">
            <v>493080800</v>
          </cell>
          <cell r="J5639">
            <v>493080800</v>
          </cell>
        </row>
        <row r="5640">
          <cell r="H5640" t="str">
            <v>1440000092</v>
          </cell>
          <cell r="I5640">
            <v>493080800</v>
          </cell>
          <cell r="J5640">
            <v>493080800</v>
          </cell>
        </row>
        <row r="5641">
          <cell r="H5641" t="str">
            <v>1445158092</v>
          </cell>
          <cell r="I5641">
            <v>493080800</v>
          </cell>
          <cell r="J5641">
            <v>493080800</v>
          </cell>
        </row>
        <row r="5642">
          <cell r="H5642" t="str">
            <v>1445158092</v>
          </cell>
          <cell r="I5642">
            <v>493080800</v>
          </cell>
          <cell r="J5642">
            <v>493080800</v>
          </cell>
        </row>
        <row r="5643">
          <cell r="H5643" t="str">
            <v>1445158092</v>
          </cell>
          <cell r="I5643">
            <v>0</v>
          </cell>
          <cell r="J5643">
            <v>493080800</v>
          </cell>
        </row>
        <row r="5644">
          <cell r="H5644" t="str">
            <v>2100000092</v>
          </cell>
          <cell r="I5644">
            <v>202010000</v>
          </cell>
          <cell r="J5644">
            <v>202010000</v>
          </cell>
        </row>
        <row r="5645">
          <cell r="H5645" t="str">
            <v>2120000092</v>
          </cell>
          <cell r="I5645">
            <v>202010000</v>
          </cell>
          <cell r="J5645">
            <v>202010000</v>
          </cell>
        </row>
        <row r="5646">
          <cell r="H5646" t="str">
            <v>2125157092</v>
          </cell>
          <cell r="I5646">
            <v>202010000</v>
          </cell>
          <cell r="J5646">
            <v>202010000</v>
          </cell>
        </row>
        <row r="5647">
          <cell r="H5647" t="str">
            <v>2125157092</v>
          </cell>
          <cell r="I5647">
            <v>202010000</v>
          </cell>
          <cell r="J5647">
            <v>202010000</v>
          </cell>
        </row>
        <row r="5648">
          <cell r="H5648" t="str">
            <v>2125157092</v>
          </cell>
          <cell r="I5648">
            <v>0</v>
          </cell>
          <cell r="J5648">
            <v>202010000</v>
          </cell>
        </row>
        <row r="5649">
          <cell r="H5649" t="str">
            <v>095</v>
          </cell>
          <cell r="I5649">
            <v>4130809400</v>
          </cell>
          <cell r="J5649">
            <v>4142036971.8299999</v>
          </cell>
        </row>
        <row r="5650">
          <cell r="H5650" t="str">
            <v>095</v>
          </cell>
          <cell r="I5650">
            <v>4008437600</v>
          </cell>
          <cell r="J5650">
            <v>4035639474.1599998</v>
          </cell>
        </row>
        <row r="5651">
          <cell r="H5651" t="str">
            <v>095</v>
          </cell>
          <cell r="I5651">
            <v>3332348200</v>
          </cell>
          <cell r="J5651">
            <v>3368593198.5900002</v>
          </cell>
        </row>
        <row r="5652">
          <cell r="H5652" t="str">
            <v>4100000095</v>
          </cell>
          <cell r="I5652">
            <v>3332348200</v>
          </cell>
          <cell r="J5652">
            <v>3368593198.5900002</v>
          </cell>
        </row>
        <row r="5653">
          <cell r="H5653" t="str">
            <v>4130000095</v>
          </cell>
          <cell r="I5653">
            <v>3332348200</v>
          </cell>
          <cell r="J5653">
            <v>3368593198.5900002</v>
          </cell>
        </row>
        <row r="5654">
          <cell r="H5654" t="str">
            <v>4130039095</v>
          </cell>
          <cell r="I5654">
            <v>2871341700</v>
          </cell>
          <cell r="J5654">
            <v>3253130037.0500002</v>
          </cell>
        </row>
        <row r="5655">
          <cell r="H5655" t="str">
            <v>4130039095</v>
          </cell>
          <cell r="I5655">
            <v>1602971200</v>
          </cell>
          <cell r="J5655">
            <v>1479982769.5</v>
          </cell>
        </row>
        <row r="5656">
          <cell r="H5656" t="str">
            <v>4130039095</v>
          </cell>
          <cell r="I5656">
            <v>0</v>
          </cell>
          <cell r="J5656">
            <v>1479982769.5</v>
          </cell>
        </row>
        <row r="5657">
          <cell r="H5657" t="str">
            <v>4130039095</v>
          </cell>
          <cell r="I5657">
            <v>0</v>
          </cell>
          <cell r="J5657">
            <v>1452696669.3</v>
          </cell>
        </row>
        <row r="5658">
          <cell r="H5658" t="str">
            <v>4130039095</v>
          </cell>
          <cell r="I5658">
            <v>0</v>
          </cell>
          <cell r="J5658">
            <v>27286100.199999999</v>
          </cell>
        </row>
        <row r="5659">
          <cell r="H5659" t="str">
            <v>4130039095</v>
          </cell>
          <cell r="I5659">
            <v>1261811500</v>
          </cell>
          <cell r="J5659">
            <v>1761019198.1500001</v>
          </cell>
        </row>
        <row r="5660">
          <cell r="H5660" t="str">
            <v>4130039095</v>
          </cell>
          <cell r="I5660">
            <v>0</v>
          </cell>
          <cell r="J5660">
            <v>1761019198.1500001</v>
          </cell>
        </row>
        <row r="5661">
          <cell r="H5661" t="str">
            <v>4130039095</v>
          </cell>
          <cell r="I5661">
            <v>0</v>
          </cell>
          <cell r="J5661">
            <v>47919813.920000002</v>
          </cell>
        </row>
        <row r="5662">
          <cell r="H5662" t="str">
            <v>4130039095</v>
          </cell>
          <cell r="I5662">
            <v>0</v>
          </cell>
          <cell r="J5662">
            <v>514579886.44999999</v>
          </cell>
        </row>
        <row r="5663">
          <cell r="H5663" t="str">
            <v>4130039095</v>
          </cell>
          <cell r="I5663">
            <v>0</v>
          </cell>
          <cell r="J5663">
            <v>1198519497.78</v>
          </cell>
        </row>
        <row r="5664">
          <cell r="H5664" t="str">
            <v>4130039095</v>
          </cell>
          <cell r="I5664">
            <v>6559000</v>
          </cell>
          <cell r="J5664">
            <v>12128069.4</v>
          </cell>
        </row>
        <row r="5665">
          <cell r="H5665" t="str">
            <v>4130039095</v>
          </cell>
          <cell r="I5665">
            <v>0</v>
          </cell>
          <cell r="J5665">
            <v>12128069.4</v>
          </cell>
        </row>
        <row r="5666">
          <cell r="H5666" t="str">
            <v>4130039095</v>
          </cell>
          <cell r="I5666">
            <v>0</v>
          </cell>
          <cell r="J5666">
            <v>12128069.4</v>
          </cell>
        </row>
        <row r="5667">
          <cell r="H5667" t="str">
            <v>4132038095</v>
          </cell>
          <cell r="I5667">
            <v>123660000</v>
          </cell>
          <cell r="J5667">
            <v>115463161.54000001</v>
          </cell>
        </row>
        <row r="5668">
          <cell r="H5668" t="str">
            <v>4132038095</v>
          </cell>
          <cell r="I5668">
            <v>123660000</v>
          </cell>
          <cell r="J5668">
            <v>115463161.54000001</v>
          </cell>
        </row>
        <row r="5669">
          <cell r="H5669" t="str">
            <v>4132038095</v>
          </cell>
          <cell r="I5669">
            <v>0</v>
          </cell>
          <cell r="J5669">
            <v>115463161.54000001</v>
          </cell>
        </row>
        <row r="5670">
          <cell r="H5670" t="str">
            <v>4132038095</v>
          </cell>
          <cell r="I5670">
            <v>0</v>
          </cell>
          <cell r="J5670">
            <v>115463161.54000001</v>
          </cell>
        </row>
        <row r="5671">
          <cell r="H5671" t="str">
            <v>4132794095</v>
          </cell>
          <cell r="I5671">
            <v>337346500</v>
          </cell>
          <cell r="J5671">
            <v>0</v>
          </cell>
        </row>
        <row r="5672">
          <cell r="H5672" t="str">
            <v>4132794095</v>
          </cell>
          <cell r="I5672">
            <v>337346500</v>
          </cell>
          <cell r="J5672">
            <v>0</v>
          </cell>
        </row>
        <row r="5673">
          <cell r="H5673" t="str">
            <v>095</v>
          </cell>
          <cell r="I5673">
            <v>676089400</v>
          </cell>
          <cell r="J5673">
            <v>667046275.57000005</v>
          </cell>
        </row>
        <row r="5674">
          <cell r="H5674" t="str">
            <v>4100000095</v>
          </cell>
          <cell r="I5674">
            <v>676089400</v>
          </cell>
          <cell r="J5674">
            <v>667046275.57000005</v>
          </cell>
        </row>
        <row r="5675">
          <cell r="H5675" t="str">
            <v>4130000095</v>
          </cell>
          <cell r="I5675">
            <v>676089400</v>
          </cell>
          <cell r="J5675">
            <v>667046275.57000005</v>
          </cell>
        </row>
        <row r="5676">
          <cell r="H5676" t="str">
            <v>4130011095</v>
          </cell>
          <cell r="I5676">
            <v>201576000</v>
          </cell>
          <cell r="J5676">
            <v>200059613.97999999</v>
          </cell>
        </row>
        <row r="5677">
          <cell r="H5677" t="str">
            <v>4130011095</v>
          </cell>
          <cell r="I5677">
            <v>201576000</v>
          </cell>
          <cell r="J5677">
            <v>200059613.97999999</v>
          </cell>
        </row>
        <row r="5678">
          <cell r="H5678" t="str">
            <v>4130011095</v>
          </cell>
          <cell r="I5678">
            <v>0</v>
          </cell>
          <cell r="J5678">
            <v>200059613.97999999</v>
          </cell>
        </row>
        <row r="5679">
          <cell r="H5679" t="str">
            <v>4130011095</v>
          </cell>
          <cell r="I5679">
            <v>0</v>
          </cell>
          <cell r="J5679">
            <v>200059613.97999999</v>
          </cell>
        </row>
        <row r="5680">
          <cell r="H5680" t="str">
            <v>4130019095</v>
          </cell>
          <cell r="I5680">
            <v>474504600</v>
          </cell>
          <cell r="J5680">
            <v>466977944.36000001</v>
          </cell>
        </row>
        <row r="5681">
          <cell r="H5681" t="str">
            <v>4130019095</v>
          </cell>
          <cell r="I5681">
            <v>15687900</v>
          </cell>
          <cell r="J5681">
            <v>11574045.039999999</v>
          </cell>
        </row>
        <row r="5682">
          <cell r="H5682" t="str">
            <v>4130019095</v>
          </cell>
          <cell r="I5682">
            <v>0</v>
          </cell>
          <cell r="J5682">
            <v>11574045.039999999</v>
          </cell>
        </row>
        <row r="5683">
          <cell r="H5683" t="str">
            <v>4130019095</v>
          </cell>
          <cell r="I5683">
            <v>0</v>
          </cell>
          <cell r="J5683">
            <v>11574045.039999999</v>
          </cell>
        </row>
        <row r="5684">
          <cell r="H5684" t="str">
            <v>4130019095</v>
          </cell>
          <cell r="I5684">
            <v>458041900</v>
          </cell>
          <cell r="J5684">
            <v>454629099.31999999</v>
          </cell>
        </row>
        <row r="5685">
          <cell r="H5685" t="str">
            <v>4130019095</v>
          </cell>
          <cell r="I5685">
            <v>0</v>
          </cell>
          <cell r="J5685">
            <v>454629099.31999999</v>
          </cell>
        </row>
        <row r="5686">
          <cell r="H5686" t="str">
            <v>4130019095</v>
          </cell>
          <cell r="I5686">
            <v>0</v>
          </cell>
          <cell r="J5686">
            <v>52416047.329999998</v>
          </cell>
        </row>
        <row r="5687">
          <cell r="H5687" t="str">
            <v>4130019095</v>
          </cell>
          <cell r="I5687">
            <v>0</v>
          </cell>
          <cell r="J5687">
            <v>402213051.99000001</v>
          </cell>
        </row>
        <row r="5688">
          <cell r="H5688" t="str">
            <v>4130019095</v>
          </cell>
          <cell r="I5688">
            <v>774800</v>
          </cell>
          <cell r="J5688">
            <v>774800</v>
          </cell>
        </row>
        <row r="5689">
          <cell r="H5689" t="str">
            <v>4130019095</v>
          </cell>
          <cell r="I5689">
            <v>0</v>
          </cell>
          <cell r="J5689">
            <v>774800</v>
          </cell>
        </row>
        <row r="5690">
          <cell r="H5690" t="str">
            <v>4130019095</v>
          </cell>
          <cell r="I5690">
            <v>0</v>
          </cell>
          <cell r="J5690">
            <v>774800</v>
          </cell>
        </row>
        <row r="5691">
          <cell r="H5691" t="str">
            <v>4133969095</v>
          </cell>
          <cell r="I5691">
            <v>8800</v>
          </cell>
          <cell r="J5691">
            <v>8717.23</v>
          </cell>
        </row>
        <row r="5692">
          <cell r="H5692" t="str">
            <v>4133969095</v>
          </cell>
          <cell r="I5692">
            <v>8800</v>
          </cell>
          <cell r="J5692">
            <v>8717.23</v>
          </cell>
        </row>
        <row r="5693">
          <cell r="H5693" t="str">
            <v>4133969095</v>
          </cell>
          <cell r="I5693">
            <v>0</v>
          </cell>
          <cell r="J5693">
            <v>8717.23</v>
          </cell>
        </row>
        <row r="5694">
          <cell r="H5694" t="str">
            <v>4133969095</v>
          </cell>
          <cell r="I5694">
            <v>0</v>
          </cell>
          <cell r="J5694">
            <v>8717.23</v>
          </cell>
        </row>
        <row r="5695">
          <cell r="H5695" t="str">
            <v>095</v>
          </cell>
          <cell r="I5695">
            <v>104381700</v>
          </cell>
          <cell r="J5695">
            <v>88407397.670000002</v>
          </cell>
        </row>
        <row r="5696">
          <cell r="H5696" t="str">
            <v>095</v>
          </cell>
          <cell r="I5696">
            <v>413700</v>
          </cell>
          <cell r="J5696">
            <v>412876.79999999999</v>
          </cell>
        </row>
        <row r="5697">
          <cell r="H5697" t="str">
            <v>4100000095</v>
          </cell>
          <cell r="I5697">
            <v>413700</v>
          </cell>
          <cell r="J5697">
            <v>412876.79999999999</v>
          </cell>
        </row>
        <row r="5698">
          <cell r="H5698" t="str">
            <v>4130000095</v>
          </cell>
          <cell r="I5698">
            <v>413700</v>
          </cell>
          <cell r="J5698">
            <v>412876.79999999999</v>
          </cell>
        </row>
        <row r="5699">
          <cell r="H5699" t="str">
            <v>4132040095</v>
          </cell>
          <cell r="I5699">
            <v>413700</v>
          </cell>
          <cell r="J5699">
            <v>412876.79999999999</v>
          </cell>
        </row>
        <row r="5700">
          <cell r="H5700" t="str">
            <v>4132040095</v>
          </cell>
          <cell r="I5700">
            <v>413700</v>
          </cell>
          <cell r="J5700">
            <v>412876.79999999999</v>
          </cell>
        </row>
        <row r="5701">
          <cell r="H5701" t="str">
            <v>4132040095</v>
          </cell>
          <cell r="I5701">
            <v>0</v>
          </cell>
          <cell r="J5701">
            <v>412876.79999999999</v>
          </cell>
        </row>
        <row r="5702">
          <cell r="H5702" t="str">
            <v>4132040095</v>
          </cell>
          <cell r="I5702">
            <v>0</v>
          </cell>
          <cell r="J5702">
            <v>412876.79999999999</v>
          </cell>
        </row>
        <row r="5703">
          <cell r="H5703" t="str">
            <v>095</v>
          </cell>
          <cell r="I5703">
            <v>103968000</v>
          </cell>
          <cell r="J5703">
            <v>87994520.870000005</v>
          </cell>
        </row>
        <row r="5704">
          <cell r="H5704" t="str">
            <v>0200000095</v>
          </cell>
          <cell r="I5704">
            <v>103968000</v>
          </cell>
          <cell r="J5704">
            <v>87994520.870000005</v>
          </cell>
        </row>
        <row r="5705">
          <cell r="H5705" t="str">
            <v>0270000095</v>
          </cell>
          <cell r="I5705">
            <v>103968000</v>
          </cell>
          <cell r="J5705">
            <v>87994520.870000005</v>
          </cell>
        </row>
        <row r="5706">
          <cell r="H5706" t="str">
            <v>0279999095</v>
          </cell>
          <cell r="I5706">
            <v>103968000</v>
          </cell>
          <cell r="J5706">
            <v>87994520.870000005</v>
          </cell>
        </row>
        <row r="5707">
          <cell r="H5707" t="str">
            <v>0279999095</v>
          </cell>
          <cell r="I5707">
            <v>103968000</v>
          </cell>
          <cell r="J5707">
            <v>87994520.870000005</v>
          </cell>
        </row>
        <row r="5708">
          <cell r="H5708" t="str">
            <v>0279999095</v>
          </cell>
          <cell r="I5708">
            <v>0</v>
          </cell>
          <cell r="J5708">
            <v>87994520.870000005</v>
          </cell>
        </row>
        <row r="5709">
          <cell r="H5709" t="str">
            <v>0279999095</v>
          </cell>
          <cell r="I5709">
            <v>0</v>
          </cell>
          <cell r="J5709">
            <v>87994520.870000005</v>
          </cell>
        </row>
        <row r="5710">
          <cell r="H5710" t="str">
            <v>095</v>
          </cell>
          <cell r="I5710">
            <v>17990100</v>
          </cell>
          <cell r="J5710">
            <v>17990100</v>
          </cell>
        </row>
        <row r="5711">
          <cell r="H5711" t="str">
            <v>095</v>
          </cell>
          <cell r="I5711">
            <v>17990100</v>
          </cell>
          <cell r="J5711">
            <v>17990100</v>
          </cell>
        </row>
        <row r="5712">
          <cell r="H5712" t="str">
            <v>0500000095</v>
          </cell>
          <cell r="I5712">
            <v>17990100</v>
          </cell>
          <cell r="J5712">
            <v>17990100</v>
          </cell>
        </row>
        <row r="5713">
          <cell r="H5713" t="str">
            <v>0540000095</v>
          </cell>
          <cell r="I5713">
            <v>17990100</v>
          </cell>
          <cell r="J5713">
            <v>17990100</v>
          </cell>
        </row>
        <row r="5714">
          <cell r="H5714" t="str">
            <v>0543589095</v>
          </cell>
          <cell r="I5714">
            <v>17990100</v>
          </cell>
          <cell r="J5714">
            <v>17990100</v>
          </cell>
        </row>
        <row r="5715">
          <cell r="H5715" t="str">
            <v>0543589095</v>
          </cell>
          <cell r="I5715">
            <v>17990100</v>
          </cell>
          <cell r="J5715">
            <v>17990100</v>
          </cell>
        </row>
        <row r="5716">
          <cell r="H5716" t="str">
            <v>0543589095</v>
          </cell>
          <cell r="I5716">
            <v>0</v>
          </cell>
          <cell r="J5716">
            <v>17990100</v>
          </cell>
        </row>
        <row r="5717">
          <cell r="H5717" t="str">
            <v>0543589095</v>
          </cell>
          <cell r="I5717">
            <v>0</v>
          </cell>
          <cell r="J5717">
            <v>17990100</v>
          </cell>
        </row>
        <row r="5718">
          <cell r="H5718" t="str">
            <v>096</v>
          </cell>
          <cell r="I5718">
            <v>10000278600</v>
          </cell>
          <cell r="J5718">
            <v>9993355050.6200008</v>
          </cell>
        </row>
        <row r="5719">
          <cell r="H5719" t="str">
            <v>096</v>
          </cell>
          <cell r="I5719">
            <v>9971593700</v>
          </cell>
          <cell r="J5719">
            <v>9964677944.6200008</v>
          </cell>
        </row>
        <row r="5720">
          <cell r="H5720" t="str">
            <v>096</v>
          </cell>
          <cell r="I5720">
            <v>2834568000</v>
          </cell>
          <cell r="J5720">
            <v>2828016016.5799999</v>
          </cell>
        </row>
        <row r="5721">
          <cell r="H5721" t="str">
            <v>2300000096</v>
          </cell>
          <cell r="I5721">
            <v>2832943500</v>
          </cell>
          <cell r="J5721">
            <v>2826430952.21</v>
          </cell>
        </row>
        <row r="5722">
          <cell r="H5722" t="str">
            <v>2330000096</v>
          </cell>
          <cell r="I5722">
            <v>2832943500</v>
          </cell>
          <cell r="J5722">
            <v>2826430952.21</v>
          </cell>
        </row>
        <row r="5723">
          <cell r="H5723" t="str">
            <v>2330011096</v>
          </cell>
          <cell r="I5723">
            <v>187066600</v>
          </cell>
          <cell r="J5723">
            <v>187066600</v>
          </cell>
        </row>
        <row r="5724">
          <cell r="H5724" t="str">
            <v>2330011096</v>
          </cell>
          <cell r="I5724">
            <v>187066600</v>
          </cell>
          <cell r="J5724">
            <v>187066600</v>
          </cell>
        </row>
        <row r="5725">
          <cell r="H5725" t="str">
            <v>2330011096</v>
          </cell>
          <cell r="I5725">
            <v>0</v>
          </cell>
          <cell r="J5725">
            <v>187066600</v>
          </cell>
        </row>
        <row r="5726">
          <cell r="H5726" t="str">
            <v>2330011096</v>
          </cell>
          <cell r="I5726">
            <v>0</v>
          </cell>
          <cell r="J5726">
            <v>187066600</v>
          </cell>
        </row>
        <row r="5727">
          <cell r="H5727" t="str">
            <v>2330012096</v>
          </cell>
          <cell r="I5727">
            <v>1414947700</v>
          </cell>
          <cell r="J5727">
            <v>1414917903.4200001</v>
          </cell>
        </row>
        <row r="5728">
          <cell r="H5728" t="str">
            <v>2330012096</v>
          </cell>
          <cell r="I5728">
            <v>1414947700</v>
          </cell>
          <cell r="J5728">
            <v>1414917903.4200001</v>
          </cell>
        </row>
        <row r="5729">
          <cell r="H5729" t="str">
            <v>2330012096</v>
          </cell>
          <cell r="I5729">
            <v>0</v>
          </cell>
          <cell r="J5729">
            <v>1414917903.4200001</v>
          </cell>
        </row>
        <row r="5730">
          <cell r="H5730" t="str">
            <v>2330012096</v>
          </cell>
          <cell r="I5730">
            <v>0</v>
          </cell>
          <cell r="J5730">
            <v>1414917903.4200001</v>
          </cell>
        </row>
        <row r="5731">
          <cell r="H5731" t="str">
            <v>2330019096</v>
          </cell>
          <cell r="I5731">
            <v>1225969100</v>
          </cell>
          <cell r="J5731">
            <v>1220008799.8800001</v>
          </cell>
        </row>
        <row r="5732">
          <cell r="H5732" t="str">
            <v>2330019096</v>
          </cell>
          <cell r="I5732">
            <v>45666200</v>
          </cell>
          <cell r="J5732">
            <v>44536905.799999997</v>
          </cell>
        </row>
        <row r="5733">
          <cell r="H5733" t="str">
            <v>2330019096</v>
          </cell>
          <cell r="I5733">
            <v>0</v>
          </cell>
          <cell r="J5733">
            <v>44536905.799999997</v>
          </cell>
        </row>
        <row r="5734">
          <cell r="H5734" t="str">
            <v>2330019096</v>
          </cell>
          <cell r="I5734">
            <v>0</v>
          </cell>
          <cell r="J5734">
            <v>44536905.799999997</v>
          </cell>
        </row>
        <row r="5735">
          <cell r="H5735" t="str">
            <v>2330019096</v>
          </cell>
          <cell r="I5735">
            <v>1164086500</v>
          </cell>
          <cell r="J5735">
            <v>1159593434.45</v>
          </cell>
        </row>
        <row r="5736">
          <cell r="H5736" t="str">
            <v>2330019096</v>
          </cell>
          <cell r="I5736">
            <v>0</v>
          </cell>
          <cell r="J5736">
            <v>1159593434.45</v>
          </cell>
        </row>
        <row r="5737">
          <cell r="H5737" t="str">
            <v>2330019096</v>
          </cell>
          <cell r="I5737">
            <v>0</v>
          </cell>
          <cell r="J5737">
            <v>453235878.38999999</v>
          </cell>
        </row>
        <row r="5738">
          <cell r="H5738" t="str">
            <v>2330019096</v>
          </cell>
          <cell r="I5738">
            <v>0</v>
          </cell>
          <cell r="J5738">
            <v>12147322.039999999</v>
          </cell>
        </row>
        <row r="5739">
          <cell r="H5739" t="str">
            <v>2330019096</v>
          </cell>
          <cell r="I5739">
            <v>0</v>
          </cell>
          <cell r="J5739">
            <v>694210234.01999998</v>
          </cell>
        </row>
        <row r="5740">
          <cell r="H5740" t="str">
            <v>2330019096</v>
          </cell>
          <cell r="I5740">
            <v>18500</v>
          </cell>
          <cell r="J5740">
            <v>18500</v>
          </cell>
        </row>
        <row r="5741">
          <cell r="H5741" t="str">
            <v>2330019096</v>
          </cell>
          <cell r="I5741">
            <v>0</v>
          </cell>
          <cell r="J5741">
            <v>18500</v>
          </cell>
        </row>
        <row r="5742">
          <cell r="H5742" t="str">
            <v>2330019096</v>
          </cell>
          <cell r="I5742">
            <v>16197900</v>
          </cell>
          <cell r="J5742">
            <v>15859959.630000001</v>
          </cell>
        </row>
        <row r="5743">
          <cell r="H5743" t="str">
            <v>2330019096</v>
          </cell>
          <cell r="I5743">
            <v>0</v>
          </cell>
          <cell r="J5743">
            <v>956654.52</v>
          </cell>
        </row>
        <row r="5744">
          <cell r="H5744" t="str">
            <v>2330019096</v>
          </cell>
          <cell r="I5744">
            <v>0</v>
          </cell>
          <cell r="J5744">
            <v>956654.52</v>
          </cell>
        </row>
        <row r="5745">
          <cell r="H5745" t="str">
            <v>2330019096</v>
          </cell>
          <cell r="I5745">
            <v>0</v>
          </cell>
          <cell r="J5745">
            <v>14903305.109999999</v>
          </cell>
        </row>
        <row r="5746">
          <cell r="H5746" t="str">
            <v>2330019096</v>
          </cell>
          <cell r="I5746">
            <v>0</v>
          </cell>
          <cell r="J5746">
            <v>12587693.960000001</v>
          </cell>
        </row>
        <row r="5747">
          <cell r="H5747" t="str">
            <v>2330019096</v>
          </cell>
          <cell r="I5747">
            <v>0</v>
          </cell>
          <cell r="J5747">
            <v>2253106.73</v>
          </cell>
        </row>
        <row r="5748">
          <cell r="H5748" t="str">
            <v>2330019096</v>
          </cell>
          <cell r="I5748">
            <v>0</v>
          </cell>
          <cell r="J5748">
            <v>62504.42</v>
          </cell>
        </row>
        <row r="5749">
          <cell r="H5749" t="str">
            <v>2333969096</v>
          </cell>
          <cell r="I5749">
            <v>112100</v>
          </cell>
          <cell r="J5749">
            <v>108400.64</v>
          </cell>
        </row>
        <row r="5750">
          <cell r="H5750" t="str">
            <v>2333969096</v>
          </cell>
          <cell r="I5750">
            <v>112100</v>
          </cell>
          <cell r="J5750">
            <v>108400.64</v>
          </cell>
        </row>
        <row r="5751">
          <cell r="H5751" t="str">
            <v>2333969096</v>
          </cell>
          <cell r="I5751">
            <v>0</v>
          </cell>
          <cell r="J5751">
            <v>108400.64</v>
          </cell>
        </row>
        <row r="5752">
          <cell r="H5752" t="str">
            <v>2333969096</v>
          </cell>
          <cell r="I5752">
            <v>0</v>
          </cell>
          <cell r="J5752">
            <v>108400.64</v>
          </cell>
        </row>
        <row r="5753">
          <cell r="H5753" t="str">
            <v>2333974096</v>
          </cell>
          <cell r="I5753">
            <v>64600</v>
          </cell>
          <cell r="J5753">
            <v>64512.07</v>
          </cell>
        </row>
        <row r="5754">
          <cell r="H5754" t="str">
            <v>2333974096</v>
          </cell>
          <cell r="I5754">
            <v>64600</v>
          </cell>
          <cell r="J5754">
            <v>64512.07</v>
          </cell>
        </row>
        <row r="5755">
          <cell r="H5755" t="str">
            <v>2333974096</v>
          </cell>
          <cell r="I5755">
            <v>0</v>
          </cell>
          <cell r="J5755">
            <v>64512.07</v>
          </cell>
        </row>
        <row r="5756">
          <cell r="H5756" t="str">
            <v>2333974096</v>
          </cell>
          <cell r="I5756">
            <v>0</v>
          </cell>
          <cell r="J5756">
            <v>64512.07</v>
          </cell>
        </row>
        <row r="5757">
          <cell r="H5757" t="str">
            <v>2333987096</v>
          </cell>
          <cell r="I5757">
            <v>4783400</v>
          </cell>
          <cell r="J5757">
            <v>4264736.2</v>
          </cell>
        </row>
        <row r="5758">
          <cell r="H5758" t="str">
            <v>2333987096</v>
          </cell>
          <cell r="I5758">
            <v>4783400</v>
          </cell>
          <cell r="J5758">
            <v>4264736.2</v>
          </cell>
        </row>
        <row r="5759">
          <cell r="H5759" t="str">
            <v>2333987096</v>
          </cell>
          <cell r="I5759">
            <v>0</v>
          </cell>
          <cell r="J5759">
            <v>4264736.2</v>
          </cell>
        </row>
        <row r="5760">
          <cell r="H5760" t="str">
            <v>2333987096</v>
          </cell>
          <cell r="I5760">
            <v>0</v>
          </cell>
          <cell r="J5760">
            <v>4264736.2</v>
          </cell>
        </row>
        <row r="5761">
          <cell r="H5761" t="str">
            <v>9900000096</v>
          </cell>
          <cell r="I5761">
            <v>1624500</v>
          </cell>
          <cell r="J5761">
            <v>1585064.37</v>
          </cell>
        </row>
        <row r="5762">
          <cell r="H5762" t="str">
            <v>9990000096</v>
          </cell>
          <cell r="I5762">
            <v>1624500</v>
          </cell>
          <cell r="J5762">
            <v>1585064.37</v>
          </cell>
        </row>
        <row r="5763">
          <cell r="H5763" t="str">
            <v>9992041096</v>
          </cell>
          <cell r="I5763">
            <v>1624500</v>
          </cell>
          <cell r="J5763">
            <v>1585064.37</v>
          </cell>
        </row>
        <row r="5764">
          <cell r="H5764" t="str">
            <v>9992041096</v>
          </cell>
          <cell r="I5764">
            <v>1624500</v>
          </cell>
          <cell r="J5764">
            <v>1585064.37</v>
          </cell>
        </row>
        <row r="5765">
          <cell r="H5765" t="str">
            <v>9992041096</v>
          </cell>
          <cell r="I5765">
            <v>0</v>
          </cell>
          <cell r="J5765">
            <v>1585064.37</v>
          </cell>
        </row>
        <row r="5766">
          <cell r="H5766" t="str">
            <v>9992041096</v>
          </cell>
          <cell r="I5766">
            <v>0</v>
          </cell>
          <cell r="J5766">
            <v>13880.34</v>
          </cell>
        </row>
        <row r="5767">
          <cell r="H5767" t="str">
            <v>9992041096</v>
          </cell>
          <cell r="I5767">
            <v>0</v>
          </cell>
          <cell r="J5767">
            <v>1571184.03</v>
          </cell>
        </row>
        <row r="5768">
          <cell r="H5768" t="str">
            <v>096</v>
          </cell>
          <cell r="I5768">
            <v>7137025700</v>
          </cell>
          <cell r="J5768">
            <v>7136661928.04</v>
          </cell>
        </row>
        <row r="5769">
          <cell r="H5769" t="str">
            <v>2300000096</v>
          </cell>
          <cell r="I5769">
            <v>7122279200</v>
          </cell>
          <cell r="J5769">
            <v>7122255928.04</v>
          </cell>
        </row>
        <row r="5770">
          <cell r="H5770" t="str">
            <v>2320000096</v>
          </cell>
          <cell r="I5770">
            <v>13768700</v>
          </cell>
          <cell r="J5770">
            <v>13768700</v>
          </cell>
        </row>
        <row r="5771">
          <cell r="H5771" t="str">
            <v>2326454096</v>
          </cell>
          <cell r="I5771">
            <v>13768700</v>
          </cell>
          <cell r="J5771">
            <v>13768700</v>
          </cell>
        </row>
        <row r="5772">
          <cell r="H5772" t="str">
            <v>2326454096</v>
          </cell>
          <cell r="I5772">
            <v>13768700</v>
          </cell>
          <cell r="J5772">
            <v>13768700</v>
          </cell>
        </row>
        <row r="5773">
          <cell r="H5773" t="str">
            <v>2326454096</v>
          </cell>
          <cell r="I5773">
            <v>0</v>
          </cell>
          <cell r="J5773">
            <v>13768700</v>
          </cell>
        </row>
        <row r="5774">
          <cell r="H5774" t="str">
            <v>2330000096</v>
          </cell>
          <cell r="I5774">
            <v>7108510500</v>
          </cell>
          <cell r="J5774">
            <v>7108487228.04</v>
          </cell>
        </row>
        <row r="5775">
          <cell r="H5775" t="str">
            <v>2334009096</v>
          </cell>
          <cell r="I5775">
            <v>438820000</v>
          </cell>
          <cell r="J5775">
            <v>438796728.04000002</v>
          </cell>
        </row>
        <row r="5776">
          <cell r="H5776" t="str">
            <v>2334009096</v>
          </cell>
          <cell r="I5776">
            <v>438820000</v>
          </cell>
          <cell r="J5776">
            <v>438796728.04000002</v>
          </cell>
        </row>
        <row r="5777">
          <cell r="H5777" t="str">
            <v>2334009096</v>
          </cell>
          <cell r="I5777">
            <v>0</v>
          </cell>
          <cell r="J5777">
            <v>438796728.04000002</v>
          </cell>
        </row>
        <row r="5778">
          <cell r="H5778" t="str">
            <v>2334009096</v>
          </cell>
          <cell r="I5778">
            <v>0</v>
          </cell>
          <cell r="J5778">
            <v>438796728.04000002</v>
          </cell>
        </row>
        <row r="5779">
          <cell r="H5779" t="str">
            <v>2336456096</v>
          </cell>
          <cell r="I5779">
            <v>6587610500</v>
          </cell>
          <cell r="J5779">
            <v>6587610500</v>
          </cell>
        </row>
        <row r="5780">
          <cell r="H5780" t="str">
            <v>2336456096</v>
          </cell>
          <cell r="I5780">
            <v>6587610500</v>
          </cell>
          <cell r="J5780">
            <v>6587610500</v>
          </cell>
        </row>
        <row r="5781">
          <cell r="H5781" t="str">
            <v>2336456096</v>
          </cell>
          <cell r="I5781">
            <v>0</v>
          </cell>
          <cell r="J5781">
            <v>6587610500</v>
          </cell>
        </row>
        <row r="5782">
          <cell r="H5782" t="str">
            <v>2336566096</v>
          </cell>
          <cell r="I5782">
            <v>82080000</v>
          </cell>
          <cell r="J5782">
            <v>82080000</v>
          </cell>
        </row>
        <row r="5783">
          <cell r="H5783" t="str">
            <v>2336566096</v>
          </cell>
          <cell r="I5783">
            <v>82080000</v>
          </cell>
          <cell r="J5783">
            <v>82080000</v>
          </cell>
        </row>
        <row r="5784">
          <cell r="H5784" t="str">
            <v>2336566096</v>
          </cell>
          <cell r="I5784">
            <v>0</v>
          </cell>
          <cell r="J5784">
            <v>82080000</v>
          </cell>
        </row>
        <row r="5785">
          <cell r="H5785" t="str">
            <v>9900000096</v>
          </cell>
          <cell r="I5785">
            <v>14746500</v>
          </cell>
          <cell r="J5785">
            <v>14406000</v>
          </cell>
        </row>
        <row r="5786">
          <cell r="H5786" t="str">
            <v>9970000096</v>
          </cell>
          <cell r="I5786">
            <v>14746500</v>
          </cell>
          <cell r="J5786">
            <v>14406000</v>
          </cell>
        </row>
        <row r="5787">
          <cell r="H5787" t="str">
            <v>9979999096</v>
          </cell>
          <cell r="I5787">
            <v>14746500</v>
          </cell>
          <cell r="J5787">
            <v>14406000</v>
          </cell>
        </row>
        <row r="5788">
          <cell r="H5788" t="str">
            <v>9979999096</v>
          </cell>
          <cell r="I5788">
            <v>14746500</v>
          </cell>
          <cell r="J5788">
            <v>14406000</v>
          </cell>
        </row>
        <row r="5789">
          <cell r="H5789" t="str">
            <v>9979999096</v>
          </cell>
          <cell r="I5789">
            <v>0</v>
          </cell>
          <cell r="J5789">
            <v>14406000</v>
          </cell>
        </row>
        <row r="5790">
          <cell r="H5790" t="str">
            <v>9979999096</v>
          </cell>
          <cell r="I5790">
            <v>0</v>
          </cell>
          <cell r="J5790">
            <v>14406000</v>
          </cell>
        </row>
        <row r="5791">
          <cell r="H5791" t="str">
            <v>096</v>
          </cell>
          <cell r="I5791">
            <v>694800</v>
          </cell>
          <cell r="J5791">
            <v>687006</v>
          </cell>
        </row>
        <row r="5792">
          <cell r="H5792" t="str">
            <v>096</v>
          </cell>
          <cell r="I5792">
            <v>694800</v>
          </cell>
          <cell r="J5792">
            <v>687006</v>
          </cell>
        </row>
        <row r="5793">
          <cell r="H5793" t="str">
            <v>2300000096</v>
          </cell>
          <cell r="I5793">
            <v>694800</v>
          </cell>
          <cell r="J5793">
            <v>687006</v>
          </cell>
        </row>
        <row r="5794">
          <cell r="H5794" t="str">
            <v>2330000096</v>
          </cell>
          <cell r="I5794">
            <v>694800</v>
          </cell>
          <cell r="J5794">
            <v>687006</v>
          </cell>
        </row>
        <row r="5795">
          <cell r="H5795" t="str">
            <v>2332040096</v>
          </cell>
          <cell r="I5795">
            <v>694800</v>
          </cell>
          <cell r="J5795">
            <v>687006</v>
          </cell>
        </row>
        <row r="5796">
          <cell r="H5796" t="str">
            <v>2332040096</v>
          </cell>
          <cell r="I5796">
            <v>694800</v>
          </cell>
          <cell r="J5796">
            <v>687006</v>
          </cell>
        </row>
        <row r="5797">
          <cell r="H5797" t="str">
            <v>2332040096</v>
          </cell>
          <cell r="I5797">
            <v>0</v>
          </cell>
          <cell r="J5797">
            <v>687006</v>
          </cell>
        </row>
        <row r="5798">
          <cell r="H5798" t="str">
            <v>2332040096</v>
          </cell>
          <cell r="I5798">
            <v>0</v>
          </cell>
          <cell r="J5798">
            <v>687006</v>
          </cell>
        </row>
        <row r="5799">
          <cell r="H5799" t="str">
            <v>096</v>
          </cell>
          <cell r="I5799">
            <v>27990100</v>
          </cell>
          <cell r="J5799">
            <v>27990100</v>
          </cell>
        </row>
        <row r="5800">
          <cell r="H5800" t="str">
            <v>096</v>
          </cell>
          <cell r="I5800">
            <v>27990100</v>
          </cell>
          <cell r="J5800">
            <v>27990100</v>
          </cell>
        </row>
        <row r="5801">
          <cell r="H5801" t="str">
            <v>0500000096</v>
          </cell>
          <cell r="I5801">
            <v>27990100</v>
          </cell>
          <cell r="J5801">
            <v>27990100</v>
          </cell>
        </row>
        <row r="5802">
          <cell r="H5802" t="str">
            <v>0540000096</v>
          </cell>
          <cell r="I5802">
            <v>27990100</v>
          </cell>
          <cell r="J5802">
            <v>27990100</v>
          </cell>
        </row>
        <row r="5803">
          <cell r="H5803" t="str">
            <v>0543589096</v>
          </cell>
          <cell r="I5803">
            <v>27990100</v>
          </cell>
          <cell r="J5803">
            <v>27990100</v>
          </cell>
        </row>
        <row r="5804">
          <cell r="H5804" t="str">
            <v>0543589096</v>
          </cell>
          <cell r="I5804">
            <v>27990100</v>
          </cell>
          <cell r="J5804">
            <v>27990100</v>
          </cell>
        </row>
        <row r="5805">
          <cell r="H5805" t="str">
            <v>0543589096</v>
          </cell>
          <cell r="I5805">
            <v>0</v>
          </cell>
          <cell r="J5805">
            <v>27990100</v>
          </cell>
        </row>
        <row r="5806">
          <cell r="H5806" t="str">
            <v>0543589096</v>
          </cell>
          <cell r="I5806">
            <v>0</v>
          </cell>
          <cell r="J5806">
            <v>27990100</v>
          </cell>
        </row>
        <row r="5807">
          <cell r="H5807" t="str">
            <v>100</v>
          </cell>
          <cell r="I5807">
            <v>34649150200</v>
          </cell>
          <cell r="J5807">
            <v>34317046574.860001</v>
          </cell>
        </row>
        <row r="5808">
          <cell r="H5808" t="str">
            <v>100</v>
          </cell>
          <cell r="I5808">
            <v>34591866200</v>
          </cell>
          <cell r="J5808">
            <v>34264175506.860001</v>
          </cell>
        </row>
        <row r="5809">
          <cell r="H5809" t="str">
            <v>100</v>
          </cell>
          <cell r="I5809">
            <v>34591866200</v>
          </cell>
          <cell r="J5809">
            <v>34264175506.860001</v>
          </cell>
        </row>
        <row r="5810">
          <cell r="H5810" t="str">
            <v>3900000100</v>
          </cell>
          <cell r="I5810">
            <v>34584614000</v>
          </cell>
          <cell r="J5810">
            <v>34257994066.950001</v>
          </cell>
        </row>
        <row r="5811">
          <cell r="H5811" t="str">
            <v>3920000100</v>
          </cell>
          <cell r="I5811">
            <v>33602088800</v>
          </cell>
          <cell r="J5811">
            <v>33276301420.650002</v>
          </cell>
        </row>
        <row r="5812">
          <cell r="H5812" t="str">
            <v>3920011100</v>
          </cell>
          <cell r="I5812">
            <v>1085934800</v>
          </cell>
          <cell r="J5812">
            <v>1083991975.0899999</v>
          </cell>
        </row>
        <row r="5813">
          <cell r="H5813" t="str">
            <v>3920011100</v>
          </cell>
          <cell r="I5813">
            <v>1085934800</v>
          </cell>
          <cell r="J5813">
            <v>1083991975.0899999</v>
          </cell>
        </row>
        <row r="5814">
          <cell r="H5814" t="str">
            <v>3920011100</v>
          </cell>
          <cell r="I5814">
            <v>0</v>
          </cell>
          <cell r="J5814">
            <v>1083991975.0899999</v>
          </cell>
        </row>
        <row r="5815">
          <cell r="H5815" t="str">
            <v>3920011100</v>
          </cell>
          <cell r="I5815">
            <v>0</v>
          </cell>
          <cell r="J5815">
            <v>1083991975.0899999</v>
          </cell>
        </row>
        <row r="5816">
          <cell r="H5816" t="str">
            <v>3920012100</v>
          </cell>
          <cell r="I5816">
            <v>19278000300</v>
          </cell>
          <cell r="J5816">
            <v>19270417908.150002</v>
          </cell>
        </row>
        <row r="5817">
          <cell r="H5817" t="str">
            <v>3920012100</v>
          </cell>
          <cell r="I5817">
            <v>19278000300</v>
          </cell>
          <cell r="J5817">
            <v>19270417908.150002</v>
          </cell>
        </row>
        <row r="5818">
          <cell r="H5818" t="str">
            <v>3920012100</v>
          </cell>
          <cell r="I5818">
            <v>0</v>
          </cell>
          <cell r="J5818">
            <v>19270417908.150002</v>
          </cell>
        </row>
        <row r="5819">
          <cell r="H5819" t="str">
            <v>3920012100</v>
          </cell>
          <cell r="I5819">
            <v>0</v>
          </cell>
          <cell r="J5819">
            <v>19254964827.400002</v>
          </cell>
        </row>
        <row r="5820">
          <cell r="H5820" t="str">
            <v>3920012100</v>
          </cell>
          <cell r="I5820">
            <v>0</v>
          </cell>
          <cell r="J5820">
            <v>15453080.75</v>
          </cell>
        </row>
        <row r="5821">
          <cell r="H5821" t="str">
            <v>3920019100</v>
          </cell>
          <cell r="I5821">
            <v>11524446400</v>
          </cell>
          <cell r="J5821">
            <v>11281305494.83</v>
          </cell>
        </row>
        <row r="5822">
          <cell r="H5822" t="str">
            <v>3920019100</v>
          </cell>
          <cell r="I5822">
            <v>122455700</v>
          </cell>
          <cell r="J5822">
            <v>118403570.05</v>
          </cell>
        </row>
        <row r="5823">
          <cell r="H5823" t="str">
            <v>3920019100</v>
          </cell>
          <cell r="I5823">
            <v>0</v>
          </cell>
          <cell r="J5823">
            <v>118403570.05</v>
          </cell>
        </row>
        <row r="5824">
          <cell r="H5824" t="str">
            <v>3920019100</v>
          </cell>
          <cell r="I5824">
            <v>0</v>
          </cell>
          <cell r="J5824">
            <v>118403570.05</v>
          </cell>
        </row>
        <row r="5825">
          <cell r="H5825" t="str">
            <v>3920019100</v>
          </cell>
          <cell r="I5825">
            <v>10728434200</v>
          </cell>
          <cell r="J5825">
            <v>10490407086.700001</v>
          </cell>
        </row>
        <row r="5826">
          <cell r="H5826" t="str">
            <v>3920019100</v>
          </cell>
          <cell r="I5826">
            <v>0</v>
          </cell>
          <cell r="J5826">
            <v>10490407086.700001</v>
          </cell>
        </row>
        <row r="5827">
          <cell r="H5827" t="str">
            <v>3920019100</v>
          </cell>
          <cell r="I5827">
            <v>0</v>
          </cell>
          <cell r="J5827">
            <v>7724449963.29</v>
          </cell>
        </row>
        <row r="5828">
          <cell r="H5828" t="str">
            <v>3920019100</v>
          </cell>
          <cell r="I5828">
            <v>0</v>
          </cell>
          <cell r="J5828">
            <v>201838315.53</v>
          </cell>
        </row>
        <row r="5829">
          <cell r="H5829" t="str">
            <v>3920019100</v>
          </cell>
          <cell r="I5829">
            <v>0</v>
          </cell>
          <cell r="J5829">
            <v>2564118807.8800001</v>
          </cell>
        </row>
        <row r="5830">
          <cell r="H5830" t="str">
            <v>3920019100</v>
          </cell>
          <cell r="I5830">
            <v>6330200</v>
          </cell>
          <cell r="J5830">
            <v>6254840.2000000002</v>
          </cell>
        </row>
        <row r="5831">
          <cell r="H5831" t="str">
            <v>3920019100</v>
          </cell>
          <cell r="I5831">
            <v>0</v>
          </cell>
          <cell r="J5831">
            <v>6254840.2000000002</v>
          </cell>
        </row>
        <row r="5832">
          <cell r="H5832" t="str">
            <v>3920019100</v>
          </cell>
          <cell r="I5832">
            <v>0</v>
          </cell>
          <cell r="J5832">
            <v>6254840.2000000002</v>
          </cell>
        </row>
        <row r="5833">
          <cell r="H5833" t="str">
            <v>3920019100</v>
          </cell>
          <cell r="I5833">
            <v>667226300</v>
          </cell>
          <cell r="J5833">
            <v>666239997.88</v>
          </cell>
        </row>
        <row r="5834">
          <cell r="H5834" t="str">
            <v>3920019100</v>
          </cell>
          <cell r="I5834">
            <v>0</v>
          </cell>
          <cell r="J5834">
            <v>3397538.27</v>
          </cell>
        </row>
        <row r="5835">
          <cell r="H5835" t="str">
            <v>3920019100</v>
          </cell>
          <cell r="I5835">
            <v>0</v>
          </cell>
          <cell r="J5835">
            <v>3397538.27</v>
          </cell>
        </row>
        <row r="5836">
          <cell r="H5836" t="str">
            <v>3920019100</v>
          </cell>
          <cell r="I5836">
            <v>0</v>
          </cell>
          <cell r="J5836">
            <v>662842459.61000001</v>
          </cell>
        </row>
        <row r="5837">
          <cell r="H5837" t="str">
            <v>3920019100</v>
          </cell>
          <cell r="I5837">
            <v>0</v>
          </cell>
          <cell r="J5837">
            <v>648465552.58000004</v>
          </cell>
        </row>
        <row r="5838">
          <cell r="H5838" t="str">
            <v>3920019100</v>
          </cell>
          <cell r="I5838">
            <v>0</v>
          </cell>
          <cell r="J5838">
            <v>14282767.369999999</v>
          </cell>
        </row>
        <row r="5839">
          <cell r="H5839" t="str">
            <v>3920019100</v>
          </cell>
          <cell r="I5839">
            <v>0</v>
          </cell>
          <cell r="J5839">
            <v>94139.66</v>
          </cell>
        </row>
        <row r="5840">
          <cell r="H5840" t="str">
            <v>3920059100</v>
          </cell>
          <cell r="I5840">
            <v>1365020000</v>
          </cell>
          <cell r="J5840">
            <v>1294088361.3699999</v>
          </cell>
        </row>
        <row r="5841">
          <cell r="H5841" t="str">
            <v>3920059100</v>
          </cell>
          <cell r="I5841">
            <v>708434800</v>
          </cell>
          <cell r="J5841">
            <v>691091876.71000004</v>
          </cell>
        </row>
        <row r="5842">
          <cell r="H5842" t="str">
            <v>3920059100</v>
          </cell>
          <cell r="I5842">
            <v>0</v>
          </cell>
          <cell r="J5842">
            <v>691091876.71000004</v>
          </cell>
        </row>
        <row r="5843">
          <cell r="H5843" t="str">
            <v>3920059100</v>
          </cell>
          <cell r="I5843">
            <v>0</v>
          </cell>
          <cell r="J5843">
            <v>690315580.21000004</v>
          </cell>
        </row>
        <row r="5844">
          <cell r="H5844" t="str">
            <v>3920059100</v>
          </cell>
          <cell r="I5844">
            <v>0</v>
          </cell>
          <cell r="J5844">
            <v>776296.5</v>
          </cell>
        </row>
        <row r="5845">
          <cell r="H5845" t="str">
            <v>3920059100</v>
          </cell>
          <cell r="I5845">
            <v>656445900</v>
          </cell>
          <cell r="J5845">
            <v>602917572.65999997</v>
          </cell>
        </row>
        <row r="5846">
          <cell r="H5846" t="str">
            <v>3920059100</v>
          </cell>
          <cell r="I5846">
            <v>0</v>
          </cell>
          <cell r="J5846">
            <v>602917572.65999997</v>
          </cell>
        </row>
        <row r="5847">
          <cell r="H5847" t="str">
            <v>3920059100</v>
          </cell>
          <cell r="I5847">
            <v>0</v>
          </cell>
          <cell r="J5847">
            <v>44210158.619999997</v>
          </cell>
        </row>
        <row r="5848">
          <cell r="H5848" t="str">
            <v>3920059100</v>
          </cell>
          <cell r="I5848">
            <v>0</v>
          </cell>
          <cell r="J5848">
            <v>558707414.03999996</v>
          </cell>
        </row>
        <row r="5849">
          <cell r="H5849" t="str">
            <v>3920059100</v>
          </cell>
          <cell r="I5849">
            <v>139300</v>
          </cell>
          <cell r="J5849">
            <v>78912</v>
          </cell>
        </row>
        <row r="5850">
          <cell r="H5850" t="str">
            <v>3920059100</v>
          </cell>
          <cell r="I5850">
            <v>0</v>
          </cell>
          <cell r="J5850">
            <v>78912</v>
          </cell>
        </row>
        <row r="5851">
          <cell r="H5851" t="str">
            <v>3920059100</v>
          </cell>
          <cell r="I5851">
            <v>0</v>
          </cell>
          <cell r="J5851">
            <v>23415</v>
          </cell>
        </row>
        <row r="5852">
          <cell r="H5852" t="str">
            <v>3920059100</v>
          </cell>
          <cell r="I5852">
            <v>0</v>
          </cell>
          <cell r="J5852">
            <v>55497</v>
          </cell>
        </row>
        <row r="5853">
          <cell r="H5853" t="str">
            <v>3923969100</v>
          </cell>
          <cell r="I5853">
            <v>2107000</v>
          </cell>
          <cell r="J5853">
            <v>1950241.12</v>
          </cell>
        </row>
        <row r="5854">
          <cell r="H5854" t="str">
            <v>3923969100</v>
          </cell>
          <cell r="I5854">
            <v>2107000</v>
          </cell>
          <cell r="J5854">
            <v>1950241.12</v>
          </cell>
        </row>
        <row r="5855">
          <cell r="H5855" t="str">
            <v>3923969100</v>
          </cell>
          <cell r="I5855">
            <v>0</v>
          </cell>
          <cell r="J5855">
            <v>2975.7</v>
          </cell>
        </row>
        <row r="5856">
          <cell r="H5856" t="str">
            <v>3923969100</v>
          </cell>
          <cell r="I5856">
            <v>0</v>
          </cell>
          <cell r="J5856">
            <v>2975.7</v>
          </cell>
        </row>
        <row r="5857">
          <cell r="H5857" t="str">
            <v>3923969100</v>
          </cell>
          <cell r="I5857">
            <v>0</v>
          </cell>
          <cell r="J5857">
            <v>1947265.42</v>
          </cell>
        </row>
        <row r="5858">
          <cell r="H5858" t="str">
            <v>3923969100</v>
          </cell>
          <cell r="I5858">
            <v>0</v>
          </cell>
          <cell r="J5858">
            <v>1947265.42</v>
          </cell>
        </row>
        <row r="5859">
          <cell r="H5859" t="str">
            <v>3923974100</v>
          </cell>
          <cell r="I5859">
            <v>2723600</v>
          </cell>
          <cell r="J5859">
            <v>2547608.2400000002</v>
          </cell>
        </row>
        <row r="5860">
          <cell r="H5860" t="str">
            <v>3923974100</v>
          </cell>
          <cell r="I5860">
            <v>2723600</v>
          </cell>
          <cell r="J5860">
            <v>2547608.2400000002</v>
          </cell>
        </row>
        <row r="5861">
          <cell r="H5861" t="str">
            <v>3923974100</v>
          </cell>
          <cell r="I5861">
            <v>0</v>
          </cell>
          <cell r="J5861">
            <v>2547608.2400000002</v>
          </cell>
        </row>
        <row r="5862">
          <cell r="H5862" t="str">
            <v>3923974100</v>
          </cell>
          <cell r="I5862">
            <v>0</v>
          </cell>
          <cell r="J5862">
            <v>2547608.2400000002</v>
          </cell>
        </row>
        <row r="5863">
          <cell r="H5863" t="str">
            <v>3923987100</v>
          </cell>
          <cell r="I5863">
            <v>77191200</v>
          </cell>
          <cell r="J5863">
            <v>75334387.819999993</v>
          </cell>
        </row>
        <row r="5864">
          <cell r="H5864" t="str">
            <v>3923987100</v>
          </cell>
          <cell r="I5864">
            <v>77191200</v>
          </cell>
          <cell r="J5864">
            <v>75334387.819999993</v>
          </cell>
        </row>
        <row r="5865">
          <cell r="H5865" t="str">
            <v>3923987100</v>
          </cell>
          <cell r="I5865">
            <v>0</v>
          </cell>
          <cell r="J5865">
            <v>1319797.46</v>
          </cell>
        </row>
        <row r="5866">
          <cell r="H5866" t="str">
            <v>3923987100</v>
          </cell>
          <cell r="I5866">
            <v>0</v>
          </cell>
          <cell r="J5866">
            <v>1319797.46</v>
          </cell>
        </row>
        <row r="5867">
          <cell r="H5867" t="str">
            <v>3923987100</v>
          </cell>
          <cell r="I5867">
            <v>0</v>
          </cell>
          <cell r="J5867">
            <v>74014590.359999999</v>
          </cell>
        </row>
        <row r="5868">
          <cell r="H5868" t="str">
            <v>3923987100</v>
          </cell>
          <cell r="I5868">
            <v>0</v>
          </cell>
          <cell r="J5868">
            <v>74014590.359999999</v>
          </cell>
        </row>
        <row r="5869">
          <cell r="H5869" t="str">
            <v>3924009100</v>
          </cell>
          <cell r="I5869">
            <v>266665500</v>
          </cell>
          <cell r="J5869">
            <v>266665444.03</v>
          </cell>
        </row>
        <row r="5870">
          <cell r="H5870" t="str">
            <v>3924009100</v>
          </cell>
          <cell r="I5870">
            <v>266665500</v>
          </cell>
          <cell r="J5870">
            <v>266665444.03</v>
          </cell>
        </row>
        <row r="5871">
          <cell r="H5871" t="str">
            <v>3924009100</v>
          </cell>
          <cell r="I5871">
            <v>0</v>
          </cell>
          <cell r="J5871">
            <v>266665444.03</v>
          </cell>
        </row>
        <row r="5872">
          <cell r="H5872" t="str">
            <v>3924009100</v>
          </cell>
          <cell r="I5872">
            <v>0</v>
          </cell>
          <cell r="J5872">
            <v>76512000</v>
          </cell>
        </row>
        <row r="5873">
          <cell r="H5873" t="str">
            <v>3924009100</v>
          </cell>
          <cell r="I5873">
            <v>0</v>
          </cell>
          <cell r="J5873">
            <v>190153444.03</v>
          </cell>
        </row>
        <row r="5874">
          <cell r="H5874" t="str">
            <v>3970000100</v>
          </cell>
          <cell r="I5874">
            <v>982525200</v>
          </cell>
          <cell r="J5874">
            <v>981692646.29999995</v>
          </cell>
        </row>
        <row r="5875">
          <cell r="H5875" t="str">
            <v>3970019100</v>
          </cell>
          <cell r="I5875">
            <v>982525200</v>
          </cell>
          <cell r="J5875">
            <v>981692646.29999995</v>
          </cell>
        </row>
        <row r="5876">
          <cell r="H5876" t="str">
            <v>3970019100</v>
          </cell>
          <cell r="I5876">
            <v>982525200</v>
          </cell>
          <cell r="J5876">
            <v>981692646.29999995</v>
          </cell>
        </row>
        <row r="5877">
          <cell r="H5877" t="str">
            <v>3970019100</v>
          </cell>
          <cell r="I5877">
            <v>0</v>
          </cell>
          <cell r="J5877">
            <v>981692646.29999995</v>
          </cell>
        </row>
        <row r="5878">
          <cell r="H5878" t="str">
            <v>3970019100</v>
          </cell>
          <cell r="I5878">
            <v>0</v>
          </cell>
          <cell r="J5878">
            <v>981692646.29999995</v>
          </cell>
        </row>
        <row r="5879">
          <cell r="H5879" t="str">
            <v>9900000100</v>
          </cell>
          <cell r="I5879">
            <v>7252200</v>
          </cell>
          <cell r="J5879">
            <v>6181439.9100000001</v>
          </cell>
        </row>
        <row r="5880">
          <cell r="H5880" t="str">
            <v>9990000100</v>
          </cell>
          <cell r="I5880">
            <v>7252200</v>
          </cell>
          <cell r="J5880">
            <v>6181439.9100000001</v>
          </cell>
        </row>
        <row r="5881">
          <cell r="H5881" t="str">
            <v>9992041100</v>
          </cell>
          <cell r="I5881">
            <v>7252200</v>
          </cell>
          <cell r="J5881">
            <v>6181439.9100000001</v>
          </cell>
        </row>
        <row r="5882">
          <cell r="H5882" t="str">
            <v>9992041100</v>
          </cell>
          <cell r="I5882">
            <v>7252200</v>
          </cell>
          <cell r="J5882">
            <v>6181439.9100000001</v>
          </cell>
        </row>
        <row r="5883">
          <cell r="H5883" t="str">
            <v>9992041100</v>
          </cell>
          <cell r="I5883">
            <v>0</v>
          </cell>
          <cell r="J5883">
            <v>6181439.9100000001</v>
          </cell>
        </row>
        <row r="5884">
          <cell r="H5884" t="str">
            <v>9992041100</v>
          </cell>
          <cell r="I5884">
            <v>0</v>
          </cell>
          <cell r="J5884">
            <v>867165.53</v>
          </cell>
        </row>
        <row r="5885">
          <cell r="H5885" t="str">
            <v>9992041100</v>
          </cell>
          <cell r="I5885">
            <v>0</v>
          </cell>
          <cell r="J5885">
            <v>5314274.38</v>
          </cell>
        </row>
        <row r="5886">
          <cell r="H5886" t="str">
            <v>100</v>
          </cell>
          <cell r="I5886">
            <v>29293900</v>
          </cell>
          <cell r="J5886">
            <v>24880968</v>
          </cell>
        </row>
        <row r="5887">
          <cell r="H5887" t="str">
            <v>100</v>
          </cell>
          <cell r="I5887">
            <v>29293900</v>
          </cell>
          <cell r="J5887">
            <v>24880968</v>
          </cell>
        </row>
        <row r="5888">
          <cell r="H5888" t="str">
            <v>3900000100</v>
          </cell>
          <cell r="I5888">
            <v>29293900</v>
          </cell>
          <cell r="J5888">
            <v>24880968</v>
          </cell>
        </row>
        <row r="5889">
          <cell r="H5889" t="str">
            <v>3920000100</v>
          </cell>
          <cell r="I5889">
            <v>29293900</v>
          </cell>
          <cell r="J5889">
            <v>24880968</v>
          </cell>
        </row>
        <row r="5890">
          <cell r="H5890" t="str">
            <v>3922040100</v>
          </cell>
          <cell r="I5890">
            <v>29293900</v>
          </cell>
          <cell r="J5890">
            <v>24880968</v>
          </cell>
        </row>
        <row r="5891">
          <cell r="H5891" t="str">
            <v>3922040100</v>
          </cell>
          <cell r="I5891">
            <v>29293900</v>
          </cell>
          <cell r="J5891">
            <v>24880968</v>
          </cell>
        </row>
        <row r="5892">
          <cell r="H5892" t="str">
            <v>3922040100</v>
          </cell>
          <cell r="I5892">
            <v>0</v>
          </cell>
          <cell r="J5892">
            <v>24880968</v>
          </cell>
        </row>
        <row r="5893">
          <cell r="H5893" t="str">
            <v>3922040100</v>
          </cell>
          <cell r="I5893">
            <v>0</v>
          </cell>
          <cell r="J5893">
            <v>24880968</v>
          </cell>
        </row>
        <row r="5894">
          <cell r="H5894" t="str">
            <v>100</v>
          </cell>
          <cell r="I5894">
            <v>27990100</v>
          </cell>
          <cell r="J5894">
            <v>27990100</v>
          </cell>
        </row>
        <row r="5895">
          <cell r="H5895" t="str">
            <v>100</v>
          </cell>
          <cell r="I5895">
            <v>27990100</v>
          </cell>
          <cell r="J5895">
            <v>27990100</v>
          </cell>
        </row>
        <row r="5896">
          <cell r="H5896" t="str">
            <v>0500000100</v>
          </cell>
          <cell r="I5896">
            <v>27990100</v>
          </cell>
          <cell r="J5896">
            <v>27990100</v>
          </cell>
        </row>
        <row r="5897">
          <cell r="H5897" t="str">
            <v>0540000100</v>
          </cell>
          <cell r="I5897">
            <v>27990100</v>
          </cell>
          <cell r="J5897">
            <v>27990100</v>
          </cell>
        </row>
        <row r="5898">
          <cell r="H5898" t="str">
            <v>0543589100</v>
          </cell>
          <cell r="I5898">
            <v>27990100</v>
          </cell>
          <cell r="J5898">
            <v>27990100</v>
          </cell>
        </row>
        <row r="5899">
          <cell r="H5899" t="str">
            <v>0543589100</v>
          </cell>
          <cell r="I5899">
            <v>27990100</v>
          </cell>
          <cell r="J5899">
            <v>27990100</v>
          </cell>
        </row>
        <row r="5900">
          <cell r="H5900" t="str">
            <v>0543589100</v>
          </cell>
          <cell r="I5900">
            <v>0</v>
          </cell>
          <cell r="J5900">
            <v>27990100</v>
          </cell>
        </row>
        <row r="5901">
          <cell r="H5901" t="str">
            <v>0543589100</v>
          </cell>
          <cell r="I5901">
            <v>0</v>
          </cell>
          <cell r="J5901">
            <v>27990100</v>
          </cell>
        </row>
        <row r="5902">
          <cell r="H5902" t="str">
            <v>103</v>
          </cell>
          <cell r="I5902">
            <v>154629766800</v>
          </cell>
          <cell r="J5902">
            <v>154035759183.60001</v>
          </cell>
        </row>
        <row r="5903">
          <cell r="H5903" t="str">
            <v>103</v>
          </cell>
          <cell r="I5903">
            <v>183607000</v>
          </cell>
          <cell r="J5903">
            <v>207366927.88999999</v>
          </cell>
        </row>
        <row r="5904">
          <cell r="H5904" t="str">
            <v>103</v>
          </cell>
          <cell r="I5904">
            <v>183607000</v>
          </cell>
          <cell r="J5904">
            <v>207366927.88999999</v>
          </cell>
        </row>
        <row r="5905">
          <cell r="H5905" t="str">
            <v>2400000103</v>
          </cell>
          <cell r="I5905">
            <v>183607000</v>
          </cell>
          <cell r="J5905">
            <v>207366927.88999999</v>
          </cell>
        </row>
        <row r="5906">
          <cell r="H5906" t="str">
            <v>2480000103</v>
          </cell>
          <cell r="I5906">
            <v>183607000</v>
          </cell>
          <cell r="J5906">
            <v>207366927.88999999</v>
          </cell>
        </row>
        <row r="5907">
          <cell r="H5907" t="str">
            <v>2482794103</v>
          </cell>
          <cell r="I5907">
            <v>183607000</v>
          </cell>
          <cell r="J5907">
            <v>207366927.88999999</v>
          </cell>
        </row>
        <row r="5908">
          <cell r="H5908" t="str">
            <v>2482794103</v>
          </cell>
          <cell r="I5908">
            <v>183607000</v>
          </cell>
          <cell r="J5908">
            <v>207366927.88999999</v>
          </cell>
        </row>
        <row r="5909">
          <cell r="H5909" t="str">
            <v>2482794103</v>
          </cell>
          <cell r="I5909">
            <v>0</v>
          </cell>
          <cell r="J5909">
            <v>207366927.88999999</v>
          </cell>
        </row>
        <row r="5910">
          <cell r="H5910" t="str">
            <v>2482794103</v>
          </cell>
          <cell r="I5910">
            <v>0</v>
          </cell>
          <cell r="J5910">
            <v>207366927.88999999</v>
          </cell>
        </row>
        <row r="5911">
          <cell r="H5911" t="str">
            <v>103</v>
          </cell>
          <cell r="I5911">
            <v>154419111800</v>
          </cell>
          <cell r="J5911">
            <v>153801344416.70999</v>
          </cell>
        </row>
        <row r="5912">
          <cell r="H5912" t="str">
            <v>103</v>
          </cell>
          <cell r="I5912">
            <v>21866426700</v>
          </cell>
          <cell r="J5912">
            <v>21437005884.34</v>
          </cell>
        </row>
        <row r="5913">
          <cell r="H5913" t="str">
            <v>0800000103</v>
          </cell>
          <cell r="I5913">
            <v>158827500</v>
          </cell>
          <cell r="J5913">
            <v>158281631</v>
          </cell>
        </row>
        <row r="5914">
          <cell r="H5914" t="str">
            <v>0850000103</v>
          </cell>
          <cell r="I5914">
            <v>158827500</v>
          </cell>
          <cell r="J5914">
            <v>158281631</v>
          </cell>
        </row>
        <row r="5915">
          <cell r="H5915" t="str">
            <v>0859999103</v>
          </cell>
          <cell r="I5915">
            <v>158827500</v>
          </cell>
          <cell r="J5915">
            <v>158281631</v>
          </cell>
        </row>
        <row r="5916">
          <cell r="H5916" t="str">
            <v>0859999103</v>
          </cell>
          <cell r="I5916">
            <v>158827500</v>
          </cell>
          <cell r="J5916">
            <v>158281631</v>
          </cell>
        </row>
        <row r="5917">
          <cell r="H5917" t="str">
            <v>0859999103</v>
          </cell>
          <cell r="I5917">
            <v>0</v>
          </cell>
          <cell r="J5917">
            <v>158281631</v>
          </cell>
        </row>
        <row r="5918">
          <cell r="H5918" t="str">
            <v>0859999103</v>
          </cell>
          <cell r="I5918">
            <v>0</v>
          </cell>
          <cell r="J5918">
            <v>101106631</v>
          </cell>
        </row>
        <row r="5919">
          <cell r="H5919" t="str">
            <v>0859999103</v>
          </cell>
          <cell r="I5919">
            <v>0</v>
          </cell>
          <cell r="J5919">
            <v>57175000</v>
          </cell>
        </row>
        <row r="5920">
          <cell r="H5920" t="str">
            <v>2100000103</v>
          </cell>
          <cell r="I5920">
            <v>1051758000</v>
          </cell>
          <cell r="J5920">
            <v>716730397.38</v>
          </cell>
        </row>
        <row r="5921">
          <cell r="H5921" t="str">
            <v>2140000103</v>
          </cell>
          <cell r="I5921">
            <v>1051758000</v>
          </cell>
          <cell r="J5921">
            <v>716730397.38</v>
          </cell>
        </row>
        <row r="5922">
          <cell r="H5922" t="str">
            <v>2149999103</v>
          </cell>
          <cell r="I5922">
            <v>1051758000</v>
          </cell>
          <cell r="J5922">
            <v>716730397.38</v>
          </cell>
        </row>
        <row r="5923">
          <cell r="H5923" t="str">
            <v>2149999103</v>
          </cell>
          <cell r="I5923">
            <v>1051758000</v>
          </cell>
          <cell r="J5923">
            <v>716730397.38</v>
          </cell>
        </row>
        <row r="5924">
          <cell r="H5924" t="str">
            <v>2149999103</v>
          </cell>
          <cell r="I5924">
            <v>0</v>
          </cell>
          <cell r="J5924">
            <v>716730397.38</v>
          </cell>
        </row>
        <row r="5925">
          <cell r="H5925" t="str">
            <v>2149999103</v>
          </cell>
          <cell r="I5925">
            <v>0</v>
          </cell>
          <cell r="J5925">
            <v>716730397.38</v>
          </cell>
        </row>
        <row r="5926">
          <cell r="H5926" t="str">
            <v>2400000103</v>
          </cell>
          <cell r="I5926">
            <v>15371189500</v>
          </cell>
          <cell r="J5926">
            <v>15277347855.959999</v>
          </cell>
        </row>
        <row r="5927">
          <cell r="H5927" t="str">
            <v>2480000103</v>
          </cell>
          <cell r="I5927">
            <v>2519933600</v>
          </cell>
          <cell r="J5927">
            <v>2485872179.9200001</v>
          </cell>
        </row>
        <row r="5928">
          <cell r="H5928" t="str">
            <v>2480011103</v>
          </cell>
          <cell r="I5928">
            <v>570816100</v>
          </cell>
          <cell r="J5928">
            <v>570816100</v>
          </cell>
        </row>
        <row r="5929">
          <cell r="H5929" t="str">
            <v>2480011103</v>
          </cell>
          <cell r="I5929">
            <v>570816100</v>
          </cell>
          <cell r="J5929">
            <v>570816100</v>
          </cell>
        </row>
        <row r="5930">
          <cell r="H5930" t="str">
            <v>2480011103</v>
          </cell>
          <cell r="I5930">
            <v>0</v>
          </cell>
          <cell r="J5930">
            <v>570816100</v>
          </cell>
        </row>
        <row r="5931">
          <cell r="H5931" t="str">
            <v>2480011103</v>
          </cell>
          <cell r="I5931">
            <v>0</v>
          </cell>
          <cell r="J5931">
            <v>570816100</v>
          </cell>
        </row>
        <row r="5932">
          <cell r="H5932" t="str">
            <v>2480019103</v>
          </cell>
          <cell r="I5932">
            <v>908901800</v>
          </cell>
          <cell r="J5932">
            <v>895450427.89999998</v>
          </cell>
        </row>
        <row r="5933">
          <cell r="H5933" t="str">
            <v>2480019103</v>
          </cell>
          <cell r="I5933">
            <v>55590000</v>
          </cell>
          <cell r="J5933">
            <v>55948105.810000002</v>
          </cell>
        </row>
        <row r="5934">
          <cell r="H5934" t="str">
            <v>2480019103</v>
          </cell>
          <cell r="I5934">
            <v>0</v>
          </cell>
          <cell r="J5934">
            <v>55948105.810000002</v>
          </cell>
        </row>
        <row r="5935">
          <cell r="H5935" t="str">
            <v>2480019103</v>
          </cell>
          <cell r="I5935">
            <v>0</v>
          </cell>
          <cell r="J5935">
            <v>55948105.810000002</v>
          </cell>
        </row>
        <row r="5936">
          <cell r="H5936" t="str">
            <v>2480019103</v>
          </cell>
          <cell r="I5936">
            <v>834722200</v>
          </cell>
          <cell r="J5936">
            <v>820912837.64999998</v>
          </cell>
        </row>
        <row r="5937">
          <cell r="H5937" t="str">
            <v>2480019103</v>
          </cell>
          <cell r="I5937">
            <v>0</v>
          </cell>
          <cell r="J5937">
            <v>820912837.64999998</v>
          </cell>
        </row>
        <row r="5938">
          <cell r="H5938" t="str">
            <v>2480019103</v>
          </cell>
          <cell r="I5938">
            <v>0</v>
          </cell>
          <cell r="J5938">
            <v>704197670.79999995</v>
          </cell>
        </row>
        <row r="5939">
          <cell r="H5939" t="str">
            <v>2480019103</v>
          </cell>
          <cell r="I5939">
            <v>0</v>
          </cell>
          <cell r="J5939">
            <v>116715166.84999999</v>
          </cell>
        </row>
        <row r="5940">
          <cell r="H5940" t="str">
            <v>2480019103</v>
          </cell>
          <cell r="I5940">
            <v>18589600</v>
          </cell>
          <cell r="J5940">
            <v>18589484.440000001</v>
          </cell>
        </row>
        <row r="5941">
          <cell r="H5941" t="str">
            <v>2480019103</v>
          </cell>
          <cell r="I5941">
            <v>0</v>
          </cell>
          <cell r="J5941">
            <v>301884.44</v>
          </cell>
        </row>
        <row r="5942">
          <cell r="H5942" t="str">
            <v>2480019103</v>
          </cell>
          <cell r="I5942">
            <v>0</v>
          </cell>
          <cell r="J5942">
            <v>301884.44</v>
          </cell>
        </row>
        <row r="5943">
          <cell r="H5943" t="str">
            <v>2480019103</v>
          </cell>
          <cell r="I5943">
            <v>0</v>
          </cell>
          <cell r="J5943">
            <v>18287600</v>
          </cell>
        </row>
        <row r="5944">
          <cell r="H5944" t="str">
            <v>2480019103</v>
          </cell>
          <cell r="I5944">
            <v>0</v>
          </cell>
          <cell r="J5944">
            <v>18287600</v>
          </cell>
        </row>
        <row r="5945">
          <cell r="H5945" t="str">
            <v>2480039103</v>
          </cell>
          <cell r="I5945">
            <v>72205800</v>
          </cell>
          <cell r="J5945">
            <v>70269634.310000002</v>
          </cell>
        </row>
        <row r="5946">
          <cell r="H5946" t="str">
            <v>2480039103</v>
          </cell>
          <cell r="I5946">
            <v>50273700</v>
          </cell>
          <cell r="J5946">
            <v>50416143.399999999</v>
          </cell>
        </row>
        <row r="5947">
          <cell r="H5947" t="str">
            <v>2480039103</v>
          </cell>
          <cell r="I5947">
            <v>0</v>
          </cell>
          <cell r="J5947">
            <v>50416143.399999999</v>
          </cell>
        </row>
        <row r="5948">
          <cell r="H5948" t="str">
            <v>2480039103</v>
          </cell>
          <cell r="I5948">
            <v>0</v>
          </cell>
          <cell r="J5948">
            <v>49845475.909999996</v>
          </cell>
        </row>
        <row r="5949">
          <cell r="H5949" t="str">
            <v>2480039103</v>
          </cell>
          <cell r="I5949">
            <v>0</v>
          </cell>
          <cell r="J5949">
            <v>570667.49</v>
          </cell>
        </row>
        <row r="5950">
          <cell r="H5950" t="str">
            <v>2480039103</v>
          </cell>
          <cell r="I5950">
            <v>21932100</v>
          </cell>
          <cell r="J5950">
            <v>19853490.91</v>
          </cell>
        </row>
        <row r="5951">
          <cell r="H5951" t="str">
            <v>2480039103</v>
          </cell>
          <cell r="I5951">
            <v>0</v>
          </cell>
          <cell r="J5951">
            <v>19853490.91</v>
          </cell>
        </row>
        <row r="5952">
          <cell r="H5952" t="str">
            <v>2480039103</v>
          </cell>
          <cell r="I5952">
            <v>0</v>
          </cell>
          <cell r="J5952">
            <v>2236012.88</v>
          </cell>
        </row>
        <row r="5953">
          <cell r="H5953" t="str">
            <v>2480039103</v>
          </cell>
          <cell r="I5953">
            <v>0</v>
          </cell>
          <cell r="J5953">
            <v>17617478.030000001</v>
          </cell>
        </row>
        <row r="5954">
          <cell r="H5954" t="str">
            <v>2480059103</v>
          </cell>
          <cell r="I5954">
            <v>110166300</v>
          </cell>
          <cell r="J5954">
            <v>110166300</v>
          </cell>
        </row>
        <row r="5955">
          <cell r="H5955" t="str">
            <v>2480059103</v>
          </cell>
          <cell r="I5955">
            <v>110166300</v>
          </cell>
          <cell r="J5955">
            <v>110166300</v>
          </cell>
        </row>
        <row r="5956">
          <cell r="H5956" t="str">
            <v>2480059103</v>
          </cell>
          <cell r="I5956">
            <v>0</v>
          </cell>
          <cell r="J5956">
            <v>110166300</v>
          </cell>
        </row>
        <row r="5957">
          <cell r="H5957" t="str">
            <v>2480059103</v>
          </cell>
          <cell r="I5957">
            <v>0</v>
          </cell>
          <cell r="J5957">
            <v>110166300</v>
          </cell>
        </row>
        <row r="5958">
          <cell r="H5958" t="str">
            <v>2483969103</v>
          </cell>
          <cell r="I5958">
            <v>18400</v>
          </cell>
          <cell r="J5958">
            <v>17267.71</v>
          </cell>
        </row>
        <row r="5959">
          <cell r="H5959" t="str">
            <v>2483969103</v>
          </cell>
          <cell r="I5959">
            <v>18400</v>
          </cell>
          <cell r="J5959">
            <v>17267.71</v>
          </cell>
        </row>
        <row r="5960">
          <cell r="H5960" t="str">
            <v>2483969103</v>
          </cell>
          <cell r="I5960">
            <v>0</v>
          </cell>
          <cell r="J5960">
            <v>17267.71</v>
          </cell>
        </row>
        <row r="5961">
          <cell r="H5961" t="str">
            <v>2483969103</v>
          </cell>
          <cell r="I5961">
            <v>0</v>
          </cell>
          <cell r="J5961">
            <v>17267.71</v>
          </cell>
        </row>
        <row r="5962">
          <cell r="H5962" t="str">
            <v>2486061103</v>
          </cell>
          <cell r="I5962">
            <v>200000000</v>
          </cell>
          <cell r="J5962">
            <v>181327250</v>
          </cell>
        </row>
        <row r="5963">
          <cell r="H5963" t="str">
            <v>2486061103</v>
          </cell>
          <cell r="I5963">
            <v>200000000</v>
          </cell>
          <cell r="J5963">
            <v>181327250</v>
          </cell>
        </row>
        <row r="5964">
          <cell r="H5964" t="str">
            <v>2486061103</v>
          </cell>
          <cell r="I5964">
            <v>0</v>
          </cell>
          <cell r="J5964">
            <v>181327250</v>
          </cell>
        </row>
        <row r="5965">
          <cell r="H5965" t="str">
            <v>2486221103</v>
          </cell>
          <cell r="I5965">
            <v>30000000</v>
          </cell>
          <cell r="J5965">
            <v>30000000</v>
          </cell>
        </row>
        <row r="5966">
          <cell r="H5966" t="str">
            <v>2486221103</v>
          </cell>
          <cell r="I5966">
            <v>30000000</v>
          </cell>
          <cell r="J5966">
            <v>30000000</v>
          </cell>
        </row>
        <row r="5967">
          <cell r="H5967" t="str">
            <v>2486221103</v>
          </cell>
          <cell r="I5967">
            <v>0</v>
          </cell>
          <cell r="J5967">
            <v>30000000</v>
          </cell>
        </row>
        <row r="5968">
          <cell r="H5968" t="str">
            <v>2486223103</v>
          </cell>
          <cell r="I5968">
            <v>30000000</v>
          </cell>
          <cell r="J5968">
            <v>30000000</v>
          </cell>
        </row>
        <row r="5969">
          <cell r="H5969" t="str">
            <v>2486223103</v>
          </cell>
          <cell r="I5969">
            <v>30000000</v>
          </cell>
          <cell r="J5969">
            <v>30000000</v>
          </cell>
        </row>
        <row r="5970">
          <cell r="H5970" t="str">
            <v>2486223103</v>
          </cell>
          <cell r="I5970">
            <v>0</v>
          </cell>
          <cell r="J5970">
            <v>30000000</v>
          </cell>
        </row>
        <row r="5971">
          <cell r="H5971" t="str">
            <v>2486224103</v>
          </cell>
          <cell r="I5971">
            <v>541871600</v>
          </cell>
          <cell r="J5971">
            <v>541871600</v>
          </cell>
        </row>
        <row r="5972">
          <cell r="H5972" t="str">
            <v>2486224103</v>
          </cell>
          <cell r="I5972">
            <v>541871600</v>
          </cell>
          <cell r="J5972">
            <v>541871600</v>
          </cell>
        </row>
        <row r="5973">
          <cell r="H5973" t="str">
            <v>2486224103</v>
          </cell>
          <cell r="I5973">
            <v>0</v>
          </cell>
          <cell r="J5973">
            <v>541871600</v>
          </cell>
        </row>
        <row r="5974">
          <cell r="H5974" t="str">
            <v>2486231103</v>
          </cell>
          <cell r="I5974">
            <v>55953600</v>
          </cell>
          <cell r="J5974">
            <v>55953600</v>
          </cell>
        </row>
        <row r="5975">
          <cell r="H5975" t="str">
            <v>2486231103</v>
          </cell>
          <cell r="I5975">
            <v>55953600</v>
          </cell>
          <cell r="J5975">
            <v>55953600</v>
          </cell>
        </row>
        <row r="5976">
          <cell r="H5976" t="str">
            <v>2486231103</v>
          </cell>
          <cell r="I5976">
            <v>0</v>
          </cell>
          <cell r="J5976">
            <v>55953600</v>
          </cell>
        </row>
        <row r="5977">
          <cell r="H5977" t="str">
            <v>24Б0000103</v>
          </cell>
          <cell r="I5977">
            <v>11829798900</v>
          </cell>
          <cell r="J5977">
            <v>11770018676.040001</v>
          </cell>
        </row>
        <row r="5978">
          <cell r="H5978" t="str">
            <v>24Б2059103</v>
          </cell>
          <cell r="I5978">
            <v>10514236200</v>
          </cell>
          <cell r="J5978">
            <v>10513317944.35</v>
          </cell>
        </row>
        <row r="5979">
          <cell r="H5979" t="str">
            <v>24Б2059103</v>
          </cell>
          <cell r="I5979">
            <v>10514236200</v>
          </cell>
          <cell r="J5979">
            <v>10513317944.35</v>
          </cell>
        </row>
        <row r="5980">
          <cell r="H5980" t="str">
            <v>24Б2059103</v>
          </cell>
          <cell r="I5980">
            <v>0</v>
          </cell>
          <cell r="J5980">
            <v>10513317944.35</v>
          </cell>
        </row>
        <row r="5981">
          <cell r="H5981" t="str">
            <v>24Б2059103</v>
          </cell>
          <cell r="I5981">
            <v>0</v>
          </cell>
          <cell r="J5981">
            <v>10513317944.35</v>
          </cell>
        </row>
        <row r="5982">
          <cell r="H5982" t="str">
            <v>24Б2064103</v>
          </cell>
          <cell r="I5982">
            <v>1315562700</v>
          </cell>
          <cell r="J5982">
            <v>1256700731.6900001</v>
          </cell>
        </row>
        <row r="5983">
          <cell r="H5983" t="str">
            <v>24Б2064103</v>
          </cell>
          <cell r="I5983">
            <v>95843600</v>
          </cell>
          <cell r="J5983">
            <v>94672263.430000007</v>
          </cell>
        </row>
        <row r="5984">
          <cell r="H5984" t="str">
            <v>24Б2064103</v>
          </cell>
          <cell r="I5984">
            <v>0</v>
          </cell>
          <cell r="J5984">
            <v>94672263.430000007</v>
          </cell>
        </row>
        <row r="5985">
          <cell r="H5985" t="str">
            <v>24Б2064103</v>
          </cell>
          <cell r="I5985">
            <v>0</v>
          </cell>
          <cell r="J5985">
            <v>87257465.219999999</v>
          </cell>
        </row>
        <row r="5986">
          <cell r="H5986" t="str">
            <v>24Б2064103</v>
          </cell>
          <cell r="I5986">
            <v>0</v>
          </cell>
          <cell r="J5986">
            <v>7414798.21</v>
          </cell>
        </row>
        <row r="5987">
          <cell r="H5987" t="str">
            <v>24Б2064103</v>
          </cell>
          <cell r="I5987">
            <v>575608200</v>
          </cell>
          <cell r="J5987">
            <v>568160964.85000002</v>
          </cell>
        </row>
        <row r="5988">
          <cell r="H5988" t="str">
            <v>24Б2064103</v>
          </cell>
          <cell r="I5988">
            <v>0</v>
          </cell>
          <cell r="J5988">
            <v>568160964.85000002</v>
          </cell>
        </row>
        <row r="5989">
          <cell r="H5989" t="str">
            <v>24Б2064103</v>
          </cell>
          <cell r="I5989">
            <v>0</v>
          </cell>
          <cell r="J5989">
            <v>515283892.92000002</v>
          </cell>
        </row>
        <row r="5990">
          <cell r="H5990" t="str">
            <v>24Б2064103</v>
          </cell>
          <cell r="I5990">
            <v>0</v>
          </cell>
          <cell r="J5990">
            <v>52877071.93</v>
          </cell>
        </row>
        <row r="5991">
          <cell r="H5991" t="str">
            <v>24Б2064103</v>
          </cell>
          <cell r="I5991">
            <v>613777100</v>
          </cell>
          <cell r="J5991">
            <v>563585681.13999999</v>
          </cell>
        </row>
        <row r="5992">
          <cell r="H5992" t="str">
            <v>24Б2064103</v>
          </cell>
          <cell r="I5992">
            <v>0</v>
          </cell>
          <cell r="J5992">
            <v>563585681.13999999</v>
          </cell>
        </row>
        <row r="5993">
          <cell r="H5993" t="str">
            <v>24Б2064103</v>
          </cell>
          <cell r="I5993">
            <v>0</v>
          </cell>
          <cell r="J5993">
            <v>563585681.13999999</v>
          </cell>
        </row>
        <row r="5994">
          <cell r="H5994" t="str">
            <v>24Б2064103</v>
          </cell>
          <cell r="I5994">
            <v>21931100</v>
          </cell>
          <cell r="J5994">
            <v>21931100</v>
          </cell>
        </row>
        <row r="5995">
          <cell r="H5995" t="str">
            <v>24Б2064103</v>
          </cell>
          <cell r="I5995">
            <v>0</v>
          </cell>
          <cell r="J5995">
            <v>21931100</v>
          </cell>
        </row>
        <row r="5996">
          <cell r="H5996" t="str">
            <v>24Б2064103</v>
          </cell>
          <cell r="I5996">
            <v>0</v>
          </cell>
          <cell r="J5996">
            <v>21931100</v>
          </cell>
        </row>
        <row r="5997">
          <cell r="H5997" t="str">
            <v>24Б2064103</v>
          </cell>
          <cell r="I5997">
            <v>8402700</v>
          </cell>
          <cell r="J5997">
            <v>8350722.2699999996</v>
          </cell>
        </row>
        <row r="5998">
          <cell r="H5998" t="str">
            <v>24Б2064103</v>
          </cell>
          <cell r="I5998">
            <v>0</v>
          </cell>
          <cell r="J5998">
            <v>8350722.2699999996</v>
          </cell>
        </row>
        <row r="5999">
          <cell r="H5999" t="str">
            <v>24Б2064103</v>
          </cell>
          <cell r="I5999">
            <v>0</v>
          </cell>
          <cell r="J5999">
            <v>7597700</v>
          </cell>
        </row>
        <row r="6000">
          <cell r="H6000" t="str">
            <v>24Б2064103</v>
          </cell>
          <cell r="I6000">
            <v>0</v>
          </cell>
          <cell r="J6000">
            <v>753022.27</v>
          </cell>
        </row>
        <row r="6001">
          <cell r="H6001" t="str">
            <v>24Д0000103</v>
          </cell>
          <cell r="I6001">
            <v>1021457000</v>
          </cell>
          <cell r="J6001">
            <v>1021457000</v>
          </cell>
        </row>
        <row r="6002">
          <cell r="H6002" t="str">
            <v>24Д0019103</v>
          </cell>
          <cell r="I6002">
            <v>590440000</v>
          </cell>
          <cell r="J6002">
            <v>590440000</v>
          </cell>
        </row>
        <row r="6003">
          <cell r="H6003" t="str">
            <v>24Д0019103</v>
          </cell>
          <cell r="I6003">
            <v>590440000</v>
          </cell>
          <cell r="J6003">
            <v>590440000</v>
          </cell>
        </row>
        <row r="6004">
          <cell r="H6004" t="str">
            <v>24Д0019103</v>
          </cell>
          <cell r="I6004">
            <v>0</v>
          </cell>
          <cell r="J6004">
            <v>590440000</v>
          </cell>
        </row>
        <row r="6005">
          <cell r="H6005" t="str">
            <v>24Д0019103</v>
          </cell>
          <cell r="I6005">
            <v>0</v>
          </cell>
          <cell r="J6005">
            <v>553381900</v>
          </cell>
        </row>
        <row r="6006">
          <cell r="H6006" t="str">
            <v>24Д0019103</v>
          </cell>
          <cell r="I6006">
            <v>0</v>
          </cell>
          <cell r="J6006">
            <v>37058100</v>
          </cell>
        </row>
        <row r="6007">
          <cell r="H6007" t="str">
            <v>24Д6047103</v>
          </cell>
          <cell r="I6007">
            <v>331017000</v>
          </cell>
          <cell r="J6007">
            <v>331017000</v>
          </cell>
        </row>
        <row r="6008">
          <cell r="H6008" t="str">
            <v>24Д6047103</v>
          </cell>
          <cell r="I6008">
            <v>331017000</v>
          </cell>
          <cell r="J6008">
            <v>331017000</v>
          </cell>
        </row>
        <row r="6009">
          <cell r="H6009" t="str">
            <v>24Д6047103</v>
          </cell>
          <cell r="I6009">
            <v>0</v>
          </cell>
          <cell r="J6009">
            <v>331017000</v>
          </cell>
        </row>
        <row r="6010">
          <cell r="H6010" t="str">
            <v>24Д6255103</v>
          </cell>
          <cell r="I6010">
            <v>100000000</v>
          </cell>
          <cell r="J6010">
            <v>100000000</v>
          </cell>
        </row>
        <row r="6011">
          <cell r="H6011" t="str">
            <v>24Д6255103</v>
          </cell>
          <cell r="I6011">
            <v>100000000</v>
          </cell>
          <cell r="J6011">
            <v>100000000</v>
          </cell>
        </row>
        <row r="6012">
          <cell r="H6012" t="str">
            <v>24Д6255103</v>
          </cell>
          <cell r="I6012">
            <v>0</v>
          </cell>
          <cell r="J6012">
            <v>100000000</v>
          </cell>
        </row>
        <row r="6013">
          <cell r="H6013" t="str">
            <v>24Д6255103</v>
          </cell>
          <cell r="I6013">
            <v>0</v>
          </cell>
          <cell r="J6013">
            <v>100000000</v>
          </cell>
        </row>
        <row r="6014">
          <cell r="H6014" t="str">
            <v>9900000103</v>
          </cell>
          <cell r="I6014">
            <v>5284651700</v>
          </cell>
          <cell r="J6014">
            <v>5284646000</v>
          </cell>
        </row>
        <row r="6015">
          <cell r="H6015" t="str">
            <v>9970000103</v>
          </cell>
          <cell r="I6015">
            <v>5284651700</v>
          </cell>
          <cell r="J6015">
            <v>5284646000</v>
          </cell>
        </row>
        <row r="6016">
          <cell r="H6016" t="str">
            <v>9976859103</v>
          </cell>
          <cell r="I6016">
            <v>4944415300</v>
          </cell>
          <cell r="J6016">
            <v>4944410000</v>
          </cell>
        </row>
        <row r="6017">
          <cell r="H6017" t="str">
            <v>9976859103</v>
          </cell>
          <cell r="I6017">
            <v>4944415300</v>
          </cell>
          <cell r="J6017">
            <v>4944410000</v>
          </cell>
        </row>
        <row r="6018">
          <cell r="H6018" t="str">
            <v>9976859103</v>
          </cell>
          <cell r="I6018">
            <v>0</v>
          </cell>
          <cell r="J6018">
            <v>4944410000</v>
          </cell>
        </row>
        <row r="6019">
          <cell r="H6019" t="str">
            <v>9976859103</v>
          </cell>
          <cell r="I6019">
            <v>0</v>
          </cell>
          <cell r="J6019">
            <v>4944410000</v>
          </cell>
        </row>
        <row r="6020">
          <cell r="H6020" t="str">
            <v>9979999103</v>
          </cell>
          <cell r="I6020">
            <v>340236400</v>
          </cell>
          <cell r="J6020">
            <v>340236000</v>
          </cell>
        </row>
        <row r="6021">
          <cell r="H6021" t="str">
            <v>9979999103</v>
          </cell>
          <cell r="I6021">
            <v>340236400</v>
          </cell>
          <cell r="J6021">
            <v>340236000</v>
          </cell>
        </row>
        <row r="6022">
          <cell r="H6022" t="str">
            <v>9979999103</v>
          </cell>
          <cell r="I6022">
            <v>0</v>
          </cell>
          <cell r="J6022">
            <v>340236000</v>
          </cell>
        </row>
        <row r="6023">
          <cell r="H6023" t="str">
            <v>9979999103</v>
          </cell>
          <cell r="I6023">
            <v>0</v>
          </cell>
          <cell r="J6023">
            <v>340236000</v>
          </cell>
        </row>
        <row r="6024">
          <cell r="H6024" t="str">
            <v>103</v>
          </cell>
          <cell r="I6024">
            <v>101272890400</v>
          </cell>
          <cell r="J6024">
            <v>101272890400</v>
          </cell>
        </row>
        <row r="6025">
          <cell r="H6025" t="str">
            <v>2400000103</v>
          </cell>
          <cell r="I6025">
            <v>101272890400</v>
          </cell>
          <cell r="J6025">
            <v>101272890400</v>
          </cell>
        </row>
        <row r="6026">
          <cell r="H6026" t="str">
            <v>2460000103</v>
          </cell>
          <cell r="I6026">
            <v>15370589500</v>
          </cell>
          <cell r="J6026">
            <v>15370589500</v>
          </cell>
        </row>
        <row r="6027">
          <cell r="H6027" t="str">
            <v>2466513103</v>
          </cell>
          <cell r="I6027">
            <v>1518714000</v>
          </cell>
          <cell r="J6027">
            <v>1518714000</v>
          </cell>
        </row>
        <row r="6028">
          <cell r="H6028" t="str">
            <v>2466513103</v>
          </cell>
          <cell r="I6028">
            <v>1518714000</v>
          </cell>
          <cell r="J6028">
            <v>1518714000</v>
          </cell>
        </row>
        <row r="6029">
          <cell r="H6029" t="str">
            <v>2466513103</v>
          </cell>
          <cell r="I6029">
            <v>0</v>
          </cell>
          <cell r="J6029">
            <v>1518714000</v>
          </cell>
        </row>
        <row r="6030">
          <cell r="H6030" t="str">
            <v>2466513103</v>
          </cell>
          <cell r="I6030">
            <v>0</v>
          </cell>
          <cell r="J6030">
            <v>1518714000</v>
          </cell>
        </row>
        <row r="6031">
          <cell r="H6031" t="str">
            <v>2466515103</v>
          </cell>
          <cell r="I6031">
            <v>13851875500</v>
          </cell>
          <cell r="J6031">
            <v>13851875500</v>
          </cell>
        </row>
        <row r="6032">
          <cell r="H6032" t="str">
            <v>2466515103</v>
          </cell>
          <cell r="I6032">
            <v>13851875500</v>
          </cell>
          <cell r="J6032">
            <v>13851875500</v>
          </cell>
        </row>
        <row r="6033">
          <cell r="H6033" t="str">
            <v>2466515103</v>
          </cell>
          <cell r="I6033">
            <v>0</v>
          </cell>
          <cell r="J6033">
            <v>13851875500</v>
          </cell>
        </row>
        <row r="6034">
          <cell r="H6034" t="str">
            <v>2466515103</v>
          </cell>
          <cell r="I6034">
            <v>0</v>
          </cell>
          <cell r="J6034">
            <v>13851875500</v>
          </cell>
        </row>
        <row r="6035">
          <cell r="H6035" t="str">
            <v>24Б0000103</v>
          </cell>
          <cell r="I6035">
            <v>85902300900</v>
          </cell>
          <cell r="J6035">
            <v>85902300900</v>
          </cell>
        </row>
        <row r="6036">
          <cell r="H6036" t="str">
            <v>24Б2060103</v>
          </cell>
          <cell r="I6036">
            <v>85902300900</v>
          </cell>
          <cell r="J6036">
            <v>85902300900</v>
          </cell>
        </row>
        <row r="6037">
          <cell r="H6037" t="str">
            <v>24Б2060103</v>
          </cell>
          <cell r="I6037">
            <v>21650800</v>
          </cell>
          <cell r="J6037">
            <v>21650800</v>
          </cell>
        </row>
        <row r="6038">
          <cell r="H6038" t="str">
            <v>24Б2060103</v>
          </cell>
          <cell r="I6038">
            <v>0</v>
          </cell>
          <cell r="J6038">
            <v>10825400</v>
          </cell>
        </row>
        <row r="6039">
          <cell r="H6039" t="str">
            <v>24Б2060103</v>
          </cell>
          <cell r="I6039">
            <v>0</v>
          </cell>
          <cell r="J6039">
            <v>10825400</v>
          </cell>
        </row>
        <row r="6040">
          <cell r="H6040" t="str">
            <v>24Б2060103</v>
          </cell>
          <cell r="I6040">
            <v>0</v>
          </cell>
          <cell r="J6040">
            <v>10825400</v>
          </cell>
        </row>
        <row r="6041">
          <cell r="H6041" t="str">
            <v>24Б2060103</v>
          </cell>
          <cell r="I6041">
            <v>0</v>
          </cell>
          <cell r="J6041">
            <v>10825400</v>
          </cell>
        </row>
        <row r="6042">
          <cell r="H6042" t="str">
            <v>24Б2060103</v>
          </cell>
          <cell r="I6042">
            <v>85880650100</v>
          </cell>
          <cell r="J6042">
            <v>85880650100</v>
          </cell>
        </row>
        <row r="6043">
          <cell r="H6043" t="str">
            <v>24Б2060103</v>
          </cell>
          <cell r="I6043">
            <v>0</v>
          </cell>
          <cell r="J6043">
            <v>85880650100</v>
          </cell>
        </row>
        <row r="6044">
          <cell r="H6044" t="str">
            <v>24Б2060103</v>
          </cell>
          <cell r="I6044">
            <v>0</v>
          </cell>
          <cell r="J6044">
            <v>85880650100</v>
          </cell>
        </row>
        <row r="6045">
          <cell r="H6045" t="str">
            <v>103</v>
          </cell>
          <cell r="I6045">
            <v>1279794700</v>
          </cell>
          <cell r="J6045">
            <v>1091448132.3699999</v>
          </cell>
        </row>
        <row r="6046">
          <cell r="H6046" t="str">
            <v>0800000103</v>
          </cell>
          <cell r="I6046">
            <v>45000000</v>
          </cell>
          <cell r="J6046">
            <v>44959000.009999998</v>
          </cell>
        </row>
        <row r="6047">
          <cell r="H6047" t="str">
            <v>0850000103</v>
          </cell>
          <cell r="I6047">
            <v>45000000</v>
          </cell>
          <cell r="J6047">
            <v>44959000.009999998</v>
          </cell>
        </row>
        <row r="6048">
          <cell r="H6048" t="str">
            <v>0859999103</v>
          </cell>
          <cell r="I6048">
            <v>45000000</v>
          </cell>
          <cell r="J6048">
            <v>44959000.009999998</v>
          </cell>
        </row>
        <row r="6049">
          <cell r="H6049" t="str">
            <v>0859999103</v>
          </cell>
          <cell r="I6049">
            <v>45000000</v>
          </cell>
          <cell r="J6049">
            <v>44959000.009999998</v>
          </cell>
        </row>
        <row r="6050">
          <cell r="H6050" t="str">
            <v>0859999103</v>
          </cell>
          <cell r="I6050">
            <v>0</v>
          </cell>
          <cell r="J6050">
            <v>44959000.009999998</v>
          </cell>
        </row>
        <row r="6051">
          <cell r="H6051" t="str">
            <v>0859999103</v>
          </cell>
          <cell r="I6051">
            <v>0</v>
          </cell>
          <cell r="J6051">
            <v>44959000.009999998</v>
          </cell>
        </row>
        <row r="6052">
          <cell r="H6052" t="str">
            <v>2100000103</v>
          </cell>
          <cell r="I6052">
            <v>879579000</v>
          </cell>
          <cell r="J6052">
            <v>697950080.85000002</v>
          </cell>
        </row>
        <row r="6053">
          <cell r="H6053" t="str">
            <v>2140000103</v>
          </cell>
          <cell r="I6053">
            <v>879579000</v>
          </cell>
          <cell r="J6053">
            <v>697950080.85000002</v>
          </cell>
        </row>
        <row r="6054">
          <cell r="H6054" t="str">
            <v>2149999103</v>
          </cell>
          <cell r="I6054">
            <v>879579000</v>
          </cell>
          <cell r="J6054">
            <v>697950080.85000002</v>
          </cell>
        </row>
        <row r="6055">
          <cell r="H6055" t="str">
            <v>2149999103</v>
          </cell>
          <cell r="I6055">
            <v>879579000</v>
          </cell>
          <cell r="J6055">
            <v>697950080.85000002</v>
          </cell>
        </row>
        <row r="6056">
          <cell r="H6056" t="str">
            <v>2149999103</v>
          </cell>
          <cell r="I6056">
            <v>0</v>
          </cell>
          <cell r="J6056">
            <v>697950080.85000002</v>
          </cell>
        </row>
        <row r="6057">
          <cell r="H6057" t="str">
            <v>2149999103</v>
          </cell>
          <cell r="I6057">
            <v>0</v>
          </cell>
          <cell r="J6057">
            <v>697950080.85000002</v>
          </cell>
        </row>
        <row r="6058">
          <cell r="H6058" t="str">
            <v>2400000103</v>
          </cell>
          <cell r="I6058">
            <v>355215700</v>
          </cell>
          <cell r="J6058">
            <v>348539051.50999999</v>
          </cell>
        </row>
        <row r="6059">
          <cell r="H6059" t="str">
            <v>2480000103</v>
          </cell>
          <cell r="I6059">
            <v>67792200</v>
          </cell>
          <cell r="J6059">
            <v>67792200</v>
          </cell>
        </row>
        <row r="6060">
          <cell r="H6060" t="str">
            <v>2480019103</v>
          </cell>
          <cell r="I6060">
            <v>67792200</v>
          </cell>
          <cell r="J6060">
            <v>67792200</v>
          </cell>
        </row>
        <row r="6061">
          <cell r="H6061" t="str">
            <v>2480019103</v>
          </cell>
          <cell r="I6061">
            <v>67792200</v>
          </cell>
          <cell r="J6061">
            <v>67792200</v>
          </cell>
        </row>
        <row r="6062">
          <cell r="H6062" t="str">
            <v>2480019103</v>
          </cell>
          <cell r="I6062">
            <v>0</v>
          </cell>
          <cell r="J6062">
            <v>67792200</v>
          </cell>
        </row>
        <row r="6063">
          <cell r="H6063" t="str">
            <v>2480019103</v>
          </cell>
          <cell r="I6063">
            <v>0</v>
          </cell>
          <cell r="J6063">
            <v>67792200</v>
          </cell>
        </row>
        <row r="6064">
          <cell r="H6064" t="str">
            <v>24Б0000103</v>
          </cell>
          <cell r="I6064">
            <v>287423500</v>
          </cell>
          <cell r="J6064">
            <v>280746851.50999999</v>
          </cell>
        </row>
        <row r="6065">
          <cell r="H6065" t="str">
            <v>24Б2059103</v>
          </cell>
          <cell r="I6065">
            <v>113039700</v>
          </cell>
          <cell r="J6065">
            <v>112452527.5</v>
          </cell>
        </row>
        <row r="6066">
          <cell r="H6066" t="str">
            <v>24Б2059103</v>
          </cell>
          <cell r="I6066">
            <v>113039700</v>
          </cell>
          <cell r="J6066">
            <v>112452527.5</v>
          </cell>
        </row>
        <row r="6067">
          <cell r="H6067" t="str">
            <v>24Б2059103</v>
          </cell>
          <cell r="I6067">
            <v>0</v>
          </cell>
          <cell r="J6067">
            <v>112452527.5</v>
          </cell>
        </row>
        <row r="6068">
          <cell r="H6068" t="str">
            <v>24Б2059103</v>
          </cell>
          <cell r="I6068">
            <v>0</v>
          </cell>
          <cell r="J6068">
            <v>112452527.5</v>
          </cell>
        </row>
        <row r="6069">
          <cell r="H6069" t="str">
            <v>24Б2064103</v>
          </cell>
          <cell r="I6069">
            <v>174383800</v>
          </cell>
          <cell r="J6069">
            <v>168294324.00999999</v>
          </cell>
        </row>
        <row r="6070">
          <cell r="H6070" t="str">
            <v>24Б2064103</v>
          </cell>
          <cell r="I6070">
            <v>174383800</v>
          </cell>
          <cell r="J6070">
            <v>168294324.00999999</v>
          </cell>
        </row>
        <row r="6071">
          <cell r="H6071" t="str">
            <v>24Б2064103</v>
          </cell>
          <cell r="I6071">
            <v>0</v>
          </cell>
          <cell r="J6071">
            <v>168294324.00999999</v>
          </cell>
        </row>
        <row r="6072">
          <cell r="H6072" t="str">
            <v>24Б2064103</v>
          </cell>
          <cell r="I6072">
            <v>0</v>
          </cell>
          <cell r="J6072">
            <v>168294324.00999999</v>
          </cell>
        </row>
        <row r="6073">
          <cell r="H6073" t="str">
            <v>103</v>
          </cell>
          <cell r="I6073">
            <v>30000000000</v>
          </cell>
          <cell r="J6073">
            <v>30000000000</v>
          </cell>
        </row>
        <row r="6074">
          <cell r="H6074" t="str">
            <v>9900000103</v>
          </cell>
          <cell r="I6074">
            <v>30000000000</v>
          </cell>
          <cell r="J6074">
            <v>30000000000</v>
          </cell>
        </row>
        <row r="6075">
          <cell r="H6075" t="str">
            <v>9990000103</v>
          </cell>
          <cell r="I6075">
            <v>30000000000</v>
          </cell>
          <cell r="J6075">
            <v>30000000000</v>
          </cell>
        </row>
        <row r="6076">
          <cell r="H6076" t="str">
            <v>9996043103</v>
          </cell>
          <cell r="I6076">
            <v>30000000000</v>
          </cell>
          <cell r="J6076">
            <v>30000000000</v>
          </cell>
        </row>
        <row r="6077">
          <cell r="H6077" t="str">
            <v>9996043103</v>
          </cell>
          <cell r="I6077">
            <v>30000000000</v>
          </cell>
          <cell r="J6077">
            <v>30000000000</v>
          </cell>
        </row>
        <row r="6078">
          <cell r="H6078" t="str">
            <v>9996043103</v>
          </cell>
          <cell r="I6078">
            <v>0</v>
          </cell>
          <cell r="J6078">
            <v>30000000000</v>
          </cell>
        </row>
        <row r="6079">
          <cell r="H6079" t="str">
            <v>9996043103</v>
          </cell>
          <cell r="I6079">
            <v>0</v>
          </cell>
          <cell r="J6079">
            <v>30000000000</v>
          </cell>
        </row>
        <row r="6080">
          <cell r="H6080" t="str">
            <v>103</v>
          </cell>
          <cell r="I6080">
            <v>548000</v>
          </cell>
          <cell r="J6080">
            <v>547839</v>
          </cell>
        </row>
        <row r="6081">
          <cell r="H6081" t="str">
            <v>103</v>
          </cell>
          <cell r="I6081">
            <v>548000</v>
          </cell>
          <cell r="J6081">
            <v>547839</v>
          </cell>
        </row>
        <row r="6082">
          <cell r="H6082" t="str">
            <v>2400000103</v>
          </cell>
          <cell r="I6082">
            <v>548000</v>
          </cell>
          <cell r="J6082">
            <v>547839</v>
          </cell>
        </row>
        <row r="6083">
          <cell r="H6083" t="str">
            <v>2480000103</v>
          </cell>
          <cell r="I6083">
            <v>548000</v>
          </cell>
          <cell r="J6083">
            <v>547839</v>
          </cell>
        </row>
        <row r="6084">
          <cell r="H6084" t="str">
            <v>2482040103</v>
          </cell>
          <cell r="I6084">
            <v>548000</v>
          </cell>
          <cell r="J6084">
            <v>547839</v>
          </cell>
        </row>
        <row r="6085">
          <cell r="H6085" t="str">
            <v>2482040103</v>
          </cell>
          <cell r="I6085">
            <v>548000</v>
          </cell>
          <cell r="J6085">
            <v>547839</v>
          </cell>
        </row>
        <row r="6086">
          <cell r="H6086" t="str">
            <v>2482040103</v>
          </cell>
          <cell r="I6086">
            <v>0</v>
          </cell>
          <cell r="J6086">
            <v>547839</v>
          </cell>
        </row>
        <row r="6087">
          <cell r="H6087" t="str">
            <v>2482040103</v>
          </cell>
          <cell r="I6087">
            <v>0</v>
          </cell>
          <cell r="J6087">
            <v>547839</v>
          </cell>
        </row>
        <row r="6088">
          <cell r="H6088" t="str">
            <v>103</v>
          </cell>
          <cell r="I6088">
            <v>26500000</v>
          </cell>
          <cell r="J6088">
            <v>26500000</v>
          </cell>
        </row>
        <row r="6089">
          <cell r="H6089" t="str">
            <v>103</v>
          </cell>
          <cell r="I6089">
            <v>26500000</v>
          </cell>
          <cell r="J6089">
            <v>26500000</v>
          </cell>
        </row>
        <row r="6090">
          <cell r="H6090" t="str">
            <v>0500000103</v>
          </cell>
          <cell r="I6090">
            <v>26500000</v>
          </cell>
          <cell r="J6090">
            <v>26500000</v>
          </cell>
        </row>
        <row r="6091">
          <cell r="H6091" t="str">
            <v>0540000103</v>
          </cell>
          <cell r="I6091">
            <v>26500000</v>
          </cell>
          <cell r="J6091">
            <v>26500000</v>
          </cell>
        </row>
        <row r="6092">
          <cell r="H6092" t="str">
            <v>0543589103</v>
          </cell>
          <cell r="I6092">
            <v>26500000</v>
          </cell>
          <cell r="J6092">
            <v>26500000</v>
          </cell>
        </row>
        <row r="6093">
          <cell r="H6093" t="str">
            <v>0543589103</v>
          </cell>
          <cell r="I6093">
            <v>26500000</v>
          </cell>
          <cell r="J6093">
            <v>26500000</v>
          </cell>
        </row>
        <row r="6094">
          <cell r="H6094" t="str">
            <v>0543589103</v>
          </cell>
          <cell r="I6094">
            <v>0</v>
          </cell>
          <cell r="J6094">
            <v>26500000</v>
          </cell>
        </row>
        <row r="6095">
          <cell r="H6095" t="str">
            <v>0543589103</v>
          </cell>
          <cell r="I6095">
            <v>0</v>
          </cell>
          <cell r="J6095">
            <v>26500000</v>
          </cell>
        </row>
        <row r="6096">
          <cell r="H6096" t="str">
            <v>106</v>
          </cell>
          <cell r="I6096">
            <v>4230071700</v>
          </cell>
          <cell r="J6096">
            <v>3906121034.1500001</v>
          </cell>
        </row>
        <row r="6097">
          <cell r="H6097" t="str">
            <v>106</v>
          </cell>
          <cell r="I6097">
            <v>4198130000</v>
          </cell>
          <cell r="J6097">
            <v>3874184370.1500001</v>
          </cell>
        </row>
        <row r="6098">
          <cell r="H6098" t="str">
            <v>106</v>
          </cell>
          <cell r="I6098">
            <v>4196755000</v>
          </cell>
          <cell r="J6098">
            <v>3872809370.1500001</v>
          </cell>
        </row>
        <row r="6099">
          <cell r="H6099" t="str">
            <v>2400000106</v>
          </cell>
          <cell r="I6099">
            <v>4196755000</v>
          </cell>
          <cell r="J6099">
            <v>3872809370.1500001</v>
          </cell>
        </row>
        <row r="6100">
          <cell r="H6100" t="str">
            <v>2450000106</v>
          </cell>
          <cell r="I6100">
            <v>4043726000</v>
          </cell>
          <cell r="J6100">
            <v>3834552120.1500001</v>
          </cell>
        </row>
        <row r="6101">
          <cell r="H6101" t="str">
            <v>2450011106</v>
          </cell>
          <cell r="I6101">
            <v>257116200</v>
          </cell>
          <cell r="J6101">
            <v>248965087.38</v>
          </cell>
        </row>
        <row r="6102">
          <cell r="H6102" t="str">
            <v>2450011106</v>
          </cell>
          <cell r="I6102">
            <v>257116200</v>
          </cell>
          <cell r="J6102">
            <v>248965087.38</v>
          </cell>
        </row>
        <row r="6103">
          <cell r="H6103" t="str">
            <v>2450011106</v>
          </cell>
          <cell r="I6103">
            <v>0</v>
          </cell>
          <cell r="J6103">
            <v>248965087.38</v>
          </cell>
        </row>
        <row r="6104">
          <cell r="H6104" t="str">
            <v>2450011106</v>
          </cell>
          <cell r="I6104">
            <v>0</v>
          </cell>
          <cell r="J6104">
            <v>248965087.38</v>
          </cell>
        </row>
        <row r="6105">
          <cell r="H6105" t="str">
            <v>2450012106</v>
          </cell>
          <cell r="I6105">
            <v>2702954600</v>
          </cell>
          <cell r="J6105">
            <v>2641900973.6700001</v>
          </cell>
        </row>
        <row r="6106">
          <cell r="H6106" t="str">
            <v>2450012106</v>
          </cell>
          <cell r="I6106">
            <v>2702954600</v>
          </cell>
          <cell r="J6106">
            <v>2641900973.6700001</v>
          </cell>
        </row>
        <row r="6107">
          <cell r="H6107" t="str">
            <v>2450012106</v>
          </cell>
          <cell r="I6107">
            <v>0</v>
          </cell>
          <cell r="J6107">
            <v>2641900973.6700001</v>
          </cell>
        </row>
        <row r="6108">
          <cell r="H6108" t="str">
            <v>2450012106</v>
          </cell>
          <cell r="I6108">
            <v>0</v>
          </cell>
          <cell r="J6108">
            <v>2641696273.6700001</v>
          </cell>
        </row>
        <row r="6109">
          <cell r="H6109" t="str">
            <v>2450012106</v>
          </cell>
          <cell r="I6109">
            <v>0</v>
          </cell>
          <cell r="J6109">
            <v>204700</v>
          </cell>
        </row>
        <row r="6110">
          <cell r="H6110" t="str">
            <v>2450019106</v>
          </cell>
          <cell r="I6110">
            <v>1052117100</v>
          </cell>
          <cell r="J6110">
            <v>912867155.75</v>
          </cell>
        </row>
        <row r="6111">
          <cell r="H6111" t="str">
            <v>2450019106</v>
          </cell>
          <cell r="I6111">
            <v>105723700</v>
          </cell>
          <cell r="J6111">
            <v>104939963.03</v>
          </cell>
        </row>
        <row r="6112">
          <cell r="H6112" t="str">
            <v>2450019106</v>
          </cell>
          <cell r="I6112">
            <v>0</v>
          </cell>
          <cell r="J6112">
            <v>104939963.03</v>
          </cell>
        </row>
        <row r="6113">
          <cell r="H6113" t="str">
            <v>2450019106</v>
          </cell>
          <cell r="I6113">
            <v>0</v>
          </cell>
          <cell r="J6113">
            <v>104939963.03</v>
          </cell>
        </row>
        <row r="6114">
          <cell r="H6114" t="str">
            <v>2450019106</v>
          </cell>
          <cell r="I6114">
            <v>897330200</v>
          </cell>
          <cell r="J6114">
            <v>759386602.61000001</v>
          </cell>
        </row>
        <row r="6115">
          <cell r="H6115" t="str">
            <v>2450019106</v>
          </cell>
          <cell r="I6115">
            <v>0</v>
          </cell>
          <cell r="J6115">
            <v>759386602.61000001</v>
          </cell>
        </row>
        <row r="6116">
          <cell r="H6116" t="str">
            <v>2450019106</v>
          </cell>
          <cell r="I6116">
            <v>0</v>
          </cell>
          <cell r="J6116">
            <v>217897060.68000001</v>
          </cell>
        </row>
        <row r="6117">
          <cell r="H6117" t="str">
            <v>2450019106</v>
          </cell>
          <cell r="I6117">
            <v>0</v>
          </cell>
          <cell r="J6117">
            <v>541489541.92999995</v>
          </cell>
        </row>
        <row r="6118">
          <cell r="H6118" t="str">
            <v>2450019106</v>
          </cell>
          <cell r="I6118">
            <v>49063200</v>
          </cell>
          <cell r="J6118">
            <v>48540590.109999999</v>
          </cell>
        </row>
        <row r="6119">
          <cell r="H6119" t="str">
            <v>2450019106</v>
          </cell>
          <cell r="I6119">
            <v>0</v>
          </cell>
          <cell r="J6119">
            <v>2454909.4900000002</v>
          </cell>
        </row>
        <row r="6120">
          <cell r="H6120" t="str">
            <v>2450019106</v>
          </cell>
          <cell r="I6120">
            <v>0</v>
          </cell>
          <cell r="J6120">
            <v>2454909.4900000002</v>
          </cell>
        </row>
        <row r="6121">
          <cell r="H6121" t="str">
            <v>2450019106</v>
          </cell>
          <cell r="I6121">
            <v>0</v>
          </cell>
          <cell r="J6121">
            <v>46085680.619999997</v>
          </cell>
        </row>
        <row r="6122">
          <cell r="H6122" t="str">
            <v>2450019106</v>
          </cell>
          <cell r="I6122">
            <v>0</v>
          </cell>
          <cell r="J6122">
            <v>37731900.299999997</v>
          </cell>
        </row>
        <row r="6123">
          <cell r="H6123" t="str">
            <v>2450019106</v>
          </cell>
          <cell r="I6123">
            <v>0</v>
          </cell>
          <cell r="J6123">
            <v>8021721.8799999999</v>
          </cell>
        </row>
        <row r="6124">
          <cell r="H6124" t="str">
            <v>2450019106</v>
          </cell>
          <cell r="I6124">
            <v>0</v>
          </cell>
          <cell r="J6124">
            <v>332058.44</v>
          </cell>
        </row>
        <row r="6125">
          <cell r="H6125" t="str">
            <v>2450059106</v>
          </cell>
          <cell r="I6125">
            <v>22212200</v>
          </cell>
          <cell r="J6125">
            <v>21954915.129999999</v>
          </cell>
        </row>
        <row r="6126">
          <cell r="H6126" t="str">
            <v>2450059106</v>
          </cell>
          <cell r="I6126">
            <v>14603700</v>
          </cell>
          <cell r="J6126">
            <v>14396027.85</v>
          </cell>
        </row>
        <row r="6127">
          <cell r="H6127" t="str">
            <v>2450059106</v>
          </cell>
          <cell r="I6127">
            <v>0</v>
          </cell>
          <cell r="J6127">
            <v>14396027.85</v>
          </cell>
        </row>
        <row r="6128">
          <cell r="H6128" t="str">
            <v>2450059106</v>
          </cell>
          <cell r="I6128">
            <v>0</v>
          </cell>
          <cell r="J6128">
            <v>14293027.85</v>
          </cell>
        </row>
        <row r="6129">
          <cell r="H6129" t="str">
            <v>2450059106</v>
          </cell>
          <cell r="I6129">
            <v>0</v>
          </cell>
          <cell r="J6129">
            <v>103000</v>
          </cell>
        </row>
        <row r="6130">
          <cell r="H6130" t="str">
            <v>2450059106</v>
          </cell>
          <cell r="I6130">
            <v>7309500</v>
          </cell>
          <cell r="J6130">
            <v>7259887.2800000003</v>
          </cell>
        </row>
        <row r="6131">
          <cell r="H6131" t="str">
            <v>2450059106</v>
          </cell>
          <cell r="I6131">
            <v>0</v>
          </cell>
          <cell r="J6131">
            <v>7259887.2800000003</v>
          </cell>
        </row>
        <row r="6132">
          <cell r="H6132" t="str">
            <v>2450059106</v>
          </cell>
          <cell r="I6132">
            <v>0</v>
          </cell>
          <cell r="J6132">
            <v>5777300.54</v>
          </cell>
        </row>
        <row r="6133">
          <cell r="H6133" t="str">
            <v>2450059106</v>
          </cell>
          <cell r="I6133">
            <v>0</v>
          </cell>
          <cell r="J6133">
            <v>1482586.74</v>
          </cell>
        </row>
        <row r="6134">
          <cell r="H6134" t="str">
            <v>2450059106</v>
          </cell>
          <cell r="I6134">
            <v>299000</v>
          </cell>
          <cell r="J6134">
            <v>299000</v>
          </cell>
        </row>
        <row r="6135">
          <cell r="H6135" t="str">
            <v>2450059106</v>
          </cell>
          <cell r="I6135">
            <v>0</v>
          </cell>
          <cell r="J6135">
            <v>299000</v>
          </cell>
        </row>
        <row r="6136">
          <cell r="H6136" t="str">
            <v>2450059106</v>
          </cell>
          <cell r="I6136">
            <v>0</v>
          </cell>
          <cell r="J6136">
            <v>171000</v>
          </cell>
        </row>
        <row r="6137">
          <cell r="H6137" t="str">
            <v>2450059106</v>
          </cell>
          <cell r="I6137">
            <v>0</v>
          </cell>
          <cell r="J6137">
            <v>69500</v>
          </cell>
        </row>
        <row r="6138">
          <cell r="H6138" t="str">
            <v>2450059106</v>
          </cell>
          <cell r="I6138">
            <v>0</v>
          </cell>
          <cell r="J6138">
            <v>58500</v>
          </cell>
        </row>
        <row r="6139">
          <cell r="H6139" t="str">
            <v>2453969106</v>
          </cell>
          <cell r="I6139">
            <v>74100</v>
          </cell>
          <cell r="J6139">
            <v>73014.559999999998</v>
          </cell>
        </row>
        <row r="6140">
          <cell r="H6140" t="str">
            <v>2453969106</v>
          </cell>
          <cell r="I6140">
            <v>74100</v>
          </cell>
          <cell r="J6140">
            <v>73014.559999999998</v>
          </cell>
        </row>
        <row r="6141">
          <cell r="H6141" t="str">
            <v>2453969106</v>
          </cell>
          <cell r="I6141">
            <v>0</v>
          </cell>
          <cell r="J6141">
            <v>73014.559999999998</v>
          </cell>
        </row>
        <row r="6142">
          <cell r="H6142" t="str">
            <v>2453969106</v>
          </cell>
          <cell r="I6142">
            <v>0</v>
          </cell>
          <cell r="J6142">
            <v>73014.559999999998</v>
          </cell>
        </row>
        <row r="6143">
          <cell r="H6143" t="str">
            <v>2453987106</v>
          </cell>
          <cell r="I6143">
            <v>9251800</v>
          </cell>
          <cell r="J6143">
            <v>8790973.6600000001</v>
          </cell>
        </row>
        <row r="6144">
          <cell r="H6144" t="str">
            <v>2453987106</v>
          </cell>
          <cell r="I6144">
            <v>9251800</v>
          </cell>
          <cell r="J6144">
            <v>8790973.6600000001</v>
          </cell>
        </row>
        <row r="6145">
          <cell r="H6145" t="str">
            <v>2453987106</v>
          </cell>
          <cell r="I6145">
            <v>0</v>
          </cell>
          <cell r="J6145">
            <v>8790973.6600000001</v>
          </cell>
        </row>
        <row r="6146">
          <cell r="H6146" t="str">
            <v>2453987106</v>
          </cell>
          <cell r="I6146">
            <v>0</v>
          </cell>
          <cell r="J6146">
            <v>8790973.6600000001</v>
          </cell>
        </row>
        <row r="6147">
          <cell r="H6147" t="str">
            <v>24Б0000106</v>
          </cell>
          <cell r="I6147">
            <v>153029000</v>
          </cell>
          <cell r="J6147">
            <v>38257250</v>
          </cell>
        </row>
        <row r="6148">
          <cell r="H6148" t="str">
            <v>24Б2065106</v>
          </cell>
          <cell r="I6148">
            <v>153029000</v>
          </cell>
          <cell r="J6148">
            <v>38257250</v>
          </cell>
        </row>
        <row r="6149">
          <cell r="H6149" t="str">
            <v>24Б2065106</v>
          </cell>
          <cell r="I6149">
            <v>153029000</v>
          </cell>
          <cell r="J6149">
            <v>38257250</v>
          </cell>
        </row>
        <row r="6150">
          <cell r="H6150" t="str">
            <v>24Б2065106</v>
          </cell>
          <cell r="I6150">
            <v>0</v>
          </cell>
          <cell r="J6150">
            <v>38257250</v>
          </cell>
        </row>
        <row r="6151">
          <cell r="H6151" t="str">
            <v>24Б2065106</v>
          </cell>
          <cell r="I6151">
            <v>0</v>
          </cell>
          <cell r="J6151">
            <v>38257250</v>
          </cell>
        </row>
        <row r="6152">
          <cell r="H6152" t="str">
            <v>106</v>
          </cell>
          <cell r="I6152">
            <v>1375000</v>
          </cell>
          <cell r="J6152">
            <v>1375000</v>
          </cell>
        </row>
        <row r="6153">
          <cell r="H6153" t="str">
            <v>2400000106</v>
          </cell>
          <cell r="I6153">
            <v>1375000</v>
          </cell>
          <cell r="J6153">
            <v>1375000</v>
          </cell>
        </row>
        <row r="6154">
          <cell r="H6154" t="str">
            <v>2450000106</v>
          </cell>
          <cell r="I6154">
            <v>1375000</v>
          </cell>
          <cell r="J6154">
            <v>1375000</v>
          </cell>
        </row>
        <row r="6155">
          <cell r="H6155" t="str">
            <v>2450019106</v>
          </cell>
          <cell r="I6155">
            <v>1375000</v>
          </cell>
          <cell r="J6155">
            <v>1375000</v>
          </cell>
        </row>
        <row r="6156">
          <cell r="H6156" t="str">
            <v>2450019106</v>
          </cell>
          <cell r="I6156">
            <v>1375000</v>
          </cell>
          <cell r="J6156">
            <v>1375000</v>
          </cell>
        </row>
        <row r="6157">
          <cell r="H6157" t="str">
            <v>2450019106</v>
          </cell>
          <cell r="I6157">
            <v>0</v>
          </cell>
          <cell r="J6157">
            <v>1375000</v>
          </cell>
        </row>
        <row r="6158">
          <cell r="H6158" t="str">
            <v>2450019106</v>
          </cell>
          <cell r="I6158">
            <v>0</v>
          </cell>
          <cell r="J6158">
            <v>1375000</v>
          </cell>
        </row>
        <row r="6159">
          <cell r="H6159" t="str">
            <v>106</v>
          </cell>
          <cell r="I6159">
            <v>3951600</v>
          </cell>
          <cell r="J6159">
            <v>3946564</v>
          </cell>
        </row>
        <row r="6160">
          <cell r="H6160" t="str">
            <v>106</v>
          </cell>
          <cell r="I6160">
            <v>3951600</v>
          </cell>
          <cell r="J6160">
            <v>3946564</v>
          </cell>
        </row>
        <row r="6161">
          <cell r="H6161" t="str">
            <v>2400000106</v>
          </cell>
          <cell r="I6161">
            <v>3951600</v>
          </cell>
          <cell r="J6161">
            <v>3946564</v>
          </cell>
        </row>
        <row r="6162">
          <cell r="H6162" t="str">
            <v>2450000106</v>
          </cell>
          <cell r="I6162">
            <v>3951600</v>
          </cell>
          <cell r="J6162">
            <v>3946564</v>
          </cell>
        </row>
        <row r="6163">
          <cell r="H6163" t="str">
            <v>2452040106</v>
          </cell>
          <cell r="I6163">
            <v>3951600</v>
          </cell>
          <cell r="J6163">
            <v>3946564</v>
          </cell>
        </row>
        <row r="6164">
          <cell r="H6164" t="str">
            <v>2452040106</v>
          </cell>
          <cell r="I6164">
            <v>3951600</v>
          </cell>
          <cell r="J6164">
            <v>3946564</v>
          </cell>
        </row>
        <row r="6165">
          <cell r="H6165" t="str">
            <v>2452040106</v>
          </cell>
          <cell r="I6165">
            <v>0</v>
          </cell>
          <cell r="J6165">
            <v>3946564</v>
          </cell>
        </row>
        <row r="6166">
          <cell r="H6166" t="str">
            <v>2452040106</v>
          </cell>
          <cell r="I6166">
            <v>0</v>
          </cell>
          <cell r="J6166">
            <v>3946564</v>
          </cell>
        </row>
        <row r="6167">
          <cell r="H6167" t="str">
            <v>106</v>
          </cell>
          <cell r="I6167">
            <v>27990100</v>
          </cell>
          <cell r="J6167">
            <v>27990100</v>
          </cell>
        </row>
        <row r="6168">
          <cell r="H6168" t="str">
            <v>106</v>
          </cell>
          <cell r="I6168">
            <v>27990100</v>
          </cell>
          <cell r="J6168">
            <v>27990100</v>
          </cell>
        </row>
        <row r="6169">
          <cell r="H6169" t="str">
            <v>0500000106</v>
          </cell>
          <cell r="I6169">
            <v>27990100</v>
          </cell>
          <cell r="J6169">
            <v>27990100</v>
          </cell>
        </row>
        <row r="6170">
          <cell r="H6170" t="str">
            <v>0540000106</v>
          </cell>
          <cell r="I6170">
            <v>27990100</v>
          </cell>
          <cell r="J6170">
            <v>27990100</v>
          </cell>
        </row>
        <row r="6171">
          <cell r="H6171" t="str">
            <v>0543589106</v>
          </cell>
          <cell r="I6171">
            <v>27990100</v>
          </cell>
          <cell r="J6171">
            <v>27990100</v>
          </cell>
        </row>
        <row r="6172">
          <cell r="H6172" t="str">
            <v>0543589106</v>
          </cell>
          <cell r="I6172">
            <v>27990100</v>
          </cell>
          <cell r="J6172">
            <v>27990100</v>
          </cell>
        </row>
        <row r="6173">
          <cell r="H6173" t="str">
            <v>0543589106</v>
          </cell>
          <cell r="I6173">
            <v>0</v>
          </cell>
          <cell r="J6173">
            <v>27990100</v>
          </cell>
        </row>
        <row r="6174">
          <cell r="H6174" t="str">
            <v>0543589106</v>
          </cell>
          <cell r="I6174">
            <v>0</v>
          </cell>
          <cell r="J6174">
            <v>27990100</v>
          </cell>
        </row>
        <row r="6175">
          <cell r="H6175" t="str">
            <v>107</v>
          </cell>
          <cell r="I6175">
            <v>66876305100</v>
          </cell>
          <cell r="J6175">
            <v>51017703519.440002</v>
          </cell>
        </row>
        <row r="6176">
          <cell r="H6176" t="str">
            <v>107</v>
          </cell>
          <cell r="I6176">
            <v>255870300</v>
          </cell>
          <cell r="J6176">
            <v>239348881.25</v>
          </cell>
        </row>
        <row r="6177">
          <cell r="H6177" t="str">
            <v>107</v>
          </cell>
          <cell r="I6177">
            <v>255870300</v>
          </cell>
          <cell r="J6177">
            <v>239348881.25</v>
          </cell>
        </row>
        <row r="6178">
          <cell r="H6178" t="str">
            <v>9900000107</v>
          </cell>
          <cell r="I6178">
            <v>255870300</v>
          </cell>
          <cell r="J6178">
            <v>239348881.25</v>
          </cell>
        </row>
        <row r="6179">
          <cell r="H6179" t="str">
            <v>9960000107</v>
          </cell>
          <cell r="I6179">
            <v>255870300</v>
          </cell>
          <cell r="J6179">
            <v>239348881.25</v>
          </cell>
        </row>
        <row r="6180">
          <cell r="H6180" t="str">
            <v>9969999107</v>
          </cell>
          <cell r="I6180">
            <v>255870300</v>
          </cell>
          <cell r="J6180">
            <v>239348881.25</v>
          </cell>
        </row>
        <row r="6181">
          <cell r="H6181" t="str">
            <v>9969999107</v>
          </cell>
          <cell r="I6181">
            <v>255870300</v>
          </cell>
          <cell r="J6181">
            <v>239348881.25</v>
          </cell>
        </row>
        <row r="6182">
          <cell r="H6182" t="str">
            <v>9969999107</v>
          </cell>
          <cell r="I6182">
            <v>0</v>
          </cell>
          <cell r="J6182">
            <v>239348881.25</v>
          </cell>
        </row>
        <row r="6183">
          <cell r="H6183" t="str">
            <v>9969999107</v>
          </cell>
          <cell r="I6183">
            <v>0</v>
          </cell>
          <cell r="J6183">
            <v>239348881.25</v>
          </cell>
        </row>
        <row r="6184">
          <cell r="H6184" t="str">
            <v>107</v>
          </cell>
          <cell r="I6184">
            <v>56904711500</v>
          </cell>
          <cell r="J6184">
            <v>42561477188.589996</v>
          </cell>
        </row>
        <row r="6185">
          <cell r="H6185" t="str">
            <v>107</v>
          </cell>
          <cell r="I6185">
            <v>56875397900</v>
          </cell>
          <cell r="J6185">
            <v>42537912226.589996</v>
          </cell>
        </row>
        <row r="6186">
          <cell r="H6186" t="str">
            <v>2400000107</v>
          </cell>
          <cell r="I6186">
            <v>55354891500</v>
          </cell>
          <cell r="J6186">
            <v>41819209121.339996</v>
          </cell>
        </row>
        <row r="6187">
          <cell r="H6187" t="str">
            <v>2430000107</v>
          </cell>
          <cell r="I6187">
            <v>16681916700</v>
          </cell>
          <cell r="J6187">
            <v>15285536477.52</v>
          </cell>
        </row>
        <row r="6188">
          <cell r="H6188" t="str">
            <v>2430011107</v>
          </cell>
          <cell r="I6188">
            <v>349891300</v>
          </cell>
          <cell r="J6188">
            <v>349697608.63999999</v>
          </cell>
        </row>
        <row r="6189">
          <cell r="H6189" t="str">
            <v>2430011107</v>
          </cell>
          <cell r="I6189">
            <v>349891300</v>
          </cell>
          <cell r="J6189">
            <v>349697608.63999999</v>
          </cell>
        </row>
        <row r="6190">
          <cell r="H6190" t="str">
            <v>2430011107</v>
          </cell>
          <cell r="I6190">
            <v>0</v>
          </cell>
          <cell r="J6190">
            <v>349697608.63999999</v>
          </cell>
        </row>
        <row r="6191">
          <cell r="H6191" t="str">
            <v>2430011107</v>
          </cell>
          <cell r="I6191">
            <v>0</v>
          </cell>
          <cell r="J6191">
            <v>349697608.63999999</v>
          </cell>
        </row>
        <row r="6192">
          <cell r="H6192" t="str">
            <v>2430012107</v>
          </cell>
          <cell r="I6192">
            <v>897881400</v>
          </cell>
          <cell r="J6192">
            <v>736341203.04999995</v>
          </cell>
        </row>
        <row r="6193">
          <cell r="H6193" t="str">
            <v>2430012107</v>
          </cell>
          <cell r="I6193">
            <v>897881400</v>
          </cell>
          <cell r="J6193">
            <v>736341203.04999995</v>
          </cell>
        </row>
        <row r="6194">
          <cell r="H6194" t="str">
            <v>2430012107</v>
          </cell>
          <cell r="I6194">
            <v>0</v>
          </cell>
          <cell r="J6194">
            <v>736341203.04999995</v>
          </cell>
        </row>
        <row r="6195">
          <cell r="H6195" t="str">
            <v>2430012107</v>
          </cell>
          <cell r="I6195">
            <v>0</v>
          </cell>
          <cell r="J6195">
            <v>736341203.04999995</v>
          </cell>
        </row>
        <row r="6196">
          <cell r="H6196" t="str">
            <v>2430019107</v>
          </cell>
          <cell r="I6196">
            <v>375082600</v>
          </cell>
          <cell r="J6196">
            <v>363359038.13999999</v>
          </cell>
        </row>
        <row r="6197">
          <cell r="H6197" t="str">
            <v>2430019107</v>
          </cell>
          <cell r="I6197">
            <v>106507300</v>
          </cell>
          <cell r="J6197">
            <v>101646059.34</v>
          </cell>
        </row>
        <row r="6198">
          <cell r="H6198" t="str">
            <v>2430019107</v>
          </cell>
          <cell r="I6198">
            <v>0</v>
          </cell>
          <cell r="J6198">
            <v>101646059.34</v>
          </cell>
        </row>
        <row r="6199">
          <cell r="H6199" t="str">
            <v>2430019107</v>
          </cell>
          <cell r="I6199">
            <v>0</v>
          </cell>
          <cell r="J6199">
            <v>101646059.34</v>
          </cell>
        </row>
        <row r="6200">
          <cell r="H6200" t="str">
            <v>2430019107</v>
          </cell>
          <cell r="I6200">
            <v>261103000</v>
          </cell>
          <cell r="J6200">
            <v>257946347.86000001</v>
          </cell>
        </row>
        <row r="6201">
          <cell r="H6201" t="str">
            <v>2430019107</v>
          </cell>
          <cell r="I6201">
            <v>0</v>
          </cell>
          <cell r="J6201">
            <v>257946347.86000001</v>
          </cell>
        </row>
        <row r="6202">
          <cell r="H6202" t="str">
            <v>2430019107</v>
          </cell>
          <cell r="I6202">
            <v>0</v>
          </cell>
          <cell r="J6202">
            <v>88783431.409999996</v>
          </cell>
        </row>
        <row r="6203">
          <cell r="H6203" t="str">
            <v>2430019107</v>
          </cell>
          <cell r="I6203">
            <v>0</v>
          </cell>
          <cell r="J6203">
            <v>169162916.44999999</v>
          </cell>
        </row>
        <row r="6204">
          <cell r="H6204" t="str">
            <v>2430019107</v>
          </cell>
          <cell r="I6204">
            <v>7472300</v>
          </cell>
          <cell r="J6204">
            <v>3766630.94</v>
          </cell>
        </row>
        <row r="6205">
          <cell r="H6205" t="str">
            <v>2430019107</v>
          </cell>
          <cell r="I6205">
            <v>0</v>
          </cell>
          <cell r="J6205">
            <v>100540</v>
          </cell>
        </row>
        <row r="6206">
          <cell r="H6206" t="str">
            <v>2430019107</v>
          </cell>
          <cell r="I6206">
            <v>0</v>
          </cell>
          <cell r="J6206">
            <v>100540</v>
          </cell>
        </row>
        <row r="6207">
          <cell r="H6207" t="str">
            <v>2430019107</v>
          </cell>
          <cell r="I6207">
            <v>0</v>
          </cell>
          <cell r="J6207">
            <v>3666090.94</v>
          </cell>
        </row>
        <row r="6208">
          <cell r="H6208" t="str">
            <v>2430019107</v>
          </cell>
          <cell r="I6208">
            <v>0</v>
          </cell>
          <cell r="J6208">
            <v>2241388.61</v>
          </cell>
        </row>
        <row r="6209">
          <cell r="H6209" t="str">
            <v>2430019107</v>
          </cell>
          <cell r="I6209">
            <v>0</v>
          </cell>
          <cell r="J6209">
            <v>410993.58</v>
          </cell>
        </row>
        <row r="6210">
          <cell r="H6210" t="str">
            <v>2430019107</v>
          </cell>
          <cell r="I6210">
            <v>0</v>
          </cell>
          <cell r="J6210">
            <v>1013708.75</v>
          </cell>
        </row>
        <row r="6211">
          <cell r="H6211" t="str">
            <v>2430059107</v>
          </cell>
          <cell r="I6211">
            <v>1091737600</v>
          </cell>
          <cell r="J6211">
            <v>1087439572.21</v>
          </cell>
        </row>
        <row r="6212">
          <cell r="H6212" t="str">
            <v>2430059107</v>
          </cell>
          <cell r="I6212">
            <v>735858200</v>
          </cell>
          <cell r="J6212">
            <v>735566007.45000005</v>
          </cell>
        </row>
        <row r="6213">
          <cell r="H6213" t="str">
            <v>2430059107</v>
          </cell>
          <cell r="I6213">
            <v>0</v>
          </cell>
          <cell r="J6213">
            <v>735566007.45000005</v>
          </cell>
        </row>
        <row r="6214">
          <cell r="H6214" t="str">
            <v>2430059107</v>
          </cell>
          <cell r="I6214">
            <v>0</v>
          </cell>
          <cell r="J6214">
            <v>709681599.45000005</v>
          </cell>
        </row>
        <row r="6215">
          <cell r="H6215" t="str">
            <v>2430059107</v>
          </cell>
          <cell r="I6215">
            <v>0</v>
          </cell>
          <cell r="J6215">
            <v>25884408</v>
          </cell>
        </row>
        <row r="6216">
          <cell r="H6216" t="str">
            <v>2430059107</v>
          </cell>
          <cell r="I6216">
            <v>285368800</v>
          </cell>
          <cell r="J6216">
            <v>282575081.92000002</v>
          </cell>
        </row>
        <row r="6217">
          <cell r="H6217" t="str">
            <v>2430059107</v>
          </cell>
          <cell r="I6217">
            <v>0</v>
          </cell>
          <cell r="J6217">
            <v>282575081.92000002</v>
          </cell>
        </row>
        <row r="6218">
          <cell r="H6218" t="str">
            <v>2430059107</v>
          </cell>
          <cell r="I6218">
            <v>0</v>
          </cell>
          <cell r="J6218">
            <v>34023245.539999999</v>
          </cell>
        </row>
        <row r="6219">
          <cell r="H6219" t="str">
            <v>2430059107</v>
          </cell>
          <cell r="I6219">
            <v>0</v>
          </cell>
          <cell r="J6219">
            <v>248551836.38</v>
          </cell>
        </row>
        <row r="6220">
          <cell r="H6220" t="str">
            <v>2430059107</v>
          </cell>
          <cell r="I6220">
            <v>52670000</v>
          </cell>
          <cell r="J6220">
            <v>52670000</v>
          </cell>
        </row>
        <row r="6221">
          <cell r="H6221" t="str">
            <v>2430059107</v>
          </cell>
          <cell r="I6221">
            <v>0</v>
          </cell>
          <cell r="J6221">
            <v>25891900</v>
          </cell>
        </row>
        <row r="6222">
          <cell r="H6222" t="str">
            <v>2430059107</v>
          </cell>
          <cell r="I6222">
            <v>0</v>
          </cell>
          <cell r="J6222">
            <v>24991900</v>
          </cell>
        </row>
        <row r="6223">
          <cell r="H6223" t="str">
            <v>2430059107</v>
          </cell>
          <cell r="I6223">
            <v>0</v>
          </cell>
          <cell r="J6223">
            <v>900000</v>
          </cell>
        </row>
        <row r="6224">
          <cell r="H6224" t="str">
            <v>2430059107</v>
          </cell>
          <cell r="I6224">
            <v>0</v>
          </cell>
          <cell r="J6224">
            <v>26778100</v>
          </cell>
        </row>
        <row r="6225">
          <cell r="H6225" t="str">
            <v>2430059107</v>
          </cell>
          <cell r="I6225">
            <v>0</v>
          </cell>
          <cell r="J6225">
            <v>26778100</v>
          </cell>
        </row>
        <row r="6226">
          <cell r="H6226" t="str">
            <v>2430059107</v>
          </cell>
          <cell r="I6226">
            <v>17840600</v>
          </cell>
          <cell r="J6226">
            <v>16628482.84</v>
          </cell>
        </row>
        <row r="6227">
          <cell r="H6227" t="str">
            <v>2430059107</v>
          </cell>
          <cell r="I6227">
            <v>0</v>
          </cell>
          <cell r="J6227">
            <v>37409.54</v>
          </cell>
        </row>
        <row r="6228">
          <cell r="H6228" t="str">
            <v>2430059107</v>
          </cell>
          <cell r="I6228">
            <v>0</v>
          </cell>
          <cell r="J6228">
            <v>37409.54</v>
          </cell>
        </row>
        <row r="6229">
          <cell r="H6229" t="str">
            <v>2430059107</v>
          </cell>
          <cell r="I6229">
            <v>0</v>
          </cell>
          <cell r="J6229">
            <v>16591073.300000001</v>
          </cell>
        </row>
        <row r="6230">
          <cell r="H6230" t="str">
            <v>2430059107</v>
          </cell>
          <cell r="I6230">
            <v>0</v>
          </cell>
          <cell r="J6230">
            <v>15207926.33</v>
          </cell>
        </row>
        <row r="6231">
          <cell r="H6231" t="str">
            <v>2430059107</v>
          </cell>
          <cell r="I6231">
            <v>0</v>
          </cell>
          <cell r="J6231">
            <v>1156713.73</v>
          </cell>
        </row>
        <row r="6232">
          <cell r="H6232" t="str">
            <v>2430059107</v>
          </cell>
          <cell r="I6232">
            <v>0</v>
          </cell>
          <cell r="J6232">
            <v>226433.24</v>
          </cell>
        </row>
        <row r="6233">
          <cell r="H6233" t="str">
            <v>2433969107</v>
          </cell>
          <cell r="I6233">
            <v>22900</v>
          </cell>
          <cell r="J6233">
            <v>21731.43</v>
          </cell>
        </row>
        <row r="6234">
          <cell r="H6234" t="str">
            <v>2433969107</v>
          </cell>
          <cell r="I6234">
            <v>22900</v>
          </cell>
          <cell r="J6234">
            <v>21731.43</v>
          </cell>
        </row>
        <row r="6235">
          <cell r="H6235" t="str">
            <v>2433969107</v>
          </cell>
          <cell r="I6235">
            <v>0</v>
          </cell>
          <cell r="J6235">
            <v>6017.46</v>
          </cell>
        </row>
        <row r="6236">
          <cell r="H6236" t="str">
            <v>2433969107</v>
          </cell>
          <cell r="I6236">
            <v>0</v>
          </cell>
          <cell r="J6236">
            <v>6017.46</v>
          </cell>
        </row>
        <row r="6237">
          <cell r="H6237" t="str">
            <v>2433969107</v>
          </cell>
          <cell r="I6237">
            <v>0</v>
          </cell>
          <cell r="J6237">
            <v>15713.97</v>
          </cell>
        </row>
        <row r="6238">
          <cell r="H6238" t="str">
            <v>2433969107</v>
          </cell>
          <cell r="I6238">
            <v>0</v>
          </cell>
          <cell r="J6238">
            <v>15713.97</v>
          </cell>
        </row>
        <row r="6239">
          <cell r="H6239" t="str">
            <v>2433974107</v>
          </cell>
          <cell r="I6239">
            <v>376400</v>
          </cell>
          <cell r="J6239">
            <v>368871.06</v>
          </cell>
        </row>
        <row r="6240">
          <cell r="H6240" t="str">
            <v>2433974107</v>
          </cell>
          <cell r="I6240">
            <v>376400</v>
          </cell>
          <cell r="J6240">
            <v>368871.06</v>
          </cell>
        </row>
        <row r="6241">
          <cell r="H6241" t="str">
            <v>2433974107</v>
          </cell>
          <cell r="I6241">
            <v>0</v>
          </cell>
          <cell r="J6241">
            <v>200610</v>
          </cell>
        </row>
        <row r="6242">
          <cell r="H6242" t="str">
            <v>2433974107</v>
          </cell>
          <cell r="I6242">
            <v>0</v>
          </cell>
          <cell r="J6242">
            <v>200610</v>
          </cell>
        </row>
        <row r="6243">
          <cell r="H6243" t="str">
            <v>2433974107</v>
          </cell>
          <cell r="I6243">
            <v>0</v>
          </cell>
          <cell r="J6243">
            <v>168261.06</v>
          </cell>
        </row>
        <row r="6244">
          <cell r="H6244" t="str">
            <v>2433974107</v>
          </cell>
          <cell r="I6244">
            <v>0</v>
          </cell>
          <cell r="J6244">
            <v>168261.06</v>
          </cell>
        </row>
        <row r="6245">
          <cell r="H6245" t="str">
            <v>2433987107</v>
          </cell>
          <cell r="I6245">
            <v>13675100</v>
          </cell>
          <cell r="J6245">
            <v>11754955.74</v>
          </cell>
        </row>
        <row r="6246">
          <cell r="H6246" t="str">
            <v>2433987107</v>
          </cell>
          <cell r="I6246">
            <v>13675100</v>
          </cell>
          <cell r="J6246">
            <v>11754955.74</v>
          </cell>
        </row>
        <row r="6247">
          <cell r="H6247" t="str">
            <v>2433987107</v>
          </cell>
          <cell r="I6247">
            <v>0</v>
          </cell>
          <cell r="J6247">
            <v>6773295.8899999997</v>
          </cell>
        </row>
        <row r="6248">
          <cell r="H6248" t="str">
            <v>2433987107</v>
          </cell>
          <cell r="I6248">
            <v>0</v>
          </cell>
          <cell r="J6248">
            <v>6773295.8899999997</v>
          </cell>
        </row>
        <row r="6249">
          <cell r="H6249" t="str">
            <v>2433987107</v>
          </cell>
          <cell r="I6249">
            <v>0</v>
          </cell>
          <cell r="J6249">
            <v>4981659.8499999996</v>
          </cell>
        </row>
        <row r="6250">
          <cell r="H6250" t="str">
            <v>2433987107</v>
          </cell>
          <cell r="I6250">
            <v>0</v>
          </cell>
          <cell r="J6250">
            <v>4981659.8499999996</v>
          </cell>
        </row>
        <row r="6251">
          <cell r="H6251" t="str">
            <v>2436078107</v>
          </cell>
          <cell r="I6251">
            <v>533544000</v>
          </cell>
          <cell r="J6251">
            <v>468621396</v>
          </cell>
        </row>
        <row r="6252">
          <cell r="H6252" t="str">
            <v>2436078107</v>
          </cell>
          <cell r="I6252">
            <v>533544000</v>
          </cell>
          <cell r="J6252">
            <v>468621396</v>
          </cell>
        </row>
        <row r="6253">
          <cell r="H6253" t="str">
            <v>2436078107</v>
          </cell>
          <cell r="I6253">
            <v>0</v>
          </cell>
          <cell r="J6253">
            <v>468621396</v>
          </cell>
        </row>
        <row r="6254">
          <cell r="H6254" t="str">
            <v>2436416107</v>
          </cell>
          <cell r="I6254">
            <v>4230000000</v>
          </cell>
          <cell r="J6254">
            <v>4146777653</v>
          </cell>
        </row>
        <row r="6255">
          <cell r="H6255" t="str">
            <v>2436416107</v>
          </cell>
          <cell r="I6255">
            <v>4230000000</v>
          </cell>
          <cell r="J6255">
            <v>4146777653</v>
          </cell>
        </row>
        <row r="6256">
          <cell r="H6256" t="str">
            <v>2436416107</v>
          </cell>
          <cell r="I6256">
            <v>0</v>
          </cell>
          <cell r="J6256">
            <v>4146777653</v>
          </cell>
        </row>
        <row r="6257">
          <cell r="H6257" t="str">
            <v>2436430107</v>
          </cell>
          <cell r="I6257">
            <v>274372300</v>
          </cell>
          <cell r="J6257">
            <v>274372300</v>
          </cell>
        </row>
        <row r="6258">
          <cell r="H6258" t="str">
            <v>2436430107</v>
          </cell>
          <cell r="I6258">
            <v>274372300</v>
          </cell>
          <cell r="J6258">
            <v>274372300</v>
          </cell>
        </row>
        <row r="6259">
          <cell r="H6259" t="str">
            <v>2436430107</v>
          </cell>
          <cell r="I6259">
            <v>0</v>
          </cell>
          <cell r="J6259">
            <v>274372300</v>
          </cell>
        </row>
        <row r="6260">
          <cell r="H6260" t="str">
            <v>2436431107</v>
          </cell>
          <cell r="I6260">
            <v>16053600</v>
          </cell>
          <cell r="J6260">
            <v>15862759</v>
          </cell>
        </row>
        <row r="6261">
          <cell r="H6261" t="str">
            <v>2436431107</v>
          </cell>
          <cell r="I6261">
            <v>16053600</v>
          </cell>
          <cell r="J6261">
            <v>15862759</v>
          </cell>
        </row>
        <row r="6262">
          <cell r="H6262" t="str">
            <v>2436431107</v>
          </cell>
          <cell r="I6262">
            <v>0</v>
          </cell>
          <cell r="J6262">
            <v>15862759</v>
          </cell>
        </row>
        <row r="6263">
          <cell r="H6263" t="str">
            <v>2436432107</v>
          </cell>
          <cell r="I6263">
            <v>16200000</v>
          </cell>
          <cell r="J6263">
            <v>11894707.41</v>
          </cell>
        </row>
        <row r="6264">
          <cell r="H6264" t="str">
            <v>2436432107</v>
          </cell>
          <cell r="I6264">
            <v>16200000</v>
          </cell>
          <cell r="J6264">
            <v>11894707.41</v>
          </cell>
        </row>
        <row r="6265">
          <cell r="H6265" t="str">
            <v>2436432107</v>
          </cell>
          <cell r="I6265">
            <v>0</v>
          </cell>
          <cell r="J6265">
            <v>11894707.41</v>
          </cell>
        </row>
        <row r="6266">
          <cell r="H6266" t="str">
            <v>2436433107</v>
          </cell>
          <cell r="I6266">
            <v>34783300</v>
          </cell>
          <cell r="J6266">
            <v>34783300</v>
          </cell>
        </row>
        <row r="6267">
          <cell r="H6267" t="str">
            <v>2436433107</v>
          </cell>
          <cell r="I6267">
            <v>34783300</v>
          </cell>
          <cell r="J6267">
            <v>34783300</v>
          </cell>
        </row>
        <row r="6268">
          <cell r="H6268" t="str">
            <v>2436433107</v>
          </cell>
          <cell r="I6268">
            <v>0</v>
          </cell>
          <cell r="J6268">
            <v>34783300</v>
          </cell>
        </row>
        <row r="6269">
          <cell r="H6269" t="str">
            <v>2436434107</v>
          </cell>
          <cell r="I6269">
            <v>285279000</v>
          </cell>
          <cell r="J6269">
            <v>66279341.530000001</v>
          </cell>
        </row>
        <row r="6270">
          <cell r="H6270" t="str">
            <v>2436434107</v>
          </cell>
          <cell r="I6270">
            <v>285279000</v>
          </cell>
          <cell r="J6270">
            <v>66279341.530000001</v>
          </cell>
        </row>
        <row r="6271">
          <cell r="H6271" t="str">
            <v>2436434107</v>
          </cell>
          <cell r="I6271">
            <v>0</v>
          </cell>
          <cell r="J6271">
            <v>66279341.530000001</v>
          </cell>
        </row>
        <row r="6272">
          <cell r="H6272" t="str">
            <v>2436435107</v>
          </cell>
          <cell r="I6272">
            <v>320650000</v>
          </cell>
          <cell r="J6272">
            <v>320650000</v>
          </cell>
        </row>
        <row r="6273">
          <cell r="H6273" t="str">
            <v>2436435107</v>
          </cell>
          <cell r="I6273">
            <v>320650000</v>
          </cell>
          <cell r="J6273">
            <v>320650000</v>
          </cell>
        </row>
        <row r="6274">
          <cell r="H6274" t="str">
            <v>2436435107</v>
          </cell>
          <cell r="I6274">
            <v>0</v>
          </cell>
          <cell r="J6274">
            <v>320650000</v>
          </cell>
        </row>
        <row r="6275">
          <cell r="H6275" t="str">
            <v>2436436107</v>
          </cell>
          <cell r="I6275">
            <v>3372500000</v>
          </cell>
          <cell r="J6275">
            <v>2613876900</v>
          </cell>
        </row>
        <row r="6276">
          <cell r="H6276" t="str">
            <v>2436436107</v>
          </cell>
          <cell r="I6276">
            <v>3372500000</v>
          </cell>
          <cell r="J6276">
            <v>2613876900</v>
          </cell>
        </row>
        <row r="6277">
          <cell r="H6277" t="str">
            <v>2436436107</v>
          </cell>
          <cell r="I6277">
            <v>0</v>
          </cell>
          <cell r="J6277">
            <v>2613876900</v>
          </cell>
        </row>
        <row r="6278">
          <cell r="H6278" t="str">
            <v>2436437107</v>
          </cell>
          <cell r="I6278">
            <v>322307500</v>
          </cell>
          <cell r="J6278">
            <v>322296430.31</v>
          </cell>
        </row>
        <row r="6279">
          <cell r="H6279" t="str">
            <v>2436437107</v>
          </cell>
          <cell r="I6279">
            <v>322307500</v>
          </cell>
          <cell r="J6279">
            <v>322296430.31</v>
          </cell>
        </row>
        <row r="6280">
          <cell r="H6280" t="str">
            <v>2436437107</v>
          </cell>
          <cell r="I6280">
            <v>0</v>
          </cell>
          <cell r="J6280">
            <v>322296430.31</v>
          </cell>
        </row>
        <row r="6281">
          <cell r="H6281" t="str">
            <v>2436439107</v>
          </cell>
          <cell r="I6281">
            <v>3423811300</v>
          </cell>
          <cell r="J6281">
            <v>3423810410</v>
          </cell>
        </row>
        <row r="6282">
          <cell r="H6282" t="str">
            <v>2436439107</v>
          </cell>
          <cell r="I6282">
            <v>3423811300</v>
          </cell>
          <cell r="J6282">
            <v>3423810410</v>
          </cell>
        </row>
        <row r="6283">
          <cell r="H6283" t="str">
            <v>2436439107</v>
          </cell>
          <cell r="I6283">
            <v>0</v>
          </cell>
          <cell r="J6283">
            <v>3423810410</v>
          </cell>
        </row>
        <row r="6284">
          <cell r="H6284" t="str">
            <v>2436440107</v>
          </cell>
          <cell r="I6284">
            <v>420270400</v>
          </cell>
          <cell r="J6284">
            <v>378334100</v>
          </cell>
        </row>
        <row r="6285">
          <cell r="H6285" t="str">
            <v>2436440107</v>
          </cell>
          <cell r="I6285">
            <v>420270400</v>
          </cell>
          <cell r="J6285">
            <v>378334100</v>
          </cell>
        </row>
        <row r="6286">
          <cell r="H6286" t="str">
            <v>2436440107</v>
          </cell>
          <cell r="I6286">
            <v>0</v>
          </cell>
          <cell r="J6286">
            <v>378334100</v>
          </cell>
        </row>
        <row r="6287">
          <cell r="H6287" t="str">
            <v>2436441107</v>
          </cell>
          <cell r="I6287">
            <v>82658000</v>
          </cell>
          <cell r="J6287">
            <v>82658000</v>
          </cell>
        </row>
        <row r="6288">
          <cell r="H6288" t="str">
            <v>2436441107</v>
          </cell>
          <cell r="I6288">
            <v>82658000</v>
          </cell>
          <cell r="J6288">
            <v>82658000</v>
          </cell>
        </row>
        <row r="6289">
          <cell r="H6289" t="str">
            <v>2436441107</v>
          </cell>
          <cell r="I6289">
            <v>0</v>
          </cell>
          <cell r="J6289">
            <v>82658000</v>
          </cell>
        </row>
        <row r="6290">
          <cell r="H6290" t="str">
            <v>2436455107</v>
          </cell>
          <cell r="I6290">
            <v>611820000</v>
          </cell>
          <cell r="J6290">
            <v>576336200</v>
          </cell>
        </row>
        <row r="6291">
          <cell r="H6291" t="str">
            <v>2436455107</v>
          </cell>
          <cell r="I6291">
            <v>611820000</v>
          </cell>
          <cell r="J6291">
            <v>576336200</v>
          </cell>
        </row>
        <row r="6292">
          <cell r="H6292" t="str">
            <v>2436455107</v>
          </cell>
          <cell r="I6292">
            <v>0</v>
          </cell>
          <cell r="J6292">
            <v>576336200</v>
          </cell>
        </row>
        <row r="6293">
          <cell r="H6293" t="str">
            <v>2436708107</v>
          </cell>
          <cell r="I6293">
            <v>9000000</v>
          </cell>
          <cell r="J6293">
            <v>0</v>
          </cell>
        </row>
        <row r="6294">
          <cell r="H6294" t="str">
            <v>2436708107</v>
          </cell>
          <cell r="I6294">
            <v>9000000</v>
          </cell>
          <cell r="J6294">
            <v>0</v>
          </cell>
        </row>
        <row r="6295">
          <cell r="H6295" t="str">
            <v>2480000107</v>
          </cell>
          <cell r="I6295">
            <v>32732700</v>
          </cell>
          <cell r="J6295">
            <v>11576159</v>
          </cell>
        </row>
        <row r="6296">
          <cell r="H6296" t="str">
            <v>2486567107</v>
          </cell>
          <cell r="I6296">
            <v>32732700</v>
          </cell>
          <cell r="J6296">
            <v>11576159</v>
          </cell>
        </row>
        <row r="6297">
          <cell r="H6297" t="str">
            <v>2486567107</v>
          </cell>
          <cell r="I6297">
            <v>32732700</v>
          </cell>
          <cell r="J6297">
            <v>11576159</v>
          </cell>
        </row>
        <row r="6298">
          <cell r="H6298" t="str">
            <v>2486567107</v>
          </cell>
          <cell r="I6298">
            <v>0</v>
          </cell>
          <cell r="J6298">
            <v>11576159</v>
          </cell>
        </row>
        <row r="6299">
          <cell r="H6299" t="str">
            <v>24Б0000107</v>
          </cell>
          <cell r="I6299">
            <v>37936417600</v>
          </cell>
          <cell r="J6299">
            <v>26114607584.25</v>
          </cell>
        </row>
        <row r="6300">
          <cell r="H6300" t="str">
            <v>24Б2027107</v>
          </cell>
          <cell r="I6300">
            <v>27482144100</v>
          </cell>
          <cell r="J6300">
            <v>16401118165.959999</v>
          </cell>
        </row>
        <row r="6301">
          <cell r="H6301" t="str">
            <v>24Б2027107</v>
          </cell>
          <cell r="I6301">
            <v>27482144100</v>
          </cell>
          <cell r="J6301">
            <v>16401118165.959999</v>
          </cell>
        </row>
        <row r="6302">
          <cell r="H6302" t="str">
            <v>24Б2027107</v>
          </cell>
          <cell r="I6302">
            <v>0</v>
          </cell>
          <cell r="J6302">
            <v>16401118165.959999</v>
          </cell>
        </row>
        <row r="6303">
          <cell r="H6303" t="str">
            <v>24Б2027107</v>
          </cell>
          <cell r="I6303">
            <v>0</v>
          </cell>
          <cell r="J6303">
            <v>16401118165.959999</v>
          </cell>
        </row>
        <row r="6304">
          <cell r="H6304" t="str">
            <v>24Б2063107</v>
          </cell>
          <cell r="I6304">
            <v>10454273500</v>
          </cell>
          <cell r="J6304">
            <v>9713489418.2900009</v>
          </cell>
        </row>
        <row r="6305">
          <cell r="H6305" t="str">
            <v>24Б2063107</v>
          </cell>
          <cell r="I6305">
            <v>10454273500</v>
          </cell>
          <cell r="J6305">
            <v>9713489418.2900009</v>
          </cell>
        </row>
        <row r="6306">
          <cell r="H6306" t="str">
            <v>24Б2063107</v>
          </cell>
          <cell r="I6306">
            <v>0</v>
          </cell>
          <cell r="J6306">
            <v>9713489418.2900009</v>
          </cell>
        </row>
        <row r="6307">
          <cell r="H6307" t="str">
            <v>24Б2063107</v>
          </cell>
          <cell r="I6307">
            <v>0</v>
          </cell>
          <cell r="J6307">
            <v>9713489418.2900009</v>
          </cell>
        </row>
        <row r="6308">
          <cell r="H6308" t="str">
            <v>24Г0000107</v>
          </cell>
          <cell r="I6308">
            <v>703824500</v>
          </cell>
          <cell r="J6308">
            <v>407488900.56999999</v>
          </cell>
        </row>
        <row r="6309">
          <cell r="H6309" t="str">
            <v>24Г9999107</v>
          </cell>
          <cell r="I6309">
            <v>703824500</v>
          </cell>
          <cell r="J6309">
            <v>407488900.56999999</v>
          </cell>
        </row>
        <row r="6310">
          <cell r="H6310" t="str">
            <v>24Г9999107</v>
          </cell>
          <cell r="I6310">
            <v>703824500</v>
          </cell>
          <cell r="J6310">
            <v>407488900.56999999</v>
          </cell>
        </row>
        <row r="6311">
          <cell r="H6311" t="str">
            <v>24Г9999107</v>
          </cell>
          <cell r="I6311">
            <v>0</v>
          </cell>
          <cell r="J6311">
            <v>407488900.56999999</v>
          </cell>
        </row>
        <row r="6312">
          <cell r="H6312" t="str">
            <v>24Г9999107</v>
          </cell>
          <cell r="I6312">
            <v>0</v>
          </cell>
          <cell r="J6312">
            <v>407488900.56999999</v>
          </cell>
        </row>
        <row r="6313">
          <cell r="H6313" t="str">
            <v>3400000107</v>
          </cell>
          <cell r="I6313">
            <v>1518337000</v>
          </cell>
          <cell r="J6313">
            <v>716533705.25</v>
          </cell>
        </row>
        <row r="6314">
          <cell r="H6314" t="str">
            <v>34Ж0000107</v>
          </cell>
          <cell r="I6314">
            <v>1518337000</v>
          </cell>
          <cell r="J6314">
            <v>716533705.25</v>
          </cell>
        </row>
        <row r="6315">
          <cell r="H6315" t="str">
            <v>34Ж9999107</v>
          </cell>
          <cell r="I6315">
            <v>1518337000</v>
          </cell>
          <cell r="J6315">
            <v>716533705.25</v>
          </cell>
        </row>
        <row r="6316">
          <cell r="H6316" t="str">
            <v>34Ж9999107</v>
          </cell>
          <cell r="I6316">
            <v>1518337000</v>
          </cell>
          <cell r="J6316">
            <v>716533705.25</v>
          </cell>
        </row>
        <row r="6317">
          <cell r="H6317" t="str">
            <v>34Ж9999107</v>
          </cell>
          <cell r="I6317">
            <v>0</v>
          </cell>
          <cell r="J6317">
            <v>716533705.25</v>
          </cell>
        </row>
        <row r="6318">
          <cell r="H6318" t="str">
            <v>34Ж9999107</v>
          </cell>
          <cell r="I6318">
            <v>0</v>
          </cell>
          <cell r="J6318">
            <v>716533705.25</v>
          </cell>
        </row>
        <row r="6319">
          <cell r="H6319" t="str">
            <v>9900000107</v>
          </cell>
          <cell r="I6319">
            <v>2169400</v>
          </cell>
          <cell r="J6319">
            <v>2169400</v>
          </cell>
        </row>
        <row r="6320">
          <cell r="H6320" t="str">
            <v>9990000107</v>
          </cell>
          <cell r="I6320">
            <v>2169400</v>
          </cell>
          <cell r="J6320">
            <v>2169400</v>
          </cell>
        </row>
        <row r="6321">
          <cell r="H6321" t="str">
            <v>9996094107</v>
          </cell>
          <cell r="I6321">
            <v>2169400</v>
          </cell>
          <cell r="J6321">
            <v>2169400</v>
          </cell>
        </row>
        <row r="6322">
          <cell r="H6322" t="str">
            <v>9996094107</v>
          </cell>
          <cell r="I6322">
            <v>2169400</v>
          </cell>
          <cell r="J6322">
            <v>2169400</v>
          </cell>
        </row>
        <row r="6323">
          <cell r="H6323" t="str">
            <v>9996094107</v>
          </cell>
          <cell r="I6323">
            <v>0</v>
          </cell>
          <cell r="J6323">
            <v>2169400</v>
          </cell>
        </row>
        <row r="6324">
          <cell r="H6324" t="str">
            <v>107</v>
          </cell>
          <cell r="I6324">
            <v>29313600</v>
          </cell>
          <cell r="J6324">
            <v>23564962</v>
          </cell>
        </row>
        <row r="6325">
          <cell r="H6325" t="str">
            <v>2400000107</v>
          </cell>
          <cell r="I6325">
            <v>29313600</v>
          </cell>
          <cell r="J6325">
            <v>23564962</v>
          </cell>
        </row>
        <row r="6326">
          <cell r="H6326" t="str">
            <v>2430000107</v>
          </cell>
          <cell r="I6326">
            <v>29313600</v>
          </cell>
          <cell r="J6326">
            <v>23564962</v>
          </cell>
        </row>
        <row r="6327">
          <cell r="H6327" t="str">
            <v>2430019107</v>
          </cell>
          <cell r="I6327">
            <v>29313600</v>
          </cell>
          <cell r="J6327">
            <v>23564962</v>
          </cell>
        </row>
        <row r="6328">
          <cell r="H6328" t="str">
            <v>2430019107</v>
          </cell>
          <cell r="I6328">
            <v>29313600</v>
          </cell>
          <cell r="J6328">
            <v>23564962</v>
          </cell>
        </row>
        <row r="6329">
          <cell r="H6329" t="str">
            <v>2430019107</v>
          </cell>
          <cell r="I6329">
            <v>0</v>
          </cell>
          <cell r="J6329">
            <v>23564962</v>
          </cell>
        </row>
        <row r="6330">
          <cell r="H6330" t="str">
            <v>2430019107</v>
          </cell>
          <cell r="I6330">
            <v>0</v>
          </cell>
          <cell r="J6330">
            <v>23564962</v>
          </cell>
        </row>
        <row r="6331">
          <cell r="H6331" t="str">
            <v>107</v>
          </cell>
          <cell r="I6331">
            <v>8716703100</v>
          </cell>
          <cell r="J6331">
            <v>7591493131.96</v>
          </cell>
        </row>
        <row r="6332">
          <cell r="H6332" t="str">
            <v>107</v>
          </cell>
          <cell r="I6332">
            <v>1171400</v>
          </cell>
          <cell r="J6332">
            <v>1169730.8</v>
          </cell>
        </row>
        <row r="6333">
          <cell r="H6333" t="str">
            <v>2400000107</v>
          </cell>
          <cell r="I6333">
            <v>1171400</v>
          </cell>
          <cell r="J6333">
            <v>1169730.8</v>
          </cell>
        </row>
        <row r="6334">
          <cell r="H6334" t="str">
            <v>2430000107</v>
          </cell>
          <cell r="I6334">
            <v>1171400</v>
          </cell>
          <cell r="J6334">
            <v>1169730.8</v>
          </cell>
        </row>
        <row r="6335">
          <cell r="H6335" t="str">
            <v>2432040107</v>
          </cell>
          <cell r="I6335">
            <v>1171400</v>
          </cell>
          <cell r="J6335">
            <v>1169730.8</v>
          </cell>
        </row>
        <row r="6336">
          <cell r="H6336" t="str">
            <v>2432040107</v>
          </cell>
          <cell r="I6336">
            <v>1171400</v>
          </cell>
          <cell r="J6336">
            <v>1169730.8</v>
          </cell>
        </row>
        <row r="6337">
          <cell r="H6337" t="str">
            <v>2432040107</v>
          </cell>
          <cell r="I6337">
            <v>0</v>
          </cell>
          <cell r="J6337">
            <v>1169730.8</v>
          </cell>
        </row>
        <row r="6338">
          <cell r="H6338" t="str">
            <v>2432040107</v>
          </cell>
          <cell r="I6338">
            <v>0</v>
          </cell>
          <cell r="J6338">
            <v>1169730.8</v>
          </cell>
        </row>
        <row r="6339">
          <cell r="H6339" t="str">
            <v>107</v>
          </cell>
          <cell r="I6339">
            <v>8715531700</v>
          </cell>
          <cell r="J6339">
            <v>7590323401.1599998</v>
          </cell>
        </row>
        <row r="6340">
          <cell r="H6340" t="str">
            <v>0200000107</v>
          </cell>
          <cell r="I6340">
            <v>4806460800</v>
          </cell>
          <cell r="J6340">
            <v>4806460800</v>
          </cell>
        </row>
        <row r="6341">
          <cell r="H6341" t="str">
            <v>0210000107</v>
          </cell>
          <cell r="I6341">
            <v>4806460800</v>
          </cell>
          <cell r="J6341">
            <v>4806460800</v>
          </cell>
        </row>
        <row r="6342">
          <cell r="H6342" t="str">
            <v>0210059107</v>
          </cell>
          <cell r="I6342">
            <v>4805060800</v>
          </cell>
          <cell r="J6342">
            <v>4805060800</v>
          </cell>
        </row>
        <row r="6343">
          <cell r="H6343" t="str">
            <v>0210059107</v>
          </cell>
          <cell r="I6343">
            <v>4805060800</v>
          </cell>
          <cell r="J6343">
            <v>4805060800</v>
          </cell>
        </row>
        <row r="6344">
          <cell r="H6344" t="str">
            <v>0210059107</v>
          </cell>
          <cell r="I6344">
            <v>0</v>
          </cell>
          <cell r="J6344">
            <v>4805060800</v>
          </cell>
        </row>
        <row r="6345">
          <cell r="H6345" t="str">
            <v>0210059107</v>
          </cell>
          <cell r="I6345">
            <v>0</v>
          </cell>
          <cell r="J6345">
            <v>4628955500</v>
          </cell>
        </row>
        <row r="6346">
          <cell r="H6346" t="str">
            <v>0210059107</v>
          </cell>
          <cell r="I6346">
            <v>0</v>
          </cell>
          <cell r="J6346">
            <v>176105300</v>
          </cell>
        </row>
        <row r="6347">
          <cell r="H6347" t="str">
            <v>0213893107</v>
          </cell>
          <cell r="I6347">
            <v>1400000</v>
          </cell>
          <cell r="J6347">
            <v>1400000</v>
          </cell>
        </row>
        <row r="6348">
          <cell r="H6348" t="str">
            <v>0213893107</v>
          </cell>
          <cell r="I6348">
            <v>1400000</v>
          </cell>
          <cell r="J6348">
            <v>1400000</v>
          </cell>
        </row>
        <row r="6349">
          <cell r="H6349" t="str">
            <v>0213893107</v>
          </cell>
          <cell r="I6349">
            <v>0</v>
          </cell>
          <cell r="J6349">
            <v>1400000</v>
          </cell>
        </row>
        <row r="6350">
          <cell r="H6350" t="str">
            <v>0213893107</v>
          </cell>
          <cell r="I6350">
            <v>0</v>
          </cell>
          <cell r="J6350">
            <v>1400000</v>
          </cell>
        </row>
        <row r="6351">
          <cell r="H6351" t="str">
            <v>0300000107</v>
          </cell>
          <cell r="I6351">
            <v>25344800</v>
          </cell>
          <cell r="J6351">
            <v>20591341.030000001</v>
          </cell>
        </row>
        <row r="6352">
          <cell r="H6352" t="str">
            <v>0330000107</v>
          </cell>
          <cell r="I6352">
            <v>25344800</v>
          </cell>
          <cell r="J6352">
            <v>20591341.030000001</v>
          </cell>
        </row>
        <row r="6353">
          <cell r="H6353" t="str">
            <v>0333986107</v>
          </cell>
          <cell r="I6353">
            <v>25344800</v>
          </cell>
          <cell r="J6353">
            <v>20591341.030000001</v>
          </cell>
        </row>
        <row r="6354">
          <cell r="H6354" t="str">
            <v>0333986107</v>
          </cell>
          <cell r="I6354">
            <v>25344800</v>
          </cell>
          <cell r="J6354">
            <v>20591341.030000001</v>
          </cell>
        </row>
        <row r="6355">
          <cell r="H6355" t="str">
            <v>0333986107</v>
          </cell>
          <cell r="I6355">
            <v>0</v>
          </cell>
          <cell r="J6355">
            <v>20591341.030000001</v>
          </cell>
        </row>
        <row r="6356">
          <cell r="H6356" t="str">
            <v>0333986107</v>
          </cell>
          <cell r="I6356">
            <v>0</v>
          </cell>
          <cell r="J6356">
            <v>20591341.030000001</v>
          </cell>
        </row>
        <row r="6357">
          <cell r="H6357" t="str">
            <v>2400000107</v>
          </cell>
          <cell r="I6357">
            <v>3883726100</v>
          </cell>
          <cell r="J6357">
            <v>2763271260.1300001</v>
          </cell>
        </row>
        <row r="6358">
          <cell r="H6358" t="str">
            <v>24Б0000107</v>
          </cell>
          <cell r="I6358">
            <v>3883726100</v>
          </cell>
          <cell r="J6358">
            <v>2763271260.1300001</v>
          </cell>
        </row>
        <row r="6359">
          <cell r="H6359" t="str">
            <v>24Б2063107</v>
          </cell>
          <cell r="I6359">
            <v>3883726100</v>
          </cell>
          <cell r="J6359">
            <v>2763271260.1300001</v>
          </cell>
        </row>
        <row r="6360">
          <cell r="H6360" t="str">
            <v>24Б2063107</v>
          </cell>
          <cell r="I6360">
            <v>3883726100</v>
          </cell>
          <cell r="J6360">
            <v>2763271260.1300001</v>
          </cell>
        </row>
        <row r="6361">
          <cell r="H6361" t="str">
            <v>24Б2063107</v>
          </cell>
          <cell r="I6361">
            <v>0</v>
          </cell>
          <cell r="J6361">
            <v>2763271260.1300001</v>
          </cell>
        </row>
        <row r="6362">
          <cell r="H6362" t="str">
            <v>24Б2063107</v>
          </cell>
          <cell r="I6362">
            <v>0</v>
          </cell>
          <cell r="J6362">
            <v>1001750577.4299999</v>
          </cell>
        </row>
        <row r="6363">
          <cell r="H6363" t="str">
            <v>24Б2063107</v>
          </cell>
          <cell r="I6363">
            <v>0</v>
          </cell>
          <cell r="J6363">
            <v>1761520682.7</v>
          </cell>
        </row>
        <row r="6364">
          <cell r="H6364" t="str">
            <v>107</v>
          </cell>
          <cell r="I6364">
            <v>971030100</v>
          </cell>
          <cell r="J6364">
            <v>597395155.63999999</v>
          </cell>
        </row>
        <row r="6365">
          <cell r="H6365" t="str">
            <v>107</v>
          </cell>
          <cell r="I6365">
            <v>971030100</v>
          </cell>
          <cell r="J6365">
            <v>597395155.63999999</v>
          </cell>
        </row>
        <row r="6366">
          <cell r="H6366" t="str">
            <v>0100000107</v>
          </cell>
          <cell r="I6366">
            <v>440265700</v>
          </cell>
          <cell r="J6366">
            <v>440265700</v>
          </cell>
        </row>
        <row r="6367">
          <cell r="H6367" t="str">
            <v>0110000107</v>
          </cell>
          <cell r="I6367">
            <v>276218300</v>
          </cell>
          <cell r="J6367">
            <v>276218300</v>
          </cell>
        </row>
        <row r="6368">
          <cell r="H6368" t="str">
            <v>0110059107</v>
          </cell>
          <cell r="I6368">
            <v>276218300</v>
          </cell>
          <cell r="J6368">
            <v>276218300</v>
          </cell>
        </row>
        <row r="6369">
          <cell r="H6369" t="str">
            <v>0110059107</v>
          </cell>
          <cell r="I6369">
            <v>276218300</v>
          </cell>
          <cell r="J6369">
            <v>276218300</v>
          </cell>
        </row>
        <row r="6370">
          <cell r="H6370" t="str">
            <v>0110059107</v>
          </cell>
          <cell r="I6370">
            <v>0</v>
          </cell>
          <cell r="J6370">
            <v>276218300</v>
          </cell>
        </row>
        <row r="6371">
          <cell r="H6371" t="str">
            <v>0110059107</v>
          </cell>
          <cell r="I6371">
            <v>0</v>
          </cell>
          <cell r="J6371">
            <v>276218300</v>
          </cell>
        </row>
        <row r="6372">
          <cell r="H6372" t="str">
            <v>0120000107</v>
          </cell>
          <cell r="I6372">
            <v>164047400</v>
          </cell>
          <cell r="J6372">
            <v>164047400</v>
          </cell>
        </row>
        <row r="6373">
          <cell r="H6373" t="str">
            <v>0125401107</v>
          </cell>
          <cell r="I6373">
            <v>164047400</v>
          </cell>
          <cell r="J6373">
            <v>164047400</v>
          </cell>
        </row>
        <row r="6374">
          <cell r="H6374" t="str">
            <v>0125401107</v>
          </cell>
          <cell r="I6374">
            <v>164047400</v>
          </cell>
          <cell r="J6374">
            <v>164047400</v>
          </cell>
        </row>
        <row r="6375">
          <cell r="H6375" t="str">
            <v>0125401107</v>
          </cell>
          <cell r="I6375">
            <v>0</v>
          </cell>
          <cell r="J6375">
            <v>164047400</v>
          </cell>
        </row>
        <row r="6376">
          <cell r="H6376" t="str">
            <v>0125401107</v>
          </cell>
          <cell r="I6376">
            <v>0</v>
          </cell>
          <cell r="J6376">
            <v>164047400</v>
          </cell>
        </row>
        <row r="6377">
          <cell r="H6377" t="str">
            <v>2400000107</v>
          </cell>
          <cell r="I6377">
            <v>530764400</v>
          </cell>
          <cell r="J6377">
            <v>157129455.63999999</v>
          </cell>
        </row>
        <row r="6378">
          <cell r="H6378" t="str">
            <v>24Б0000107</v>
          </cell>
          <cell r="I6378">
            <v>530764400</v>
          </cell>
          <cell r="J6378">
            <v>157129455.63999999</v>
          </cell>
        </row>
        <row r="6379">
          <cell r="H6379" t="str">
            <v>24Б2063107</v>
          </cell>
          <cell r="I6379">
            <v>530764400</v>
          </cell>
          <cell r="J6379">
            <v>157129455.63999999</v>
          </cell>
        </row>
        <row r="6380">
          <cell r="H6380" t="str">
            <v>24Б2063107</v>
          </cell>
          <cell r="I6380">
            <v>530764400</v>
          </cell>
          <cell r="J6380">
            <v>157129455.63999999</v>
          </cell>
        </row>
        <row r="6381">
          <cell r="H6381" t="str">
            <v>24Б2063107</v>
          </cell>
          <cell r="I6381">
            <v>0</v>
          </cell>
          <cell r="J6381">
            <v>157129455.63999999</v>
          </cell>
        </row>
        <row r="6382">
          <cell r="H6382" t="str">
            <v>24Б2063107</v>
          </cell>
          <cell r="I6382">
            <v>0</v>
          </cell>
          <cell r="J6382">
            <v>157129455.63999999</v>
          </cell>
        </row>
        <row r="6383">
          <cell r="H6383" t="str">
            <v>107</v>
          </cell>
          <cell r="I6383">
            <v>27990100</v>
          </cell>
          <cell r="J6383">
            <v>27989162</v>
          </cell>
        </row>
        <row r="6384">
          <cell r="H6384" t="str">
            <v>107</v>
          </cell>
          <cell r="I6384">
            <v>27990100</v>
          </cell>
          <cell r="J6384">
            <v>27989162</v>
          </cell>
        </row>
        <row r="6385">
          <cell r="H6385" t="str">
            <v>0500000107</v>
          </cell>
          <cell r="I6385">
            <v>27990100</v>
          </cell>
          <cell r="J6385">
            <v>27989162</v>
          </cell>
        </row>
        <row r="6386">
          <cell r="H6386" t="str">
            <v>0540000107</v>
          </cell>
          <cell r="I6386">
            <v>27990100</v>
          </cell>
          <cell r="J6386">
            <v>27989162</v>
          </cell>
        </row>
        <row r="6387">
          <cell r="H6387" t="str">
            <v>0543589107</v>
          </cell>
          <cell r="I6387">
            <v>27990100</v>
          </cell>
          <cell r="J6387">
            <v>27989162</v>
          </cell>
        </row>
        <row r="6388">
          <cell r="H6388" t="str">
            <v>0543589107</v>
          </cell>
          <cell r="I6388">
            <v>27990100</v>
          </cell>
          <cell r="J6388">
            <v>27989162</v>
          </cell>
        </row>
        <row r="6389">
          <cell r="H6389" t="str">
            <v>0543589107</v>
          </cell>
          <cell r="I6389">
            <v>0</v>
          </cell>
          <cell r="J6389">
            <v>27989162</v>
          </cell>
        </row>
        <row r="6390">
          <cell r="H6390" t="str">
            <v>0543589107</v>
          </cell>
          <cell r="I6390">
            <v>0</v>
          </cell>
          <cell r="J6390">
            <v>27989162</v>
          </cell>
        </row>
        <row r="6391">
          <cell r="H6391" t="str">
            <v>108</v>
          </cell>
          <cell r="I6391">
            <v>529943907500</v>
          </cell>
          <cell r="J6391">
            <v>516408233159.88</v>
          </cell>
        </row>
        <row r="6392">
          <cell r="H6392" t="str">
            <v>108</v>
          </cell>
          <cell r="I6392">
            <v>527713060100</v>
          </cell>
          <cell r="J6392">
            <v>514177392953.08002</v>
          </cell>
        </row>
        <row r="6393">
          <cell r="H6393" t="str">
            <v>108</v>
          </cell>
          <cell r="I6393">
            <v>475891800</v>
          </cell>
          <cell r="J6393">
            <v>467839712.51999998</v>
          </cell>
        </row>
        <row r="6394">
          <cell r="H6394" t="str">
            <v>0800000108</v>
          </cell>
          <cell r="I6394">
            <v>144343800</v>
          </cell>
          <cell r="J6394">
            <v>142493089.75</v>
          </cell>
        </row>
        <row r="6395">
          <cell r="H6395" t="str">
            <v>0850000108</v>
          </cell>
          <cell r="I6395">
            <v>144343800</v>
          </cell>
          <cell r="J6395">
            <v>142493089.75</v>
          </cell>
        </row>
        <row r="6396">
          <cell r="H6396" t="str">
            <v>0859999108</v>
          </cell>
          <cell r="I6396">
            <v>144343800</v>
          </cell>
          <cell r="J6396">
            <v>142493089.75</v>
          </cell>
        </row>
        <row r="6397">
          <cell r="H6397" t="str">
            <v>0859999108</v>
          </cell>
          <cell r="I6397">
            <v>144343800</v>
          </cell>
          <cell r="J6397">
            <v>142493089.75</v>
          </cell>
        </row>
        <row r="6398">
          <cell r="H6398" t="str">
            <v>0859999108</v>
          </cell>
          <cell r="I6398">
            <v>0</v>
          </cell>
          <cell r="J6398">
            <v>142493089.75</v>
          </cell>
        </row>
        <row r="6399">
          <cell r="H6399" t="str">
            <v>0859999108</v>
          </cell>
          <cell r="I6399">
            <v>0</v>
          </cell>
          <cell r="J6399">
            <v>5598900</v>
          </cell>
        </row>
        <row r="6400">
          <cell r="H6400" t="str">
            <v>0859999108</v>
          </cell>
          <cell r="I6400">
            <v>0</v>
          </cell>
          <cell r="J6400">
            <v>136894189.75</v>
          </cell>
        </row>
        <row r="6401">
          <cell r="H6401" t="str">
            <v>2400000108</v>
          </cell>
          <cell r="I6401">
            <v>328452700</v>
          </cell>
          <cell r="J6401">
            <v>322269154.56999999</v>
          </cell>
        </row>
        <row r="6402">
          <cell r="H6402" t="str">
            <v>2420000108</v>
          </cell>
          <cell r="I6402">
            <v>328433700</v>
          </cell>
          <cell r="J6402">
            <v>322268084.56999999</v>
          </cell>
        </row>
        <row r="6403">
          <cell r="H6403" t="str">
            <v>2420011108</v>
          </cell>
          <cell r="I6403">
            <v>201156400</v>
          </cell>
          <cell r="J6403">
            <v>200041524.38999999</v>
          </cell>
        </row>
        <row r="6404">
          <cell r="H6404" t="str">
            <v>2420011108</v>
          </cell>
          <cell r="I6404">
            <v>201156400</v>
          </cell>
          <cell r="J6404">
            <v>200041524.38999999</v>
          </cell>
        </row>
        <row r="6405">
          <cell r="H6405" t="str">
            <v>2420011108</v>
          </cell>
          <cell r="I6405">
            <v>0</v>
          </cell>
          <cell r="J6405">
            <v>200041524.38999999</v>
          </cell>
        </row>
        <row r="6406">
          <cell r="H6406" t="str">
            <v>2420011108</v>
          </cell>
          <cell r="I6406">
            <v>0</v>
          </cell>
          <cell r="J6406">
            <v>200041524.38999999</v>
          </cell>
        </row>
        <row r="6407">
          <cell r="H6407" t="str">
            <v>2420019108</v>
          </cell>
          <cell r="I6407">
            <v>89527300</v>
          </cell>
          <cell r="J6407">
            <v>84531560.180000007</v>
          </cell>
        </row>
        <row r="6408">
          <cell r="H6408" t="str">
            <v>2420019108</v>
          </cell>
          <cell r="I6408">
            <v>13090800</v>
          </cell>
          <cell r="J6408">
            <v>12609578.85</v>
          </cell>
        </row>
        <row r="6409">
          <cell r="H6409" t="str">
            <v>2420019108</v>
          </cell>
          <cell r="I6409">
            <v>0</v>
          </cell>
          <cell r="J6409">
            <v>12609578.85</v>
          </cell>
        </row>
        <row r="6410">
          <cell r="H6410" t="str">
            <v>2420019108</v>
          </cell>
          <cell r="I6410">
            <v>0</v>
          </cell>
          <cell r="J6410">
            <v>12609578.85</v>
          </cell>
        </row>
        <row r="6411">
          <cell r="H6411" t="str">
            <v>2420019108</v>
          </cell>
          <cell r="I6411">
            <v>72178400</v>
          </cell>
          <cell r="J6411">
            <v>67741081.329999998</v>
          </cell>
        </row>
        <row r="6412">
          <cell r="H6412" t="str">
            <v>2420019108</v>
          </cell>
          <cell r="I6412">
            <v>0</v>
          </cell>
          <cell r="J6412">
            <v>67741081.329999998</v>
          </cell>
        </row>
        <row r="6413">
          <cell r="H6413" t="str">
            <v>2420019108</v>
          </cell>
          <cell r="I6413">
            <v>0</v>
          </cell>
          <cell r="J6413">
            <v>4049479.8</v>
          </cell>
        </row>
        <row r="6414">
          <cell r="H6414" t="str">
            <v>2420019108</v>
          </cell>
          <cell r="I6414">
            <v>0</v>
          </cell>
          <cell r="J6414">
            <v>63691601.530000001</v>
          </cell>
        </row>
        <row r="6415">
          <cell r="H6415" t="str">
            <v>2420019108</v>
          </cell>
          <cell r="I6415">
            <v>4258100</v>
          </cell>
          <cell r="J6415">
            <v>4180900</v>
          </cell>
        </row>
        <row r="6416">
          <cell r="H6416" t="str">
            <v>2420019108</v>
          </cell>
          <cell r="I6416">
            <v>0</v>
          </cell>
          <cell r="J6416">
            <v>4180900</v>
          </cell>
        </row>
        <row r="6417">
          <cell r="H6417" t="str">
            <v>2420019108</v>
          </cell>
          <cell r="I6417">
            <v>0</v>
          </cell>
          <cell r="J6417">
            <v>4174800</v>
          </cell>
        </row>
        <row r="6418">
          <cell r="H6418" t="str">
            <v>2420019108</v>
          </cell>
          <cell r="I6418">
            <v>0</v>
          </cell>
          <cell r="J6418">
            <v>6100</v>
          </cell>
        </row>
        <row r="6419">
          <cell r="H6419" t="str">
            <v>2426450108</v>
          </cell>
          <cell r="I6419">
            <v>37750000</v>
          </cell>
          <cell r="J6419">
            <v>37695000</v>
          </cell>
        </row>
        <row r="6420">
          <cell r="H6420" t="str">
            <v>2426450108</v>
          </cell>
          <cell r="I6420">
            <v>37750000</v>
          </cell>
          <cell r="J6420">
            <v>37695000</v>
          </cell>
        </row>
        <row r="6421">
          <cell r="H6421" t="str">
            <v>2426450108</v>
          </cell>
          <cell r="I6421">
            <v>0</v>
          </cell>
          <cell r="J6421">
            <v>37695000</v>
          </cell>
        </row>
        <row r="6422">
          <cell r="H6422" t="str">
            <v>2480000108</v>
          </cell>
          <cell r="I6422">
            <v>19000</v>
          </cell>
          <cell r="J6422">
            <v>1070</v>
          </cell>
        </row>
        <row r="6423">
          <cell r="H6423" t="str">
            <v>2486567108</v>
          </cell>
          <cell r="I6423">
            <v>19000</v>
          </cell>
          <cell r="J6423">
            <v>1070</v>
          </cell>
        </row>
        <row r="6424">
          <cell r="H6424" t="str">
            <v>2486567108</v>
          </cell>
          <cell r="I6424">
            <v>19000</v>
          </cell>
          <cell r="J6424">
            <v>1070</v>
          </cell>
        </row>
        <row r="6425">
          <cell r="H6425" t="str">
            <v>2486567108</v>
          </cell>
          <cell r="I6425">
            <v>0</v>
          </cell>
          <cell r="J6425">
            <v>1070</v>
          </cell>
        </row>
        <row r="6426">
          <cell r="H6426" t="str">
            <v>9900000108</v>
          </cell>
          <cell r="I6426">
            <v>3095300</v>
          </cell>
          <cell r="J6426">
            <v>3077468.2</v>
          </cell>
        </row>
        <row r="6427">
          <cell r="H6427" t="str">
            <v>9990000108</v>
          </cell>
          <cell r="I6427">
            <v>3095300</v>
          </cell>
          <cell r="J6427">
            <v>3077468.2</v>
          </cell>
        </row>
        <row r="6428">
          <cell r="H6428" t="str">
            <v>9992041108</v>
          </cell>
          <cell r="I6428">
            <v>3095300</v>
          </cell>
          <cell r="J6428">
            <v>3077468.2</v>
          </cell>
        </row>
        <row r="6429">
          <cell r="H6429" t="str">
            <v>9992041108</v>
          </cell>
          <cell r="I6429">
            <v>2468800</v>
          </cell>
          <cell r="J6429">
            <v>2450968.2799999998</v>
          </cell>
        </row>
        <row r="6430">
          <cell r="H6430" t="str">
            <v>9992041108</v>
          </cell>
          <cell r="I6430">
            <v>0</v>
          </cell>
          <cell r="J6430">
            <v>2450968.2799999998</v>
          </cell>
        </row>
        <row r="6431">
          <cell r="H6431" t="str">
            <v>9992041108</v>
          </cell>
          <cell r="I6431">
            <v>0</v>
          </cell>
          <cell r="J6431">
            <v>2450968.2799999998</v>
          </cell>
        </row>
        <row r="6432">
          <cell r="H6432" t="str">
            <v>9992041108</v>
          </cell>
          <cell r="I6432">
            <v>626500</v>
          </cell>
          <cell r="J6432">
            <v>626499.92000000004</v>
          </cell>
        </row>
        <row r="6433">
          <cell r="H6433" t="str">
            <v>9992041108</v>
          </cell>
          <cell r="I6433">
            <v>0</v>
          </cell>
          <cell r="J6433">
            <v>626499.92000000004</v>
          </cell>
        </row>
        <row r="6434">
          <cell r="H6434" t="str">
            <v>9992041108</v>
          </cell>
          <cell r="I6434">
            <v>0</v>
          </cell>
          <cell r="J6434">
            <v>61399.92</v>
          </cell>
        </row>
        <row r="6435">
          <cell r="H6435" t="str">
            <v>9992041108</v>
          </cell>
          <cell r="I6435">
            <v>0</v>
          </cell>
          <cell r="J6435">
            <v>565100</v>
          </cell>
        </row>
        <row r="6436">
          <cell r="H6436" t="str">
            <v>108</v>
          </cell>
          <cell r="I6436">
            <v>527233568300</v>
          </cell>
          <cell r="J6436">
            <v>513705953240.56</v>
          </cell>
        </row>
        <row r="6437">
          <cell r="H6437" t="str">
            <v>2400000108</v>
          </cell>
          <cell r="I6437">
            <v>452898551000</v>
          </cell>
          <cell r="J6437">
            <v>440096891478.65997</v>
          </cell>
        </row>
        <row r="6438">
          <cell r="H6438" t="str">
            <v>2420000108</v>
          </cell>
          <cell r="I6438">
            <v>306086577500</v>
          </cell>
          <cell r="J6438">
            <v>304795739538.63</v>
          </cell>
        </row>
        <row r="6439">
          <cell r="H6439" t="str">
            <v>2420059108</v>
          </cell>
          <cell r="I6439">
            <v>4384327700</v>
          </cell>
          <cell r="J6439">
            <v>4265875464.0100002</v>
          </cell>
        </row>
        <row r="6440">
          <cell r="H6440" t="str">
            <v>2420059108</v>
          </cell>
          <cell r="I6440">
            <v>3369761600</v>
          </cell>
          <cell r="J6440">
            <v>3318100291.8600001</v>
          </cell>
        </row>
        <row r="6441">
          <cell r="H6441" t="str">
            <v>2420059108</v>
          </cell>
          <cell r="I6441">
            <v>0</v>
          </cell>
          <cell r="J6441">
            <v>3318100291.8600001</v>
          </cell>
        </row>
        <row r="6442">
          <cell r="H6442" t="str">
            <v>2420059108</v>
          </cell>
          <cell r="I6442">
            <v>0</v>
          </cell>
          <cell r="J6442">
            <v>3226554293.8200002</v>
          </cell>
        </row>
        <row r="6443">
          <cell r="H6443" t="str">
            <v>2420059108</v>
          </cell>
          <cell r="I6443">
            <v>0</v>
          </cell>
          <cell r="J6443">
            <v>91545998.040000007</v>
          </cell>
        </row>
        <row r="6444">
          <cell r="H6444" t="str">
            <v>2420059108</v>
          </cell>
          <cell r="I6444">
            <v>880882700</v>
          </cell>
          <cell r="J6444">
            <v>867424071.5</v>
          </cell>
        </row>
        <row r="6445">
          <cell r="H6445" t="str">
            <v>2420059108</v>
          </cell>
          <cell r="I6445">
            <v>0</v>
          </cell>
          <cell r="J6445">
            <v>867424071.5</v>
          </cell>
        </row>
        <row r="6446">
          <cell r="H6446" t="str">
            <v>2420059108</v>
          </cell>
          <cell r="I6446">
            <v>0</v>
          </cell>
          <cell r="J6446">
            <v>120456593.36</v>
          </cell>
        </row>
        <row r="6447">
          <cell r="H6447" t="str">
            <v>2420059108</v>
          </cell>
          <cell r="I6447">
            <v>0</v>
          </cell>
          <cell r="J6447">
            <v>746967478.13999999</v>
          </cell>
        </row>
        <row r="6448">
          <cell r="H6448" t="str">
            <v>2420059108</v>
          </cell>
          <cell r="I6448">
            <v>133683400</v>
          </cell>
          <cell r="J6448">
            <v>80351100.650000006</v>
          </cell>
        </row>
        <row r="6449">
          <cell r="H6449" t="str">
            <v>2420059108</v>
          </cell>
          <cell r="I6449">
            <v>0</v>
          </cell>
          <cell r="J6449">
            <v>442137.48</v>
          </cell>
        </row>
        <row r="6450">
          <cell r="H6450" t="str">
            <v>2420059108</v>
          </cell>
          <cell r="I6450">
            <v>0</v>
          </cell>
          <cell r="J6450">
            <v>442137.48</v>
          </cell>
        </row>
        <row r="6451">
          <cell r="H6451" t="str">
            <v>2420059108</v>
          </cell>
          <cell r="I6451">
            <v>0</v>
          </cell>
          <cell r="J6451">
            <v>79908963.170000002</v>
          </cell>
        </row>
        <row r="6452">
          <cell r="H6452" t="str">
            <v>2420059108</v>
          </cell>
          <cell r="I6452">
            <v>0</v>
          </cell>
          <cell r="J6452">
            <v>64861140.170000002</v>
          </cell>
        </row>
        <row r="6453">
          <cell r="H6453" t="str">
            <v>2420059108</v>
          </cell>
          <cell r="I6453">
            <v>0</v>
          </cell>
          <cell r="J6453">
            <v>15047823</v>
          </cell>
        </row>
        <row r="6454">
          <cell r="H6454" t="str">
            <v>2422058108</v>
          </cell>
          <cell r="I6454">
            <v>219647873400</v>
          </cell>
          <cell r="J6454">
            <v>218483673643.70999</v>
          </cell>
        </row>
        <row r="6455">
          <cell r="H6455" t="str">
            <v>2422058108</v>
          </cell>
          <cell r="I6455">
            <v>219647873400</v>
          </cell>
          <cell r="J6455">
            <v>218483673643.70999</v>
          </cell>
        </row>
        <row r="6456">
          <cell r="H6456" t="str">
            <v>2422058108</v>
          </cell>
          <cell r="I6456">
            <v>0</v>
          </cell>
          <cell r="J6456">
            <v>218483673643.70999</v>
          </cell>
        </row>
        <row r="6457">
          <cell r="H6457" t="str">
            <v>2422058108</v>
          </cell>
          <cell r="I6457">
            <v>0</v>
          </cell>
          <cell r="J6457">
            <v>82565683274.229996</v>
          </cell>
        </row>
        <row r="6458">
          <cell r="H6458" t="str">
            <v>2422058108</v>
          </cell>
          <cell r="I6458">
            <v>0</v>
          </cell>
          <cell r="J6458">
            <v>135917990369.48</v>
          </cell>
        </row>
        <row r="6459">
          <cell r="H6459" t="str">
            <v>2423974108</v>
          </cell>
          <cell r="I6459">
            <v>3840000</v>
          </cell>
          <cell r="J6459">
            <v>889999.3</v>
          </cell>
        </row>
        <row r="6460">
          <cell r="H6460" t="str">
            <v>2423974108</v>
          </cell>
          <cell r="I6460">
            <v>3840000</v>
          </cell>
          <cell r="J6460">
            <v>889999.3</v>
          </cell>
        </row>
        <row r="6461">
          <cell r="H6461" t="str">
            <v>2423974108</v>
          </cell>
          <cell r="I6461">
            <v>0</v>
          </cell>
          <cell r="J6461">
            <v>889999.3</v>
          </cell>
        </row>
        <row r="6462">
          <cell r="H6462" t="str">
            <v>2423974108</v>
          </cell>
          <cell r="I6462">
            <v>0</v>
          </cell>
          <cell r="J6462">
            <v>889999.3</v>
          </cell>
        </row>
        <row r="6463">
          <cell r="H6463" t="str">
            <v>2423987108</v>
          </cell>
          <cell r="I6463">
            <v>13416000</v>
          </cell>
          <cell r="J6463">
            <v>8180031.6100000003</v>
          </cell>
        </row>
        <row r="6464">
          <cell r="H6464" t="str">
            <v>2423987108</v>
          </cell>
          <cell r="I6464">
            <v>13416000</v>
          </cell>
          <cell r="J6464">
            <v>8180031.6100000003</v>
          </cell>
        </row>
        <row r="6465">
          <cell r="H6465" t="str">
            <v>2423987108</v>
          </cell>
          <cell r="I6465">
            <v>0</v>
          </cell>
          <cell r="J6465">
            <v>8180031.6100000003</v>
          </cell>
        </row>
        <row r="6466">
          <cell r="H6466" t="str">
            <v>2423987108</v>
          </cell>
          <cell r="I6466">
            <v>0</v>
          </cell>
          <cell r="J6466">
            <v>8180031.6100000003</v>
          </cell>
        </row>
        <row r="6467">
          <cell r="H6467" t="str">
            <v>2425390108</v>
          </cell>
          <cell r="I6467">
            <v>21833356000</v>
          </cell>
          <cell r="J6467">
            <v>21833356000</v>
          </cell>
        </row>
        <row r="6468">
          <cell r="H6468" t="str">
            <v>2425390108</v>
          </cell>
          <cell r="I6468">
            <v>21833356000</v>
          </cell>
          <cell r="J6468">
            <v>21833356000</v>
          </cell>
        </row>
        <row r="6469">
          <cell r="H6469" t="str">
            <v>2425390108</v>
          </cell>
          <cell r="I6469">
            <v>0</v>
          </cell>
          <cell r="J6469">
            <v>21833356000</v>
          </cell>
        </row>
        <row r="6470">
          <cell r="H6470" t="str">
            <v>2425420108</v>
          </cell>
          <cell r="I6470">
            <v>60203764400</v>
          </cell>
          <cell r="J6470">
            <v>60203764400</v>
          </cell>
        </row>
        <row r="6471">
          <cell r="H6471" t="str">
            <v>2425420108</v>
          </cell>
          <cell r="I6471">
            <v>60203764400</v>
          </cell>
          <cell r="J6471">
            <v>60203764400</v>
          </cell>
        </row>
        <row r="6472">
          <cell r="H6472" t="str">
            <v>2425420108</v>
          </cell>
          <cell r="I6472">
            <v>0</v>
          </cell>
          <cell r="J6472">
            <v>60203764400</v>
          </cell>
        </row>
        <row r="6473">
          <cell r="H6473" t="str">
            <v>24Б0000108</v>
          </cell>
          <cell r="I6473">
            <v>146811973500</v>
          </cell>
          <cell r="J6473">
            <v>135301151940.03</v>
          </cell>
        </row>
        <row r="6474">
          <cell r="H6474" t="str">
            <v>24Б2060108</v>
          </cell>
          <cell r="I6474">
            <v>98409722900</v>
          </cell>
          <cell r="J6474">
            <v>97167764726.029999</v>
          </cell>
        </row>
        <row r="6475">
          <cell r="H6475" t="str">
            <v>24Б2060108</v>
          </cell>
          <cell r="I6475">
            <v>4506132100</v>
          </cell>
          <cell r="J6475">
            <v>3904666781.2199998</v>
          </cell>
        </row>
        <row r="6476">
          <cell r="H6476" t="str">
            <v>24Б2060108</v>
          </cell>
          <cell r="I6476">
            <v>0</v>
          </cell>
          <cell r="J6476">
            <v>3904666781.2199998</v>
          </cell>
        </row>
        <row r="6477">
          <cell r="H6477" t="str">
            <v>24Б2060108</v>
          </cell>
          <cell r="I6477">
            <v>0</v>
          </cell>
          <cell r="J6477">
            <v>503109562.85000002</v>
          </cell>
        </row>
        <row r="6478">
          <cell r="H6478" t="str">
            <v>24Б2060108</v>
          </cell>
          <cell r="I6478">
            <v>0</v>
          </cell>
          <cell r="J6478">
            <v>1080151795.45</v>
          </cell>
        </row>
        <row r="6479">
          <cell r="H6479" t="str">
            <v>24Б2060108</v>
          </cell>
          <cell r="I6479">
            <v>0</v>
          </cell>
          <cell r="J6479">
            <v>2321405422.9200001</v>
          </cell>
        </row>
        <row r="6480">
          <cell r="H6480" t="str">
            <v>24Б2060108</v>
          </cell>
          <cell r="I6480">
            <v>93256879800</v>
          </cell>
          <cell r="J6480">
            <v>92853169142.880005</v>
          </cell>
        </row>
        <row r="6481">
          <cell r="H6481" t="str">
            <v>24Б2060108</v>
          </cell>
          <cell r="I6481">
            <v>0</v>
          </cell>
          <cell r="J6481">
            <v>92853169142.880005</v>
          </cell>
        </row>
        <row r="6482">
          <cell r="H6482" t="str">
            <v>24Б2060108</v>
          </cell>
          <cell r="I6482">
            <v>0</v>
          </cell>
          <cell r="J6482">
            <v>92853169142.880005</v>
          </cell>
        </row>
        <row r="6483">
          <cell r="H6483" t="str">
            <v>24Б2060108</v>
          </cell>
          <cell r="I6483">
            <v>152691600</v>
          </cell>
          <cell r="J6483">
            <v>152691600</v>
          </cell>
        </row>
        <row r="6484">
          <cell r="H6484" t="str">
            <v>24Б2060108</v>
          </cell>
          <cell r="I6484">
            <v>0</v>
          </cell>
          <cell r="J6484">
            <v>152691600</v>
          </cell>
        </row>
        <row r="6485">
          <cell r="H6485" t="str">
            <v>24Б2060108</v>
          </cell>
          <cell r="I6485">
            <v>0</v>
          </cell>
          <cell r="J6485">
            <v>152691600</v>
          </cell>
        </row>
        <row r="6486">
          <cell r="H6486" t="str">
            <v>24Б2060108</v>
          </cell>
          <cell r="I6486">
            <v>494019400</v>
          </cell>
          <cell r="J6486">
            <v>257237201.93000001</v>
          </cell>
        </row>
        <row r="6487">
          <cell r="H6487" t="str">
            <v>24Б2060108</v>
          </cell>
          <cell r="I6487">
            <v>0</v>
          </cell>
          <cell r="J6487">
            <v>246782431.06999999</v>
          </cell>
        </row>
        <row r="6488">
          <cell r="H6488" t="str">
            <v>24Б2060108</v>
          </cell>
          <cell r="I6488">
            <v>0</v>
          </cell>
          <cell r="J6488">
            <v>246782431.06999999</v>
          </cell>
        </row>
        <row r="6489">
          <cell r="H6489" t="str">
            <v>24Б2060108</v>
          </cell>
          <cell r="I6489">
            <v>0</v>
          </cell>
          <cell r="J6489">
            <v>10454770.859999999</v>
          </cell>
        </row>
        <row r="6490">
          <cell r="H6490" t="str">
            <v>24Б2060108</v>
          </cell>
          <cell r="I6490">
            <v>0</v>
          </cell>
          <cell r="J6490">
            <v>10454770.859999999</v>
          </cell>
        </row>
        <row r="6491">
          <cell r="H6491" t="str">
            <v>24Б5115108</v>
          </cell>
          <cell r="I6491">
            <v>37645974600</v>
          </cell>
          <cell r="J6491">
            <v>30401580079</v>
          </cell>
        </row>
        <row r="6492">
          <cell r="H6492" t="str">
            <v>24Б5115108</v>
          </cell>
          <cell r="I6492">
            <v>37645974600</v>
          </cell>
          <cell r="J6492">
            <v>30401580079</v>
          </cell>
        </row>
        <row r="6493">
          <cell r="H6493" t="str">
            <v>24Б5115108</v>
          </cell>
          <cell r="I6493">
            <v>0</v>
          </cell>
          <cell r="J6493">
            <v>30401580079</v>
          </cell>
        </row>
        <row r="6494">
          <cell r="H6494" t="str">
            <v>24Б5115108</v>
          </cell>
          <cell r="I6494">
            <v>0</v>
          </cell>
          <cell r="J6494">
            <v>30401580079</v>
          </cell>
        </row>
        <row r="6495">
          <cell r="H6495" t="str">
            <v>24Б5195108</v>
          </cell>
          <cell r="I6495">
            <v>10756276000</v>
          </cell>
          <cell r="J6495">
            <v>7731807135</v>
          </cell>
        </row>
        <row r="6496">
          <cell r="H6496" t="str">
            <v>24Б5195108</v>
          </cell>
          <cell r="I6496">
            <v>10756276000</v>
          </cell>
          <cell r="J6496">
            <v>7731807135</v>
          </cell>
        </row>
        <row r="6497">
          <cell r="H6497" t="str">
            <v>24Б5195108</v>
          </cell>
          <cell r="I6497">
            <v>0</v>
          </cell>
          <cell r="J6497">
            <v>7731807135</v>
          </cell>
        </row>
        <row r="6498">
          <cell r="H6498" t="str">
            <v>24Б5195108</v>
          </cell>
          <cell r="I6498">
            <v>0</v>
          </cell>
          <cell r="J6498">
            <v>7731807135</v>
          </cell>
        </row>
        <row r="6499">
          <cell r="H6499" t="str">
            <v>2500000108</v>
          </cell>
          <cell r="I6499">
            <v>4520198100</v>
          </cell>
          <cell r="J6499">
            <v>4163254455.5700002</v>
          </cell>
        </row>
        <row r="6500">
          <cell r="H6500" t="str">
            <v>2570000108</v>
          </cell>
          <cell r="I6500">
            <v>4520198100</v>
          </cell>
          <cell r="J6500">
            <v>4163254455.5700002</v>
          </cell>
        </row>
        <row r="6501">
          <cell r="H6501" t="str">
            <v>2575018108</v>
          </cell>
          <cell r="I6501">
            <v>4520198100</v>
          </cell>
          <cell r="J6501">
            <v>4163254455.5700002</v>
          </cell>
        </row>
        <row r="6502">
          <cell r="H6502" t="str">
            <v>2575018108</v>
          </cell>
          <cell r="I6502">
            <v>4520198100</v>
          </cell>
          <cell r="J6502">
            <v>4163254455.5700002</v>
          </cell>
        </row>
        <row r="6503">
          <cell r="H6503" t="str">
            <v>2575018108</v>
          </cell>
          <cell r="I6503">
            <v>0</v>
          </cell>
          <cell r="J6503">
            <v>4163254455.5700002</v>
          </cell>
        </row>
        <row r="6504">
          <cell r="H6504" t="str">
            <v>2575018108</v>
          </cell>
          <cell r="I6504">
            <v>0</v>
          </cell>
          <cell r="J6504">
            <v>4163254455.5700002</v>
          </cell>
        </row>
        <row r="6505">
          <cell r="H6505" t="str">
            <v>3400000108</v>
          </cell>
          <cell r="I6505">
            <v>15690554100</v>
          </cell>
          <cell r="J6505">
            <v>15689838419</v>
          </cell>
        </row>
        <row r="6506">
          <cell r="H6506" t="str">
            <v>34Ж0000108</v>
          </cell>
          <cell r="I6506">
            <v>15690554100</v>
          </cell>
          <cell r="J6506">
            <v>15689838419</v>
          </cell>
        </row>
        <row r="6507">
          <cell r="H6507" t="str">
            <v>34Ж5214108</v>
          </cell>
          <cell r="I6507">
            <v>15690554100</v>
          </cell>
          <cell r="J6507">
            <v>15689838419</v>
          </cell>
        </row>
        <row r="6508">
          <cell r="H6508" t="str">
            <v>34Ж5214108</v>
          </cell>
          <cell r="I6508">
            <v>15690554100</v>
          </cell>
          <cell r="J6508">
            <v>15689838419</v>
          </cell>
        </row>
        <row r="6509">
          <cell r="H6509" t="str">
            <v>34Ж5214108</v>
          </cell>
          <cell r="I6509">
            <v>0</v>
          </cell>
          <cell r="J6509">
            <v>15689838419</v>
          </cell>
        </row>
        <row r="6510">
          <cell r="H6510" t="str">
            <v>34Ж5214108</v>
          </cell>
          <cell r="I6510">
            <v>0</v>
          </cell>
          <cell r="J6510">
            <v>15689838419</v>
          </cell>
        </row>
        <row r="6511">
          <cell r="H6511" t="str">
            <v>3700000108</v>
          </cell>
          <cell r="I6511">
            <v>3473690000</v>
          </cell>
          <cell r="J6511">
            <v>3473690000</v>
          </cell>
        </row>
        <row r="6512">
          <cell r="H6512" t="str">
            <v>3740000108</v>
          </cell>
          <cell r="I6512">
            <v>3473690000</v>
          </cell>
          <cell r="J6512">
            <v>3473690000</v>
          </cell>
        </row>
        <row r="6513">
          <cell r="H6513" t="str">
            <v>3745099108</v>
          </cell>
          <cell r="I6513">
            <v>3473690000</v>
          </cell>
          <cell r="J6513">
            <v>3473690000</v>
          </cell>
        </row>
        <row r="6514">
          <cell r="H6514" t="str">
            <v>3745099108</v>
          </cell>
          <cell r="I6514">
            <v>3473690000</v>
          </cell>
          <cell r="J6514">
            <v>3473690000</v>
          </cell>
        </row>
        <row r="6515">
          <cell r="H6515" t="str">
            <v>3745099108</v>
          </cell>
          <cell r="I6515">
            <v>0</v>
          </cell>
          <cell r="J6515">
            <v>3473690000</v>
          </cell>
        </row>
        <row r="6516">
          <cell r="H6516" t="str">
            <v>3745099108</v>
          </cell>
          <cell r="I6516">
            <v>0</v>
          </cell>
          <cell r="J6516">
            <v>3473690000</v>
          </cell>
        </row>
        <row r="6517">
          <cell r="H6517" t="str">
            <v>9900000108</v>
          </cell>
          <cell r="I6517">
            <v>50650575100</v>
          </cell>
          <cell r="J6517">
            <v>50282278887.330002</v>
          </cell>
        </row>
        <row r="6518">
          <cell r="H6518" t="str">
            <v>9970000108</v>
          </cell>
          <cell r="I6518">
            <v>48941477100</v>
          </cell>
          <cell r="J6518">
            <v>48941477100</v>
          </cell>
        </row>
        <row r="6519">
          <cell r="H6519" t="str">
            <v>9979999108</v>
          </cell>
          <cell r="I6519">
            <v>48941477100</v>
          </cell>
          <cell r="J6519">
            <v>48941477100</v>
          </cell>
        </row>
        <row r="6520">
          <cell r="H6520" t="str">
            <v>9979999108</v>
          </cell>
          <cell r="I6520">
            <v>48941477100</v>
          </cell>
          <cell r="J6520">
            <v>48941477100</v>
          </cell>
        </row>
        <row r="6521">
          <cell r="H6521" t="str">
            <v>9979999108</v>
          </cell>
          <cell r="I6521">
            <v>0</v>
          </cell>
          <cell r="J6521">
            <v>48941477100</v>
          </cell>
        </row>
        <row r="6522">
          <cell r="H6522" t="str">
            <v>9979999108</v>
          </cell>
          <cell r="I6522">
            <v>0</v>
          </cell>
          <cell r="J6522">
            <v>48941477100</v>
          </cell>
        </row>
        <row r="6523">
          <cell r="H6523" t="str">
            <v>9990000108</v>
          </cell>
          <cell r="I6523">
            <v>1709098000</v>
          </cell>
          <cell r="J6523">
            <v>1340801787.3299999</v>
          </cell>
        </row>
        <row r="6524">
          <cell r="H6524" t="str">
            <v>9995121108</v>
          </cell>
          <cell r="I6524">
            <v>1709098000</v>
          </cell>
          <cell r="J6524">
            <v>1340801787.3299999</v>
          </cell>
        </row>
        <row r="6525">
          <cell r="H6525" t="str">
            <v>9995121108</v>
          </cell>
          <cell r="I6525">
            <v>1709098000</v>
          </cell>
          <cell r="J6525">
            <v>1340801787.3299999</v>
          </cell>
        </row>
        <row r="6526">
          <cell r="H6526" t="str">
            <v>9995121108</v>
          </cell>
          <cell r="I6526">
            <v>0</v>
          </cell>
          <cell r="J6526">
            <v>1340801787.3299999</v>
          </cell>
        </row>
        <row r="6527">
          <cell r="H6527" t="str">
            <v>108</v>
          </cell>
          <cell r="I6527">
            <v>3600000</v>
          </cell>
          <cell r="J6527">
            <v>3600000</v>
          </cell>
        </row>
        <row r="6528">
          <cell r="H6528" t="str">
            <v>0800000108</v>
          </cell>
          <cell r="I6528">
            <v>3600000</v>
          </cell>
          <cell r="J6528">
            <v>3600000</v>
          </cell>
        </row>
        <row r="6529">
          <cell r="H6529" t="str">
            <v>0850000108</v>
          </cell>
          <cell r="I6529">
            <v>3600000</v>
          </cell>
          <cell r="J6529">
            <v>3600000</v>
          </cell>
        </row>
        <row r="6530">
          <cell r="H6530" t="str">
            <v>0859999108</v>
          </cell>
          <cell r="I6530">
            <v>3600000</v>
          </cell>
          <cell r="J6530">
            <v>3600000</v>
          </cell>
        </row>
        <row r="6531">
          <cell r="H6531" t="str">
            <v>0859999108</v>
          </cell>
          <cell r="I6531">
            <v>3600000</v>
          </cell>
          <cell r="J6531">
            <v>3600000</v>
          </cell>
        </row>
        <row r="6532">
          <cell r="H6532" t="str">
            <v>0859999108</v>
          </cell>
          <cell r="I6532">
            <v>0</v>
          </cell>
          <cell r="J6532">
            <v>3600000</v>
          </cell>
        </row>
        <row r="6533">
          <cell r="H6533" t="str">
            <v>0859999108</v>
          </cell>
          <cell r="I6533">
            <v>0</v>
          </cell>
          <cell r="J6533">
            <v>3600000</v>
          </cell>
        </row>
        <row r="6534">
          <cell r="H6534" t="str">
            <v>108</v>
          </cell>
          <cell r="I6534">
            <v>270400</v>
          </cell>
          <cell r="J6534">
            <v>267724.79999999999</v>
          </cell>
        </row>
        <row r="6535">
          <cell r="H6535" t="str">
            <v>108</v>
          </cell>
          <cell r="I6535">
            <v>270400</v>
          </cell>
          <cell r="J6535">
            <v>267724.79999999999</v>
          </cell>
        </row>
        <row r="6536">
          <cell r="H6536" t="str">
            <v>2400000108</v>
          </cell>
          <cell r="I6536">
            <v>270400</v>
          </cell>
          <cell r="J6536">
            <v>267724.79999999999</v>
          </cell>
        </row>
        <row r="6537">
          <cell r="H6537" t="str">
            <v>2420000108</v>
          </cell>
          <cell r="I6537">
            <v>270400</v>
          </cell>
          <cell r="J6537">
            <v>267724.79999999999</v>
          </cell>
        </row>
        <row r="6538">
          <cell r="H6538" t="str">
            <v>2422040108</v>
          </cell>
          <cell r="I6538">
            <v>270400</v>
          </cell>
          <cell r="J6538">
            <v>267724.79999999999</v>
          </cell>
        </row>
        <row r="6539">
          <cell r="H6539" t="str">
            <v>2422040108</v>
          </cell>
          <cell r="I6539">
            <v>270400</v>
          </cell>
          <cell r="J6539">
            <v>267724.79999999999</v>
          </cell>
        </row>
        <row r="6540">
          <cell r="H6540" t="str">
            <v>2422040108</v>
          </cell>
          <cell r="I6540">
            <v>0</v>
          </cell>
          <cell r="J6540">
            <v>267724.79999999999</v>
          </cell>
        </row>
        <row r="6541">
          <cell r="H6541" t="str">
            <v>2422040108</v>
          </cell>
          <cell r="I6541">
            <v>0</v>
          </cell>
          <cell r="J6541">
            <v>267724.79999999999</v>
          </cell>
        </row>
        <row r="6542">
          <cell r="H6542" t="str">
            <v>108</v>
          </cell>
          <cell r="I6542">
            <v>12136900</v>
          </cell>
          <cell r="J6542">
            <v>12136900</v>
          </cell>
        </row>
        <row r="6543">
          <cell r="H6543" t="str">
            <v>108</v>
          </cell>
          <cell r="I6543">
            <v>12136900</v>
          </cell>
          <cell r="J6543">
            <v>12136900</v>
          </cell>
        </row>
        <row r="6544">
          <cell r="H6544" t="str">
            <v>0100000108</v>
          </cell>
          <cell r="I6544">
            <v>12136900</v>
          </cell>
          <cell r="J6544">
            <v>12136900</v>
          </cell>
        </row>
        <row r="6545">
          <cell r="H6545" t="str">
            <v>0150000108</v>
          </cell>
          <cell r="I6545">
            <v>12136900</v>
          </cell>
          <cell r="J6545">
            <v>12136900</v>
          </cell>
        </row>
        <row r="6546">
          <cell r="H6546" t="str">
            <v>0150059108</v>
          </cell>
          <cell r="I6546">
            <v>12136900</v>
          </cell>
          <cell r="J6546">
            <v>12136900</v>
          </cell>
        </row>
        <row r="6547">
          <cell r="H6547" t="str">
            <v>0150059108</v>
          </cell>
          <cell r="I6547">
            <v>12136900</v>
          </cell>
          <cell r="J6547">
            <v>12136900</v>
          </cell>
        </row>
        <row r="6548">
          <cell r="H6548" t="str">
            <v>0150059108</v>
          </cell>
          <cell r="I6548">
            <v>0</v>
          </cell>
          <cell r="J6548">
            <v>12136900</v>
          </cell>
        </row>
        <row r="6549">
          <cell r="H6549" t="str">
            <v>0150059108</v>
          </cell>
          <cell r="I6549">
            <v>0</v>
          </cell>
          <cell r="J6549">
            <v>12136900</v>
          </cell>
        </row>
        <row r="6550">
          <cell r="H6550" t="str">
            <v>108</v>
          </cell>
          <cell r="I6550">
            <v>17990100</v>
          </cell>
          <cell r="J6550">
            <v>17990100</v>
          </cell>
        </row>
        <row r="6551">
          <cell r="H6551" t="str">
            <v>108</v>
          </cell>
          <cell r="I6551">
            <v>17990100</v>
          </cell>
          <cell r="J6551">
            <v>17990100</v>
          </cell>
        </row>
        <row r="6552">
          <cell r="H6552" t="str">
            <v>0500000108</v>
          </cell>
          <cell r="I6552">
            <v>17990100</v>
          </cell>
          <cell r="J6552">
            <v>17990100</v>
          </cell>
        </row>
        <row r="6553">
          <cell r="H6553" t="str">
            <v>0540000108</v>
          </cell>
          <cell r="I6553">
            <v>17990100</v>
          </cell>
          <cell r="J6553">
            <v>17990100</v>
          </cell>
        </row>
        <row r="6554">
          <cell r="H6554" t="str">
            <v>0543589108</v>
          </cell>
          <cell r="I6554">
            <v>17990100</v>
          </cell>
          <cell r="J6554">
            <v>17990100</v>
          </cell>
        </row>
        <row r="6555">
          <cell r="H6555" t="str">
            <v>0543589108</v>
          </cell>
          <cell r="I6555">
            <v>17990100</v>
          </cell>
          <cell r="J6555">
            <v>17990100</v>
          </cell>
        </row>
        <row r="6556">
          <cell r="H6556" t="str">
            <v>0543589108</v>
          </cell>
          <cell r="I6556">
            <v>0</v>
          </cell>
          <cell r="J6556">
            <v>17990100</v>
          </cell>
        </row>
        <row r="6557">
          <cell r="H6557" t="str">
            <v>0543589108</v>
          </cell>
          <cell r="I6557">
            <v>0</v>
          </cell>
          <cell r="J6557">
            <v>17990100</v>
          </cell>
        </row>
        <row r="6558">
          <cell r="H6558" t="str">
            <v>108</v>
          </cell>
          <cell r="I6558">
            <v>2200450000</v>
          </cell>
          <cell r="J6558">
            <v>2200445482</v>
          </cell>
        </row>
        <row r="6559">
          <cell r="H6559" t="str">
            <v>108</v>
          </cell>
          <cell r="I6559">
            <v>2200450000</v>
          </cell>
          <cell r="J6559">
            <v>2200445482</v>
          </cell>
        </row>
        <row r="6560">
          <cell r="H6560" t="str">
            <v>9900000108</v>
          </cell>
          <cell r="I6560">
            <v>2200450000</v>
          </cell>
          <cell r="J6560">
            <v>2200445482</v>
          </cell>
        </row>
        <row r="6561">
          <cell r="H6561" t="str">
            <v>9990000108</v>
          </cell>
          <cell r="I6561">
            <v>2200450000</v>
          </cell>
          <cell r="J6561">
            <v>2200445482</v>
          </cell>
        </row>
        <row r="6562">
          <cell r="H6562" t="str">
            <v>9995403108</v>
          </cell>
          <cell r="I6562">
            <v>1955250000</v>
          </cell>
          <cell r="J6562">
            <v>1955250000</v>
          </cell>
        </row>
        <row r="6563">
          <cell r="H6563" t="str">
            <v>9995403108</v>
          </cell>
          <cell r="I6563">
            <v>1955250000</v>
          </cell>
          <cell r="J6563">
            <v>1955250000</v>
          </cell>
        </row>
        <row r="6564">
          <cell r="H6564" t="str">
            <v>9995403108</v>
          </cell>
          <cell r="I6564">
            <v>0</v>
          </cell>
          <cell r="J6564">
            <v>1955250000</v>
          </cell>
        </row>
        <row r="6565">
          <cell r="H6565" t="str">
            <v>9995476108</v>
          </cell>
          <cell r="I6565">
            <v>245200000</v>
          </cell>
          <cell r="J6565">
            <v>245195482</v>
          </cell>
        </row>
        <row r="6566">
          <cell r="H6566" t="str">
            <v>9995476108</v>
          </cell>
          <cell r="I6566">
            <v>245200000</v>
          </cell>
          <cell r="J6566">
            <v>245195482</v>
          </cell>
        </row>
        <row r="6567">
          <cell r="H6567" t="str">
            <v>9995476108</v>
          </cell>
          <cell r="I6567">
            <v>0</v>
          </cell>
          <cell r="J6567">
            <v>245195482</v>
          </cell>
        </row>
        <row r="6568">
          <cell r="H6568" t="str">
            <v>109</v>
          </cell>
          <cell r="I6568">
            <v>154324102600</v>
          </cell>
          <cell r="J6568">
            <v>151228244749.23001</v>
          </cell>
        </row>
        <row r="6569">
          <cell r="H6569" t="str">
            <v>109</v>
          </cell>
          <cell r="I6569">
            <v>145684397700</v>
          </cell>
          <cell r="J6569">
            <v>142588711136.53</v>
          </cell>
        </row>
        <row r="6570">
          <cell r="H6570" t="str">
            <v>109</v>
          </cell>
          <cell r="I6570">
            <v>145674893600</v>
          </cell>
          <cell r="J6570">
            <v>142581556136.53</v>
          </cell>
        </row>
        <row r="6571">
          <cell r="H6571" t="str">
            <v>2400000109</v>
          </cell>
          <cell r="I6571">
            <v>145667466400</v>
          </cell>
          <cell r="J6571">
            <v>142574128936.53</v>
          </cell>
        </row>
        <row r="6572">
          <cell r="H6572" t="str">
            <v>2410000109</v>
          </cell>
          <cell r="I6572">
            <v>133702788000</v>
          </cell>
          <cell r="J6572">
            <v>130890886686.36</v>
          </cell>
        </row>
        <row r="6573">
          <cell r="H6573" t="str">
            <v>2410011109</v>
          </cell>
          <cell r="I6573">
            <v>96777000</v>
          </cell>
          <cell r="J6573">
            <v>96606798.370000005</v>
          </cell>
        </row>
        <row r="6574">
          <cell r="H6574" t="str">
            <v>2410011109</v>
          </cell>
          <cell r="I6574">
            <v>96777000</v>
          </cell>
          <cell r="J6574">
            <v>96606798.370000005</v>
          </cell>
        </row>
        <row r="6575">
          <cell r="H6575" t="str">
            <v>2410011109</v>
          </cell>
          <cell r="I6575">
            <v>0</v>
          </cell>
          <cell r="J6575">
            <v>96606798.370000005</v>
          </cell>
        </row>
        <row r="6576">
          <cell r="H6576" t="str">
            <v>2410011109</v>
          </cell>
          <cell r="I6576">
            <v>0</v>
          </cell>
          <cell r="J6576">
            <v>96606798.370000005</v>
          </cell>
        </row>
        <row r="6577">
          <cell r="H6577" t="str">
            <v>2410012109</v>
          </cell>
          <cell r="I6577">
            <v>120747700</v>
          </cell>
          <cell r="J6577">
            <v>113125896.65000001</v>
          </cell>
        </row>
        <row r="6578">
          <cell r="H6578" t="str">
            <v>2410012109</v>
          </cell>
          <cell r="I6578">
            <v>120747700</v>
          </cell>
          <cell r="J6578">
            <v>113125896.65000001</v>
          </cell>
        </row>
        <row r="6579">
          <cell r="H6579" t="str">
            <v>2410012109</v>
          </cell>
          <cell r="I6579">
            <v>0</v>
          </cell>
          <cell r="J6579">
            <v>113125896.65000001</v>
          </cell>
        </row>
        <row r="6580">
          <cell r="H6580" t="str">
            <v>2410012109</v>
          </cell>
          <cell r="I6580">
            <v>0</v>
          </cell>
          <cell r="J6580">
            <v>113067859.65000001</v>
          </cell>
        </row>
        <row r="6581">
          <cell r="H6581" t="str">
            <v>2410012109</v>
          </cell>
          <cell r="I6581">
            <v>0</v>
          </cell>
          <cell r="J6581">
            <v>58037</v>
          </cell>
        </row>
        <row r="6582">
          <cell r="H6582" t="str">
            <v>2410019109</v>
          </cell>
          <cell r="I6582">
            <v>212738000</v>
          </cell>
          <cell r="J6582">
            <v>207075572.88</v>
          </cell>
        </row>
        <row r="6583">
          <cell r="H6583" t="str">
            <v>2410019109</v>
          </cell>
          <cell r="I6583">
            <v>15341300</v>
          </cell>
          <cell r="J6583">
            <v>15056029.08</v>
          </cell>
        </row>
        <row r="6584">
          <cell r="H6584" t="str">
            <v>2410019109</v>
          </cell>
          <cell r="I6584">
            <v>0</v>
          </cell>
          <cell r="J6584">
            <v>15056029.08</v>
          </cell>
        </row>
        <row r="6585">
          <cell r="H6585" t="str">
            <v>2410019109</v>
          </cell>
          <cell r="I6585">
            <v>0</v>
          </cell>
          <cell r="J6585">
            <v>15056029.08</v>
          </cell>
        </row>
        <row r="6586">
          <cell r="H6586" t="str">
            <v>2410019109</v>
          </cell>
          <cell r="I6586">
            <v>195214400</v>
          </cell>
          <cell r="J6586">
            <v>190525308.15000001</v>
          </cell>
        </row>
        <row r="6587">
          <cell r="H6587" t="str">
            <v>2410019109</v>
          </cell>
          <cell r="I6587">
            <v>0</v>
          </cell>
          <cell r="J6587">
            <v>190525308.15000001</v>
          </cell>
        </row>
        <row r="6588">
          <cell r="H6588" t="str">
            <v>2410019109</v>
          </cell>
          <cell r="I6588">
            <v>0</v>
          </cell>
          <cell r="J6588">
            <v>24126954.960000001</v>
          </cell>
        </row>
        <row r="6589">
          <cell r="H6589" t="str">
            <v>2410019109</v>
          </cell>
          <cell r="I6589">
            <v>0</v>
          </cell>
          <cell r="J6589">
            <v>77839297</v>
          </cell>
        </row>
        <row r="6590">
          <cell r="H6590" t="str">
            <v>2410019109</v>
          </cell>
          <cell r="I6590">
            <v>0</v>
          </cell>
          <cell r="J6590">
            <v>88559056.189999998</v>
          </cell>
        </row>
        <row r="6591">
          <cell r="H6591" t="str">
            <v>2410019109</v>
          </cell>
          <cell r="I6591">
            <v>2182300</v>
          </cell>
          <cell r="J6591">
            <v>1494235.65</v>
          </cell>
        </row>
        <row r="6592">
          <cell r="H6592" t="str">
            <v>2410019109</v>
          </cell>
          <cell r="I6592">
            <v>0</v>
          </cell>
          <cell r="J6592">
            <v>1494235.65</v>
          </cell>
        </row>
        <row r="6593">
          <cell r="H6593" t="str">
            <v>2410019109</v>
          </cell>
          <cell r="I6593">
            <v>0</v>
          </cell>
          <cell r="J6593">
            <v>1196422</v>
          </cell>
        </row>
        <row r="6594">
          <cell r="H6594" t="str">
            <v>2410019109</v>
          </cell>
          <cell r="I6594">
            <v>0</v>
          </cell>
          <cell r="J6594">
            <v>297388.48</v>
          </cell>
        </row>
        <row r="6595">
          <cell r="H6595" t="str">
            <v>2410019109</v>
          </cell>
          <cell r="I6595">
            <v>0</v>
          </cell>
          <cell r="J6595">
            <v>425.17</v>
          </cell>
        </row>
        <row r="6596">
          <cell r="H6596" t="str">
            <v>2410059109</v>
          </cell>
          <cell r="I6596">
            <v>17582600</v>
          </cell>
          <cell r="J6596">
            <v>16993961.449999999</v>
          </cell>
        </row>
        <row r="6597">
          <cell r="H6597" t="str">
            <v>2410059109</v>
          </cell>
          <cell r="I6597">
            <v>13005800</v>
          </cell>
          <cell r="J6597">
            <v>12898101.640000001</v>
          </cell>
        </row>
        <row r="6598">
          <cell r="H6598" t="str">
            <v>2410059109</v>
          </cell>
          <cell r="I6598">
            <v>0</v>
          </cell>
          <cell r="J6598">
            <v>12898101.640000001</v>
          </cell>
        </row>
        <row r="6599">
          <cell r="H6599" t="str">
            <v>2410059109</v>
          </cell>
          <cell r="I6599">
            <v>0</v>
          </cell>
          <cell r="J6599">
            <v>12898101.640000001</v>
          </cell>
        </row>
        <row r="6600">
          <cell r="H6600" t="str">
            <v>2410059109</v>
          </cell>
          <cell r="I6600">
            <v>3811400</v>
          </cell>
          <cell r="J6600">
            <v>3751391.81</v>
          </cell>
        </row>
        <row r="6601">
          <cell r="H6601" t="str">
            <v>2410059109</v>
          </cell>
          <cell r="I6601">
            <v>0</v>
          </cell>
          <cell r="J6601">
            <v>3751391.81</v>
          </cell>
        </row>
        <row r="6602">
          <cell r="H6602" t="str">
            <v>2410059109</v>
          </cell>
          <cell r="I6602">
            <v>0</v>
          </cell>
          <cell r="J6602">
            <v>1394776.24</v>
          </cell>
        </row>
        <row r="6603">
          <cell r="H6603" t="str">
            <v>2410059109</v>
          </cell>
          <cell r="I6603">
            <v>0</v>
          </cell>
          <cell r="J6603">
            <v>2356615.5699999998</v>
          </cell>
        </row>
        <row r="6604">
          <cell r="H6604" t="str">
            <v>2410059109</v>
          </cell>
          <cell r="I6604">
            <v>765400</v>
          </cell>
          <cell r="J6604">
            <v>344468</v>
          </cell>
        </row>
        <row r="6605">
          <cell r="H6605" t="str">
            <v>2410059109</v>
          </cell>
          <cell r="I6605">
            <v>0</v>
          </cell>
          <cell r="J6605">
            <v>344468</v>
          </cell>
        </row>
        <row r="6606">
          <cell r="H6606" t="str">
            <v>2410059109</v>
          </cell>
          <cell r="I6606">
            <v>0</v>
          </cell>
          <cell r="J6606">
            <v>299068</v>
          </cell>
        </row>
        <row r="6607">
          <cell r="H6607" t="str">
            <v>2410059109</v>
          </cell>
          <cell r="I6607">
            <v>0</v>
          </cell>
          <cell r="J6607">
            <v>45400</v>
          </cell>
        </row>
        <row r="6608">
          <cell r="H6608" t="str">
            <v>2413969109</v>
          </cell>
          <cell r="I6608">
            <v>20500</v>
          </cell>
          <cell r="J6608">
            <v>8242.74</v>
          </cell>
        </row>
        <row r="6609">
          <cell r="H6609" t="str">
            <v>2413969109</v>
          </cell>
          <cell r="I6609">
            <v>20500</v>
          </cell>
          <cell r="J6609">
            <v>8242.74</v>
          </cell>
        </row>
        <row r="6610">
          <cell r="H6610" t="str">
            <v>2413969109</v>
          </cell>
          <cell r="I6610">
            <v>0</v>
          </cell>
          <cell r="J6610">
            <v>8242.74</v>
          </cell>
        </row>
        <row r="6611">
          <cell r="H6611" t="str">
            <v>2413969109</v>
          </cell>
          <cell r="I6611">
            <v>0</v>
          </cell>
          <cell r="J6611">
            <v>8242.74</v>
          </cell>
        </row>
        <row r="6612">
          <cell r="H6612" t="str">
            <v>2414010109</v>
          </cell>
          <cell r="I6612">
            <v>1206701800</v>
          </cell>
          <cell r="J6612">
            <v>421859309.66000003</v>
          </cell>
        </row>
        <row r="6613">
          <cell r="H6613" t="str">
            <v>2414010109</v>
          </cell>
          <cell r="I6613">
            <v>1206701800</v>
          </cell>
          <cell r="J6613">
            <v>421859309.66000003</v>
          </cell>
        </row>
        <row r="6614">
          <cell r="H6614" t="str">
            <v>2414010109</v>
          </cell>
          <cell r="I6614">
            <v>0</v>
          </cell>
          <cell r="J6614">
            <v>421859309.66000003</v>
          </cell>
        </row>
        <row r="6615">
          <cell r="H6615" t="str">
            <v>2414010109</v>
          </cell>
          <cell r="I6615">
            <v>0</v>
          </cell>
          <cell r="J6615">
            <v>421859309.66000003</v>
          </cell>
        </row>
        <row r="6616">
          <cell r="H6616" t="str">
            <v>2414011109</v>
          </cell>
          <cell r="I6616">
            <v>3563987200</v>
          </cell>
          <cell r="J6616">
            <v>1716620765.26</v>
          </cell>
        </row>
        <row r="6617">
          <cell r="H6617" t="str">
            <v>2414011109</v>
          </cell>
          <cell r="I6617">
            <v>3563987200</v>
          </cell>
          <cell r="J6617">
            <v>1716620765.26</v>
          </cell>
        </row>
        <row r="6618">
          <cell r="H6618" t="str">
            <v>2414011109</v>
          </cell>
          <cell r="I6618">
            <v>0</v>
          </cell>
          <cell r="J6618">
            <v>1716620765.26</v>
          </cell>
        </row>
        <row r="6619">
          <cell r="H6619" t="str">
            <v>2414011109</v>
          </cell>
          <cell r="I6619">
            <v>0</v>
          </cell>
          <cell r="J6619">
            <v>1716620765.26</v>
          </cell>
        </row>
        <row r="6620">
          <cell r="H6620" t="str">
            <v>2414012109</v>
          </cell>
          <cell r="I6620">
            <v>1441200</v>
          </cell>
          <cell r="J6620">
            <v>0</v>
          </cell>
        </row>
        <row r="6621">
          <cell r="H6621" t="str">
            <v>2414012109</v>
          </cell>
          <cell r="I6621">
            <v>1441200</v>
          </cell>
          <cell r="J6621">
            <v>0</v>
          </cell>
        </row>
        <row r="6622">
          <cell r="H6622" t="str">
            <v>2415154109</v>
          </cell>
          <cell r="I6622">
            <v>5296300000</v>
          </cell>
          <cell r="J6622">
            <v>5296300000</v>
          </cell>
        </row>
        <row r="6623">
          <cell r="H6623" t="str">
            <v>2415154109</v>
          </cell>
          <cell r="I6623">
            <v>5296300000</v>
          </cell>
          <cell r="J6623">
            <v>5296300000</v>
          </cell>
        </row>
        <row r="6624">
          <cell r="H6624" t="str">
            <v>2415154109</v>
          </cell>
          <cell r="I6624">
            <v>0</v>
          </cell>
          <cell r="J6624">
            <v>5296300000</v>
          </cell>
        </row>
        <row r="6625">
          <cell r="H6625" t="str">
            <v>2416076109</v>
          </cell>
          <cell r="I6625">
            <v>719797000</v>
          </cell>
          <cell r="J6625">
            <v>555601839.35000002</v>
          </cell>
        </row>
        <row r="6626">
          <cell r="H6626" t="str">
            <v>2416076109</v>
          </cell>
          <cell r="I6626">
            <v>719797000</v>
          </cell>
          <cell r="J6626">
            <v>555601839.35000002</v>
          </cell>
        </row>
        <row r="6627">
          <cell r="H6627" t="str">
            <v>2416076109</v>
          </cell>
          <cell r="I6627">
            <v>0</v>
          </cell>
          <cell r="J6627">
            <v>555601839.35000002</v>
          </cell>
        </row>
        <row r="6628">
          <cell r="H6628" t="str">
            <v>2416079109</v>
          </cell>
          <cell r="I6628">
            <v>25000000000</v>
          </cell>
          <cell r="J6628">
            <v>25000000000</v>
          </cell>
        </row>
        <row r="6629">
          <cell r="H6629" t="str">
            <v>2416079109</v>
          </cell>
          <cell r="I6629">
            <v>25000000000</v>
          </cell>
          <cell r="J6629">
            <v>25000000000</v>
          </cell>
        </row>
        <row r="6630">
          <cell r="H6630" t="str">
            <v>2416079109</v>
          </cell>
          <cell r="I6630">
            <v>0</v>
          </cell>
          <cell r="J6630">
            <v>25000000000</v>
          </cell>
        </row>
        <row r="6631">
          <cell r="H6631" t="str">
            <v>2416080109</v>
          </cell>
          <cell r="I6631">
            <v>1657820000</v>
          </cell>
          <cell r="J6631">
            <v>1657820000</v>
          </cell>
        </row>
        <row r="6632">
          <cell r="H6632" t="str">
            <v>2416080109</v>
          </cell>
          <cell r="I6632">
            <v>1657820000</v>
          </cell>
          <cell r="J6632">
            <v>1657820000</v>
          </cell>
        </row>
        <row r="6633">
          <cell r="H6633" t="str">
            <v>2416080109</v>
          </cell>
          <cell r="I6633">
            <v>0</v>
          </cell>
          <cell r="J6633">
            <v>1657820000</v>
          </cell>
        </row>
        <row r="6634">
          <cell r="H6634" t="str">
            <v>2416081109</v>
          </cell>
          <cell r="I6634">
            <v>33800000000</v>
          </cell>
          <cell r="J6634">
            <v>33800000000</v>
          </cell>
        </row>
        <row r="6635">
          <cell r="H6635" t="str">
            <v>2416081109</v>
          </cell>
          <cell r="I6635">
            <v>33800000000</v>
          </cell>
          <cell r="J6635">
            <v>33800000000</v>
          </cell>
        </row>
        <row r="6636">
          <cell r="H6636" t="str">
            <v>2416081109</v>
          </cell>
          <cell r="I6636">
            <v>0</v>
          </cell>
          <cell r="J6636">
            <v>33800000000</v>
          </cell>
        </row>
        <row r="6637">
          <cell r="H6637" t="str">
            <v>2416400109</v>
          </cell>
          <cell r="I6637">
            <v>61091789900</v>
          </cell>
          <cell r="J6637">
            <v>61091789200</v>
          </cell>
        </row>
        <row r="6638">
          <cell r="H6638" t="str">
            <v>2416400109</v>
          </cell>
          <cell r="I6638">
            <v>61091789900</v>
          </cell>
          <cell r="J6638">
            <v>61091789200</v>
          </cell>
        </row>
        <row r="6639">
          <cell r="H6639" t="str">
            <v>2416400109</v>
          </cell>
          <cell r="I6639">
            <v>0</v>
          </cell>
          <cell r="J6639">
            <v>61091789200</v>
          </cell>
        </row>
        <row r="6640">
          <cell r="H6640" t="str">
            <v>2416400109</v>
          </cell>
          <cell r="I6640">
            <v>0</v>
          </cell>
          <cell r="J6640">
            <v>61091789200</v>
          </cell>
        </row>
        <row r="6641">
          <cell r="H6641" t="str">
            <v>2416447109</v>
          </cell>
          <cell r="I6641">
            <v>917085100</v>
          </cell>
          <cell r="J6641">
            <v>917085100</v>
          </cell>
        </row>
        <row r="6642">
          <cell r="H6642" t="str">
            <v>2416447109</v>
          </cell>
          <cell r="I6642">
            <v>917085100</v>
          </cell>
          <cell r="J6642">
            <v>917085100</v>
          </cell>
        </row>
        <row r="6643">
          <cell r="H6643" t="str">
            <v>2416447109</v>
          </cell>
          <cell r="I6643">
            <v>0</v>
          </cell>
          <cell r="J6643">
            <v>917085100</v>
          </cell>
        </row>
        <row r="6644">
          <cell r="H6644" t="str">
            <v>2480000109</v>
          </cell>
          <cell r="I6644">
            <v>22729600</v>
          </cell>
          <cell r="J6644">
            <v>19460929</v>
          </cell>
        </row>
        <row r="6645">
          <cell r="H6645" t="str">
            <v>2486567109</v>
          </cell>
          <cell r="I6645">
            <v>22729600</v>
          </cell>
          <cell r="J6645">
            <v>19460929</v>
          </cell>
        </row>
        <row r="6646">
          <cell r="H6646" t="str">
            <v>2486567109</v>
          </cell>
          <cell r="I6646">
            <v>22729600</v>
          </cell>
          <cell r="J6646">
            <v>19460929</v>
          </cell>
        </row>
        <row r="6647">
          <cell r="H6647" t="str">
            <v>2486567109</v>
          </cell>
          <cell r="I6647">
            <v>0</v>
          </cell>
          <cell r="J6647">
            <v>19460929</v>
          </cell>
        </row>
        <row r="6648">
          <cell r="H6648" t="str">
            <v>24Б0000109</v>
          </cell>
          <cell r="I6648">
            <v>11941948800</v>
          </cell>
          <cell r="J6648">
            <v>11663781321.17</v>
          </cell>
        </row>
        <row r="6649">
          <cell r="H6649" t="str">
            <v>24Б2066109</v>
          </cell>
          <cell r="I6649">
            <v>1857900000</v>
          </cell>
          <cell r="J6649">
            <v>1579732521.1700001</v>
          </cell>
        </row>
        <row r="6650">
          <cell r="H6650" t="str">
            <v>24Б2066109</v>
          </cell>
          <cell r="I6650">
            <v>1857900000</v>
          </cell>
          <cell r="J6650">
            <v>1579732521.1700001</v>
          </cell>
        </row>
        <row r="6651">
          <cell r="H6651" t="str">
            <v>24Б2066109</v>
          </cell>
          <cell r="I6651">
            <v>0</v>
          </cell>
          <cell r="J6651">
            <v>1579732521.1700001</v>
          </cell>
        </row>
        <row r="6652">
          <cell r="H6652" t="str">
            <v>24Б2066109</v>
          </cell>
          <cell r="I6652">
            <v>0</v>
          </cell>
          <cell r="J6652">
            <v>1579732521.1700001</v>
          </cell>
        </row>
        <row r="6653">
          <cell r="H6653" t="str">
            <v>24Б6418109</v>
          </cell>
          <cell r="I6653">
            <v>10084048800</v>
          </cell>
          <cell r="J6653">
            <v>10084048800</v>
          </cell>
        </row>
        <row r="6654">
          <cell r="H6654" t="str">
            <v>24Б6418109</v>
          </cell>
          <cell r="I6654">
            <v>10084048800</v>
          </cell>
          <cell r="J6654">
            <v>10084048800</v>
          </cell>
        </row>
        <row r="6655">
          <cell r="H6655" t="str">
            <v>24Б6418109</v>
          </cell>
          <cell r="I6655">
            <v>0</v>
          </cell>
          <cell r="J6655">
            <v>10084048800</v>
          </cell>
        </row>
        <row r="6656">
          <cell r="H6656" t="str">
            <v>24Б6418109</v>
          </cell>
          <cell r="I6656">
            <v>0</v>
          </cell>
          <cell r="J6656">
            <v>10084048800</v>
          </cell>
        </row>
        <row r="6657">
          <cell r="H6657" t="str">
            <v>9900000109</v>
          </cell>
          <cell r="I6657">
            <v>7427200</v>
          </cell>
          <cell r="J6657">
            <v>7427200</v>
          </cell>
        </row>
        <row r="6658">
          <cell r="H6658" t="str">
            <v>9990000109</v>
          </cell>
          <cell r="I6658">
            <v>7427200</v>
          </cell>
          <cell r="J6658">
            <v>7427200</v>
          </cell>
        </row>
        <row r="6659">
          <cell r="H6659" t="str">
            <v>9996094109</v>
          </cell>
          <cell r="I6659">
            <v>7427200</v>
          </cell>
          <cell r="J6659">
            <v>7427200</v>
          </cell>
        </row>
        <row r="6660">
          <cell r="H6660" t="str">
            <v>9996094109</v>
          </cell>
          <cell r="I6660">
            <v>7427200</v>
          </cell>
          <cell r="J6660">
            <v>7427200</v>
          </cell>
        </row>
        <row r="6661">
          <cell r="H6661" t="str">
            <v>9996094109</v>
          </cell>
          <cell r="I6661">
            <v>0</v>
          </cell>
          <cell r="J6661">
            <v>7427200</v>
          </cell>
        </row>
        <row r="6662">
          <cell r="H6662" t="str">
            <v>109</v>
          </cell>
          <cell r="I6662">
            <v>9504100</v>
          </cell>
          <cell r="J6662">
            <v>7155000</v>
          </cell>
        </row>
        <row r="6663">
          <cell r="H6663" t="str">
            <v>2400000109</v>
          </cell>
          <cell r="I6663">
            <v>9504100</v>
          </cell>
          <cell r="J6663">
            <v>7155000</v>
          </cell>
        </row>
        <row r="6664">
          <cell r="H6664" t="str">
            <v>2410000109</v>
          </cell>
          <cell r="I6664">
            <v>9504100</v>
          </cell>
          <cell r="J6664">
            <v>7155000</v>
          </cell>
        </row>
        <row r="6665">
          <cell r="H6665" t="str">
            <v>2410019109</v>
          </cell>
          <cell r="I6665">
            <v>9504100</v>
          </cell>
          <cell r="J6665">
            <v>7155000</v>
          </cell>
        </row>
        <row r="6666">
          <cell r="H6666" t="str">
            <v>2410019109</v>
          </cell>
          <cell r="I6666">
            <v>9504100</v>
          </cell>
          <cell r="J6666">
            <v>7155000</v>
          </cell>
        </row>
        <row r="6667">
          <cell r="H6667" t="str">
            <v>2410019109</v>
          </cell>
          <cell r="I6667">
            <v>0</v>
          </cell>
          <cell r="J6667">
            <v>7155000</v>
          </cell>
        </row>
        <row r="6668">
          <cell r="H6668" t="str">
            <v>2410019109</v>
          </cell>
          <cell r="I6668">
            <v>0</v>
          </cell>
          <cell r="J6668">
            <v>7155000</v>
          </cell>
        </row>
        <row r="6669">
          <cell r="H6669" t="str">
            <v>109</v>
          </cell>
          <cell r="I6669">
            <v>8587360900</v>
          </cell>
          <cell r="J6669">
            <v>8587189612.6999998</v>
          </cell>
        </row>
        <row r="6670">
          <cell r="H6670" t="str">
            <v>109</v>
          </cell>
          <cell r="I6670">
            <v>19114400</v>
          </cell>
          <cell r="J6670">
            <v>19114400</v>
          </cell>
        </row>
        <row r="6671">
          <cell r="H6671" t="str">
            <v>0200000109</v>
          </cell>
          <cell r="I6671">
            <v>19114400</v>
          </cell>
          <cell r="J6671">
            <v>19114400</v>
          </cell>
        </row>
        <row r="6672">
          <cell r="H6672" t="str">
            <v>0220000109</v>
          </cell>
          <cell r="I6672">
            <v>19114400</v>
          </cell>
          <cell r="J6672">
            <v>19114400</v>
          </cell>
        </row>
        <row r="6673">
          <cell r="H6673" t="str">
            <v>0220059109</v>
          </cell>
          <cell r="I6673">
            <v>19114400</v>
          </cell>
          <cell r="J6673">
            <v>19114400</v>
          </cell>
        </row>
        <row r="6674">
          <cell r="H6674" t="str">
            <v>0220059109</v>
          </cell>
          <cell r="I6674">
            <v>19114400</v>
          </cell>
          <cell r="J6674">
            <v>19114400</v>
          </cell>
        </row>
        <row r="6675">
          <cell r="H6675" t="str">
            <v>0220059109</v>
          </cell>
          <cell r="I6675">
            <v>0</v>
          </cell>
          <cell r="J6675">
            <v>19114400</v>
          </cell>
        </row>
        <row r="6676">
          <cell r="H6676" t="str">
            <v>0220059109</v>
          </cell>
          <cell r="I6676">
            <v>0</v>
          </cell>
          <cell r="J6676">
            <v>19114400</v>
          </cell>
        </row>
        <row r="6677">
          <cell r="H6677" t="str">
            <v>109</v>
          </cell>
          <cell r="I6677">
            <v>317100</v>
          </cell>
          <cell r="J6677">
            <v>316212.7</v>
          </cell>
        </row>
        <row r="6678">
          <cell r="H6678" t="str">
            <v>2400000109</v>
          </cell>
          <cell r="I6678">
            <v>317100</v>
          </cell>
          <cell r="J6678">
            <v>316212.7</v>
          </cell>
        </row>
        <row r="6679">
          <cell r="H6679" t="str">
            <v>2410000109</v>
          </cell>
          <cell r="I6679">
            <v>317100</v>
          </cell>
          <cell r="J6679">
            <v>316212.7</v>
          </cell>
        </row>
        <row r="6680">
          <cell r="H6680" t="str">
            <v>2412040109</v>
          </cell>
          <cell r="I6680">
            <v>317100</v>
          </cell>
          <cell r="J6680">
            <v>316212.7</v>
          </cell>
        </row>
        <row r="6681">
          <cell r="H6681" t="str">
            <v>2412040109</v>
          </cell>
          <cell r="I6681">
            <v>317100</v>
          </cell>
          <cell r="J6681">
            <v>316212.7</v>
          </cell>
        </row>
        <row r="6682">
          <cell r="H6682" t="str">
            <v>2412040109</v>
          </cell>
          <cell r="I6682">
            <v>0</v>
          </cell>
          <cell r="J6682">
            <v>316212.7</v>
          </cell>
        </row>
        <row r="6683">
          <cell r="H6683" t="str">
            <v>2412040109</v>
          </cell>
          <cell r="I6683">
            <v>0</v>
          </cell>
          <cell r="J6683">
            <v>316212.7</v>
          </cell>
        </row>
        <row r="6684">
          <cell r="H6684" t="str">
            <v>109</v>
          </cell>
          <cell r="I6684">
            <v>8445213400</v>
          </cell>
          <cell r="J6684">
            <v>8445043000</v>
          </cell>
        </row>
        <row r="6685">
          <cell r="H6685" t="str">
            <v>0200000109</v>
          </cell>
          <cell r="I6685">
            <v>8190984000</v>
          </cell>
          <cell r="J6685">
            <v>8190813600</v>
          </cell>
        </row>
        <row r="6686">
          <cell r="H6686" t="str">
            <v>0210000109</v>
          </cell>
          <cell r="I6686">
            <v>8190984000</v>
          </cell>
          <cell r="J6686">
            <v>8190813600</v>
          </cell>
        </row>
        <row r="6687">
          <cell r="H6687" t="str">
            <v>0210059109</v>
          </cell>
          <cell r="I6687">
            <v>8171902000</v>
          </cell>
          <cell r="J6687">
            <v>8171902000</v>
          </cell>
        </row>
        <row r="6688">
          <cell r="H6688" t="str">
            <v>0210059109</v>
          </cell>
          <cell r="I6688">
            <v>8171902000</v>
          </cell>
          <cell r="J6688">
            <v>8171902000</v>
          </cell>
        </row>
        <row r="6689">
          <cell r="H6689" t="str">
            <v>0210059109</v>
          </cell>
          <cell r="I6689">
            <v>0</v>
          </cell>
          <cell r="J6689">
            <v>8171902000</v>
          </cell>
        </row>
        <row r="6690">
          <cell r="H6690" t="str">
            <v>0210059109</v>
          </cell>
          <cell r="I6690">
            <v>0</v>
          </cell>
          <cell r="J6690">
            <v>6782238100</v>
          </cell>
        </row>
        <row r="6691">
          <cell r="H6691" t="str">
            <v>0210059109</v>
          </cell>
          <cell r="I6691">
            <v>0</v>
          </cell>
          <cell r="J6691">
            <v>1389663900</v>
          </cell>
        </row>
        <row r="6692">
          <cell r="H6692" t="str">
            <v>0213893109</v>
          </cell>
          <cell r="I6692">
            <v>13019600</v>
          </cell>
          <cell r="J6692">
            <v>13019600</v>
          </cell>
        </row>
        <row r="6693">
          <cell r="H6693" t="str">
            <v>0213893109</v>
          </cell>
          <cell r="I6693">
            <v>13019600</v>
          </cell>
          <cell r="J6693">
            <v>13019600</v>
          </cell>
        </row>
        <row r="6694">
          <cell r="H6694" t="str">
            <v>0213893109</v>
          </cell>
          <cell r="I6694">
            <v>0</v>
          </cell>
          <cell r="J6694">
            <v>13019600</v>
          </cell>
        </row>
        <row r="6695">
          <cell r="H6695" t="str">
            <v>0213893109</v>
          </cell>
          <cell r="I6695">
            <v>0</v>
          </cell>
          <cell r="J6695">
            <v>13019600</v>
          </cell>
        </row>
        <row r="6696">
          <cell r="H6696" t="str">
            <v>0213987109</v>
          </cell>
          <cell r="I6696">
            <v>6062400</v>
          </cell>
          <cell r="J6696">
            <v>5892000</v>
          </cell>
        </row>
        <row r="6697">
          <cell r="H6697" t="str">
            <v>0213987109</v>
          </cell>
          <cell r="I6697">
            <v>6062400</v>
          </cell>
          <cell r="J6697">
            <v>5892000</v>
          </cell>
        </row>
        <row r="6698">
          <cell r="H6698" t="str">
            <v>0213987109</v>
          </cell>
          <cell r="I6698">
            <v>0</v>
          </cell>
          <cell r="J6698">
            <v>5892000</v>
          </cell>
        </row>
        <row r="6699">
          <cell r="H6699" t="str">
            <v>0213987109</v>
          </cell>
          <cell r="I6699">
            <v>0</v>
          </cell>
          <cell r="J6699">
            <v>5892000</v>
          </cell>
        </row>
        <row r="6700">
          <cell r="H6700" t="str">
            <v>0300000109</v>
          </cell>
          <cell r="I6700">
            <v>254229400</v>
          </cell>
          <cell r="J6700">
            <v>254229400</v>
          </cell>
        </row>
        <row r="6701">
          <cell r="H6701" t="str">
            <v>0330000109</v>
          </cell>
          <cell r="I6701">
            <v>254229400</v>
          </cell>
          <cell r="J6701">
            <v>254229400</v>
          </cell>
        </row>
        <row r="6702">
          <cell r="H6702" t="str">
            <v>0333986109</v>
          </cell>
          <cell r="I6702">
            <v>254229400</v>
          </cell>
          <cell r="J6702">
            <v>254229400</v>
          </cell>
        </row>
        <row r="6703">
          <cell r="H6703" t="str">
            <v>0333986109</v>
          </cell>
          <cell r="I6703">
            <v>254229400</v>
          </cell>
          <cell r="J6703">
            <v>254229400</v>
          </cell>
        </row>
        <row r="6704">
          <cell r="H6704" t="str">
            <v>0333986109</v>
          </cell>
          <cell r="I6704">
            <v>0</v>
          </cell>
          <cell r="J6704">
            <v>254229400</v>
          </cell>
        </row>
        <row r="6705">
          <cell r="H6705" t="str">
            <v>0333986109</v>
          </cell>
          <cell r="I6705">
            <v>0</v>
          </cell>
          <cell r="J6705">
            <v>254229400</v>
          </cell>
        </row>
        <row r="6706">
          <cell r="H6706" t="str">
            <v>109</v>
          </cell>
          <cell r="I6706">
            <v>14340900</v>
          </cell>
          <cell r="J6706">
            <v>14340900</v>
          </cell>
        </row>
        <row r="6707">
          <cell r="H6707" t="str">
            <v>0200000109</v>
          </cell>
          <cell r="I6707">
            <v>14340900</v>
          </cell>
          <cell r="J6707">
            <v>14340900</v>
          </cell>
        </row>
        <row r="6708">
          <cell r="H6708" t="str">
            <v>0210000109</v>
          </cell>
          <cell r="I6708">
            <v>14340900</v>
          </cell>
          <cell r="J6708">
            <v>14340900</v>
          </cell>
        </row>
        <row r="6709">
          <cell r="H6709" t="str">
            <v>0210059109</v>
          </cell>
          <cell r="I6709">
            <v>14340900</v>
          </cell>
          <cell r="J6709">
            <v>14340900</v>
          </cell>
        </row>
        <row r="6710">
          <cell r="H6710" t="str">
            <v>0210059109</v>
          </cell>
          <cell r="I6710">
            <v>14340900</v>
          </cell>
          <cell r="J6710">
            <v>14340900</v>
          </cell>
        </row>
        <row r="6711">
          <cell r="H6711" t="str">
            <v>0210059109</v>
          </cell>
          <cell r="I6711">
            <v>0</v>
          </cell>
          <cell r="J6711">
            <v>14340900</v>
          </cell>
        </row>
        <row r="6712">
          <cell r="H6712" t="str">
            <v>0210059109</v>
          </cell>
          <cell r="I6712">
            <v>0</v>
          </cell>
          <cell r="J6712">
            <v>14340900</v>
          </cell>
        </row>
        <row r="6713">
          <cell r="H6713" t="str">
            <v>109</v>
          </cell>
          <cell r="I6713">
            <v>108375100</v>
          </cell>
          <cell r="J6713">
            <v>108375100</v>
          </cell>
        </row>
        <row r="6714">
          <cell r="H6714" t="str">
            <v>0200000109</v>
          </cell>
          <cell r="I6714">
            <v>108375100</v>
          </cell>
          <cell r="J6714">
            <v>108375100</v>
          </cell>
        </row>
        <row r="6715">
          <cell r="H6715" t="str">
            <v>0250000109</v>
          </cell>
          <cell r="I6715">
            <v>108375100</v>
          </cell>
          <cell r="J6715">
            <v>108375100</v>
          </cell>
        </row>
        <row r="6716">
          <cell r="H6716" t="str">
            <v>0250059109</v>
          </cell>
          <cell r="I6716">
            <v>108375100</v>
          </cell>
          <cell r="J6716">
            <v>108375100</v>
          </cell>
        </row>
        <row r="6717">
          <cell r="H6717" t="str">
            <v>0250059109</v>
          </cell>
          <cell r="I6717">
            <v>108375100</v>
          </cell>
          <cell r="J6717">
            <v>108375100</v>
          </cell>
        </row>
        <row r="6718">
          <cell r="H6718" t="str">
            <v>0250059109</v>
          </cell>
          <cell r="I6718">
            <v>0</v>
          </cell>
          <cell r="J6718">
            <v>108375100</v>
          </cell>
        </row>
        <row r="6719">
          <cell r="H6719" t="str">
            <v>0250059109</v>
          </cell>
          <cell r="I6719">
            <v>0</v>
          </cell>
          <cell r="J6719">
            <v>108375100</v>
          </cell>
        </row>
        <row r="6720">
          <cell r="H6720" t="str">
            <v>109</v>
          </cell>
          <cell r="I6720">
            <v>24353900</v>
          </cell>
          <cell r="J6720">
            <v>24353900</v>
          </cell>
        </row>
        <row r="6721">
          <cell r="H6721" t="str">
            <v>109</v>
          </cell>
          <cell r="I6721">
            <v>24353900</v>
          </cell>
          <cell r="J6721">
            <v>24353900</v>
          </cell>
        </row>
        <row r="6722">
          <cell r="H6722" t="str">
            <v>1100000109</v>
          </cell>
          <cell r="I6722">
            <v>24353900</v>
          </cell>
          <cell r="J6722">
            <v>24353900</v>
          </cell>
        </row>
        <row r="6723">
          <cell r="H6723" t="str">
            <v>1110000109</v>
          </cell>
          <cell r="I6723">
            <v>24353900</v>
          </cell>
          <cell r="J6723">
            <v>24353900</v>
          </cell>
        </row>
        <row r="6724">
          <cell r="H6724" t="str">
            <v>1110059109</v>
          </cell>
          <cell r="I6724">
            <v>24353900</v>
          </cell>
          <cell r="J6724">
            <v>24353900</v>
          </cell>
        </row>
        <row r="6725">
          <cell r="H6725" t="str">
            <v>1110059109</v>
          </cell>
          <cell r="I6725">
            <v>24353900</v>
          </cell>
          <cell r="J6725">
            <v>24353900</v>
          </cell>
        </row>
        <row r="6726">
          <cell r="H6726" t="str">
            <v>1110059109</v>
          </cell>
          <cell r="I6726">
            <v>0</v>
          </cell>
          <cell r="J6726">
            <v>24353900</v>
          </cell>
        </row>
        <row r="6727">
          <cell r="H6727" t="str">
            <v>1110059109</v>
          </cell>
          <cell r="I6727">
            <v>0</v>
          </cell>
          <cell r="J6727">
            <v>24353900</v>
          </cell>
        </row>
        <row r="6728">
          <cell r="H6728" t="str">
            <v>109</v>
          </cell>
          <cell r="I6728">
            <v>27990100</v>
          </cell>
          <cell r="J6728">
            <v>27990100</v>
          </cell>
        </row>
        <row r="6729">
          <cell r="H6729" t="str">
            <v>109</v>
          </cell>
          <cell r="I6729">
            <v>27990100</v>
          </cell>
          <cell r="J6729">
            <v>27990100</v>
          </cell>
        </row>
        <row r="6730">
          <cell r="H6730" t="str">
            <v>0500000109</v>
          </cell>
          <cell r="I6730">
            <v>27990100</v>
          </cell>
          <cell r="J6730">
            <v>27990100</v>
          </cell>
        </row>
        <row r="6731">
          <cell r="H6731" t="str">
            <v>0540000109</v>
          </cell>
          <cell r="I6731">
            <v>27990100</v>
          </cell>
          <cell r="J6731">
            <v>27990100</v>
          </cell>
        </row>
        <row r="6732">
          <cell r="H6732" t="str">
            <v>0543589109</v>
          </cell>
          <cell r="I6732">
            <v>27990100</v>
          </cell>
          <cell r="J6732">
            <v>27990100</v>
          </cell>
        </row>
        <row r="6733">
          <cell r="H6733" t="str">
            <v>0543589109</v>
          </cell>
          <cell r="I6733">
            <v>27990100</v>
          </cell>
          <cell r="J6733">
            <v>27990100</v>
          </cell>
        </row>
        <row r="6734">
          <cell r="H6734" t="str">
            <v>0543589109</v>
          </cell>
          <cell r="I6734">
            <v>0</v>
          </cell>
          <cell r="J6734">
            <v>27990100</v>
          </cell>
        </row>
        <row r="6735">
          <cell r="H6735" t="str">
            <v>0543589109</v>
          </cell>
          <cell r="I6735">
            <v>0</v>
          </cell>
          <cell r="J6735">
            <v>27990100</v>
          </cell>
        </row>
        <row r="6736">
          <cell r="H6736" t="str">
            <v>110</v>
          </cell>
          <cell r="I6736">
            <v>58679998400</v>
          </cell>
          <cell r="J6736">
            <v>58297649169.989998</v>
          </cell>
        </row>
        <row r="6737">
          <cell r="H6737" t="str">
            <v>110</v>
          </cell>
          <cell r="I6737">
            <v>53124591500</v>
          </cell>
          <cell r="J6737">
            <v>52742284961.190002</v>
          </cell>
        </row>
        <row r="6738">
          <cell r="H6738" t="str">
            <v>110</v>
          </cell>
          <cell r="I6738">
            <v>52971633800</v>
          </cell>
          <cell r="J6738">
            <v>52589708961.190002</v>
          </cell>
        </row>
        <row r="6739">
          <cell r="H6739" t="str">
            <v>2300000110</v>
          </cell>
          <cell r="I6739">
            <v>50175300</v>
          </cell>
          <cell r="J6739">
            <v>44658809</v>
          </cell>
        </row>
        <row r="6740">
          <cell r="H6740" t="str">
            <v>2340000110</v>
          </cell>
          <cell r="I6740">
            <v>50175300</v>
          </cell>
          <cell r="J6740">
            <v>44658809</v>
          </cell>
        </row>
        <row r="6741">
          <cell r="H6741" t="str">
            <v>2340019110</v>
          </cell>
          <cell r="I6741">
            <v>50175300</v>
          </cell>
          <cell r="J6741">
            <v>44658809</v>
          </cell>
        </row>
        <row r="6742">
          <cell r="H6742" t="str">
            <v>2340019110</v>
          </cell>
          <cell r="I6742">
            <v>44141400</v>
          </cell>
          <cell r="J6742">
            <v>44141400</v>
          </cell>
        </row>
        <row r="6743">
          <cell r="H6743" t="str">
            <v>2340019110</v>
          </cell>
          <cell r="I6743">
            <v>0</v>
          </cell>
          <cell r="J6743">
            <v>44141400</v>
          </cell>
        </row>
        <row r="6744">
          <cell r="H6744" t="str">
            <v>2340019110</v>
          </cell>
          <cell r="I6744">
            <v>0</v>
          </cell>
          <cell r="J6744">
            <v>44141400</v>
          </cell>
        </row>
        <row r="6745">
          <cell r="H6745" t="str">
            <v>2340019110</v>
          </cell>
          <cell r="I6745">
            <v>6033900</v>
          </cell>
          <cell r="J6745">
            <v>517409</v>
          </cell>
        </row>
        <row r="6746">
          <cell r="H6746" t="str">
            <v>2340019110</v>
          </cell>
          <cell r="I6746">
            <v>0</v>
          </cell>
          <cell r="J6746">
            <v>517409</v>
          </cell>
        </row>
        <row r="6747">
          <cell r="H6747" t="str">
            <v>2340019110</v>
          </cell>
          <cell r="I6747">
            <v>0</v>
          </cell>
          <cell r="J6747">
            <v>517409</v>
          </cell>
        </row>
        <row r="6748">
          <cell r="H6748" t="str">
            <v>2400000110</v>
          </cell>
          <cell r="I6748">
            <v>51023919100</v>
          </cell>
          <cell r="J6748">
            <v>50969551529.199997</v>
          </cell>
        </row>
        <row r="6749">
          <cell r="H6749" t="str">
            <v>2440000110</v>
          </cell>
          <cell r="I6749">
            <v>16074191600</v>
          </cell>
          <cell r="J6749">
            <v>16067290507.99</v>
          </cell>
        </row>
        <row r="6750">
          <cell r="H6750" t="str">
            <v>2440011110</v>
          </cell>
          <cell r="I6750">
            <v>155938600</v>
          </cell>
          <cell r="J6750">
            <v>155751355.91</v>
          </cell>
        </row>
        <row r="6751">
          <cell r="H6751" t="str">
            <v>2440011110</v>
          </cell>
          <cell r="I6751">
            <v>155938600</v>
          </cell>
          <cell r="J6751">
            <v>155751355.91</v>
          </cell>
        </row>
        <row r="6752">
          <cell r="H6752" t="str">
            <v>2440011110</v>
          </cell>
          <cell r="I6752">
            <v>0</v>
          </cell>
          <cell r="J6752">
            <v>155751355.91</v>
          </cell>
        </row>
        <row r="6753">
          <cell r="H6753" t="str">
            <v>2440011110</v>
          </cell>
          <cell r="I6753">
            <v>0</v>
          </cell>
          <cell r="J6753">
            <v>155751355.91</v>
          </cell>
        </row>
        <row r="6754">
          <cell r="H6754" t="str">
            <v>2440019110</v>
          </cell>
          <cell r="I6754">
            <v>84473600</v>
          </cell>
          <cell r="J6754">
            <v>79426715.450000003</v>
          </cell>
        </row>
        <row r="6755">
          <cell r="H6755" t="str">
            <v>2440019110</v>
          </cell>
          <cell r="I6755">
            <v>18021000</v>
          </cell>
          <cell r="J6755">
            <v>14680820.73</v>
          </cell>
        </row>
        <row r="6756">
          <cell r="H6756" t="str">
            <v>2440019110</v>
          </cell>
          <cell r="I6756">
            <v>0</v>
          </cell>
          <cell r="J6756">
            <v>14680820.73</v>
          </cell>
        </row>
        <row r="6757">
          <cell r="H6757" t="str">
            <v>2440019110</v>
          </cell>
          <cell r="I6757">
            <v>0</v>
          </cell>
          <cell r="J6757">
            <v>14680820.73</v>
          </cell>
        </row>
        <row r="6758">
          <cell r="H6758" t="str">
            <v>2440019110</v>
          </cell>
          <cell r="I6758">
            <v>65968800</v>
          </cell>
          <cell r="J6758">
            <v>64470706.990000002</v>
          </cell>
        </row>
        <row r="6759">
          <cell r="H6759" t="str">
            <v>2440019110</v>
          </cell>
          <cell r="I6759">
            <v>0</v>
          </cell>
          <cell r="J6759">
            <v>64470706.990000002</v>
          </cell>
        </row>
        <row r="6760">
          <cell r="H6760" t="str">
            <v>2440019110</v>
          </cell>
          <cell r="I6760">
            <v>0</v>
          </cell>
          <cell r="J6760">
            <v>17679685</v>
          </cell>
        </row>
        <row r="6761">
          <cell r="H6761" t="str">
            <v>2440019110</v>
          </cell>
          <cell r="I6761">
            <v>0</v>
          </cell>
          <cell r="J6761">
            <v>46791021.990000002</v>
          </cell>
        </row>
        <row r="6762">
          <cell r="H6762" t="str">
            <v>2440019110</v>
          </cell>
          <cell r="I6762">
            <v>483800</v>
          </cell>
          <cell r="J6762">
            <v>275187.73</v>
          </cell>
        </row>
        <row r="6763">
          <cell r="H6763" t="str">
            <v>2440019110</v>
          </cell>
          <cell r="I6763">
            <v>0</v>
          </cell>
          <cell r="J6763">
            <v>39044.730000000003</v>
          </cell>
        </row>
        <row r="6764">
          <cell r="H6764" t="str">
            <v>2440019110</v>
          </cell>
          <cell r="I6764">
            <v>0</v>
          </cell>
          <cell r="J6764">
            <v>39044.730000000003</v>
          </cell>
        </row>
        <row r="6765">
          <cell r="H6765" t="str">
            <v>2440019110</v>
          </cell>
          <cell r="I6765">
            <v>0</v>
          </cell>
          <cell r="J6765">
            <v>236143</v>
          </cell>
        </row>
        <row r="6766">
          <cell r="H6766" t="str">
            <v>2440019110</v>
          </cell>
          <cell r="I6766">
            <v>0</v>
          </cell>
          <cell r="J6766">
            <v>236143</v>
          </cell>
        </row>
        <row r="6767">
          <cell r="H6767" t="str">
            <v>2440059110</v>
          </cell>
          <cell r="I6767">
            <v>14037683700</v>
          </cell>
          <cell r="J6767">
            <v>14036018371.07</v>
          </cell>
        </row>
        <row r="6768">
          <cell r="H6768" t="str">
            <v>2440059110</v>
          </cell>
          <cell r="I6768">
            <v>55773700</v>
          </cell>
          <cell r="J6768">
            <v>54745434.210000001</v>
          </cell>
        </row>
        <row r="6769">
          <cell r="H6769" t="str">
            <v>2440059110</v>
          </cell>
          <cell r="I6769">
            <v>0</v>
          </cell>
          <cell r="J6769">
            <v>54745434.210000001</v>
          </cell>
        </row>
        <row r="6770">
          <cell r="H6770" t="str">
            <v>2440059110</v>
          </cell>
          <cell r="I6770">
            <v>0</v>
          </cell>
          <cell r="J6770">
            <v>53515680.359999999</v>
          </cell>
        </row>
        <row r="6771">
          <cell r="H6771" t="str">
            <v>2440059110</v>
          </cell>
          <cell r="I6771">
            <v>0</v>
          </cell>
          <cell r="J6771">
            <v>1229753.8500000001</v>
          </cell>
        </row>
        <row r="6772">
          <cell r="H6772" t="str">
            <v>2440059110</v>
          </cell>
          <cell r="I6772">
            <v>73108100</v>
          </cell>
          <cell r="J6772">
            <v>72739014.560000002</v>
          </cell>
        </row>
        <row r="6773">
          <cell r="H6773" t="str">
            <v>2440059110</v>
          </cell>
          <cell r="I6773">
            <v>0</v>
          </cell>
          <cell r="J6773">
            <v>72739014.560000002</v>
          </cell>
        </row>
        <row r="6774">
          <cell r="H6774" t="str">
            <v>2440059110</v>
          </cell>
          <cell r="I6774">
            <v>0</v>
          </cell>
          <cell r="J6774">
            <v>2955348.68</v>
          </cell>
        </row>
        <row r="6775">
          <cell r="H6775" t="str">
            <v>2440059110</v>
          </cell>
          <cell r="I6775">
            <v>0</v>
          </cell>
          <cell r="J6775">
            <v>69783665.879999995</v>
          </cell>
        </row>
        <row r="6776">
          <cell r="H6776" t="str">
            <v>2440059110</v>
          </cell>
          <cell r="I6776">
            <v>13904292800</v>
          </cell>
          <cell r="J6776">
            <v>13904292800</v>
          </cell>
        </row>
        <row r="6777">
          <cell r="H6777" t="str">
            <v>2440059110</v>
          </cell>
          <cell r="I6777">
            <v>0</v>
          </cell>
          <cell r="J6777">
            <v>13904292800</v>
          </cell>
        </row>
        <row r="6778">
          <cell r="H6778" t="str">
            <v>2440059110</v>
          </cell>
          <cell r="I6778">
            <v>0</v>
          </cell>
          <cell r="J6778">
            <v>13878705900</v>
          </cell>
        </row>
        <row r="6779">
          <cell r="H6779" t="str">
            <v>2440059110</v>
          </cell>
          <cell r="I6779">
            <v>0</v>
          </cell>
          <cell r="J6779">
            <v>25586900</v>
          </cell>
        </row>
        <row r="6780">
          <cell r="H6780" t="str">
            <v>2440059110</v>
          </cell>
          <cell r="I6780">
            <v>4509100</v>
          </cell>
          <cell r="J6780">
            <v>4241122.3</v>
          </cell>
        </row>
        <row r="6781">
          <cell r="H6781" t="str">
            <v>2440059110</v>
          </cell>
          <cell r="I6781">
            <v>0</v>
          </cell>
          <cell r="J6781">
            <v>4241122.3</v>
          </cell>
        </row>
        <row r="6782">
          <cell r="H6782" t="str">
            <v>2440059110</v>
          </cell>
          <cell r="I6782">
            <v>0</v>
          </cell>
          <cell r="J6782">
            <v>4085139.3</v>
          </cell>
        </row>
        <row r="6783">
          <cell r="H6783" t="str">
            <v>2440059110</v>
          </cell>
          <cell r="I6783">
            <v>0</v>
          </cell>
          <cell r="J6783">
            <v>155983</v>
          </cell>
        </row>
        <row r="6784">
          <cell r="H6784" t="str">
            <v>2443969110</v>
          </cell>
          <cell r="I6784">
            <v>5400</v>
          </cell>
          <cell r="J6784">
            <v>3855.56</v>
          </cell>
        </row>
        <row r="6785">
          <cell r="H6785" t="str">
            <v>2443969110</v>
          </cell>
          <cell r="I6785">
            <v>5400</v>
          </cell>
          <cell r="J6785">
            <v>3855.56</v>
          </cell>
        </row>
        <row r="6786">
          <cell r="H6786" t="str">
            <v>2443969110</v>
          </cell>
          <cell r="I6786">
            <v>0</v>
          </cell>
          <cell r="J6786">
            <v>3855.56</v>
          </cell>
        </row>
        <row r="6787">
          <cell r="H6787" t="str">
            <v>2443969110</v>
          </cell>
          <cell r="I6787">
            <v>0</v>
          </cell>
          <cell r="J6787">
            <v>3855.56</v>
          </cell>
        </row>
        <row r="6788">
          <cell r="H6788" t="str">
            <v>2446442110</v>
          </cell>
          <cell r="I6788">
            <v>9911700</v>
          </cell>
          <cell r="J6788">
            <v>9911700</v>
          </cell>
        </row>
        <row r="6789">
          <cell r="H6789" t="str">
            <v>2446442110</v>
          </cell>
          <cell r="I6789">
            <v>9911700</v>
          </cell>
          <cell r="J6789">
            <v>9911700</v>
          </cell>
        </row>
        <row r="6790">
          <cell r="H6790" t="str">
            <v>2446442110</v>
          </cell>
          <cell r="I6790">
            <v>0</v>
          </cell>
          <cell r="J6790">
            <v>9911700</v>
          </cell>
        </row>
        <row r="6791">
          <cell r="H6791" t="str">
            <v>2446443110</v>
          </cell>
          <cell r="I6791">
            <v>777216800</v>
          </cell>
          <cell r="J6791">
            <v>777216710</v>
          </cell>
        </row>
        <row r="6792">
          <cell r="H6792" t="str">
            <v>2446443110</v>
          </cell>
          <cell r="I6792">
            <v>777216800</v>
          </cell>
          <cell r="J6792">
            <v>777216710</v>
          </cell>
        </row>
        <row r="6793">
          <cell r="H6793" t="str">
            <v>2446443110</v>
          </cell>
          <cell r="I6793">
            <v>0</v>
          </cell>
          <cell r="J6793">
            <v>777216710</v>
          </cell>
        </row>
        <row r="6794">
          <cell r="H6794" t="str">
            <v>2446444110</v>
          </cell>
          <cell r="I6794">
            <v>518144300</v>
          </cell>
          <cell r="J6794">
            <v>518144300</v>
          </cell>
        </row>
        <row r="6795">
          <cell r="H6795" t="str">
            <v>2446444110</v>
          </cell>
          <cell r="I6795">
            <v>518144300</v>
          </cell>
          <cell r="J6795">
            <v>518144300</v>
          </cell>
        </row>
        <row r="6796">
          <cell r="H6796" t="str">
            <v>2446444110</v>
          </cell>
          <cell r="I6796">
            <v>0</v>
          </cell>
          <cell r="J6796">
            <v>518144300</v>
          </cell>
        </row>
        <row r="6797">
          <cell r="H6797" t="str">
            <v>2446445110</v>
          </cell>
          <cell r="I6797">
            <v>490817500</v>
          </cell>
          <cell r="J6797">
            <v>490817500</v>
          </cell>
        </row>
        <row r="6798">
          <cell r="H6798" t="str">
            <v>2446445110</v>
          </cell>
          <cell r="I6798">
            <v>490817500</v>
          </cell>
          <cell r="J6798">
            <v>490817500</v>
          </cell>
        </row>
        <row r="6799">
          <cell r="H6799" t="str">
            <v>2446445110</v>
          </cell>
          <cell r="I6799">
            <v>0</v>
          </cell>
          <cell r="J6799">
            <v>490817500</v>
          </cell>
        </row>
        <row r="6800">
          <cell r="H6800" t="str">
            <v>2480000110</v>
          </cell>
          <cell r="I6800">
            <v>9300</v>
          </cell>
          <cell r="J6800">
            <v>2916</v>
          </cell>
        </row>
        <row r="6801">
          <cell r="H6801" t="str">
            <v>2486567110</v>
          </cell>
          <cell r="I6801">
            <v>9300</v>
          </cell>
          <cell r="J6801">
            <v>2916</v>
          </cell>
        </row>
        <row r="6802">
          <cell r="H6802" t="str">
            <v>2486567110</v>
          </cell>
          <cell r="I6802">
            <v>9300</v>
          </cell>
          <cell r="J6802">
            <v>2916</v>
          </cell>
        </row>
        <row r="6803">
          <cell r="H6803" t="str">
            <v>2486567110</v>
          </cell>
          <cell r="I6803">
            <v>0</v>
          </cell>
          <cell r="J6803">
            <v>2916</v>
          </cell>
        </row>
        <row r="6804">
          <cell r="H6804" t="str">
            <v>24Б0000110</v>
          </cell>
          <cell r="I6804">
            <v>34949718200</v>
          </cell>
          <cell r="J6804">
            <v>34902258105.209999</v>
          </cell>
        </row>
        <row r="6805">
          <cell r="H6805" t="str">
            <v>24Б2061110</v>
          </cell>
          <cell r="I6805">
            <v>27378617200</v>
          </cell>
          <cell r="J6805">
            <v>27368481448.16</v>
          </cell>
        </row>
        <row r="6806">
          <cell r="H6806" t="str">
            <v>24Б2061110</v>
          </cell>
          <cell r="I6806">
            <v>69006700</v>
          </cell>
          <cell r="J6806">
            <v>66995025.32</v>
          </cell>
        </row>
        <row r="6807">
          <cell r="H6807" t="str">
            <v>24Б2061110</v>
          </cell>
          <cell r="I6807">
            <v>0</v>
          </cell>
          <cell r="J6807">
            <v>66995025.32</v>
          </cell>
        </row>
        <row r="6808">
          <cell r="H6808" t="str">
            <v>24Б2061110</v>
          </cell>
          <cell r="I6808">
            <v>0</v>
          </cell>
          <cell r="J6808">
            <v>65145025.32</v>
          </cell>
        </row>
        <row r="6809">
          <cell r="H6809" t="str">
            <v>24Б2061110</v>
          </cell>
          <cell r="I6809">
            <v>0</v>
          </cell>
          <cell r="J6809">
            <v>1850000</v>
          </cell>
        </row>
        <row r="6810">
          <cell r="H6810" t="str">
            <v>24Б2061110</v>
          </cell>
          <cell r="I6810">
            <v>416913300</v>
          </cell>
          <cell r="J6810">
            <v>416893065.31999999</v>
          </cell>
        </row>
        <row r="6811">
          <cell r="H6811" t="str">
            <v>24Б2061110</v>
          </cell>
          <cell r="I6811">
            <v>0</v>
          </cell>
          <cell r="J6811">
            <v>416893065.31999999</v>
          </cell>
        </row>
        <row r="6812">
          <cell r="H6812" t="str">
            <v>24Б2061110</v>
          </cell>
          <cell r="I6812">
            <v>0</v>
          </cell>
          <cell r="J6812">
            <v>3415900</v>
          </cell>
        </row>
        <row r="6813">
          <cell r="H6813" t="str">
            <v>24Б2061110</v>
          </cell>
          <cell r="I6813">
            <v>0</v>
          </cell>
          <cell r="J6813">
            <v>413477165.31999999</v>
          </cell>
        </row>
        <row r="6814">
          <cell r="H6814" t="str">
            <v>24Б2061110</v>
          </cell>
          <cell r="I6814">
            <v>26891777400</v>
          </cell>
          <cell r="J6814">
            <v>26884133637.52</v>
          </cell>
        </row>
        <row r="6815">
          <cell r="H6815" t="str">
            <v>24Б2061110</v>
          </cell>
          <cell r="I6815">
            <v>0</v>
          </cell>
          <cell r="J6815">
            <v>26884133637.52</v>
          </cell>
        </row>
        <row r="6816">
          <cell r="H6816" t="str">
            <v>24Б2061110</v>
          </cell>
          <cell r="I6816">
            <v>0</v>
          </cell>
          <cell r="J6816">
            <v>26884133637.52</v>
          </cell>
        </row>
        <row r="6817">
          <cell r="H6817" t="str">
            <v>24Б2061110</v>
          </cell>
          <cell r="I6817">
            <v>919800</v>
          </cell>
          <cell r="J6817">
            <v>459720</v>
          </cell>
        </row>
        <row r="6818">
          <cell r="H6818" t="str">
            <v>24Б2061110</v>
          </cell>
          <cell r="I6818">
            <v>0</v>
          </cell>
          <cell r="J6818">
            <v>459720</v>
          </cell>
        </row>
        <row r="6819">
          <cell r="H6819" t="str">
            <v>24Б2061110</v>
          </cell>
          <cell r="I6819">
            <v>0</v>
          </cell>
          <cell r="J6819">
            <v>199800</v>
          </cell>
        </row>
        <row r="6820">
          <cell r="H6820" t="str">
            <v>24Б2061110</v>
          </cell>
          <cell r="I6820">
            <v>0</v>
          </cell>
          <cell r="J6820">
            <v>259920</v>
          </cell>
        </row>
        <row r="6821">
          <cell r="H6821" t="str">
            <v>24Б2062110</v>
          </cell>
          <cell r="I6821">
            <v>7571101000</v>
          </cell>
          <cell r="J6821">
            <v>7533776657.0500002</v>
          </cell>
        </row>
        <row r="6822">
          <cell r="H6822" t="str">
            <v>24Б2062110</v>
          </cell>
          <cell r="I6822">
            <v>24524900</v>
          </cell>
          <cell r="J6822">
            <v>23521431.43</v>
          </cell>
        </row>
        <row r="6823">
          <cell r="H6823" t="str">
            <v>24Б2062110</v>
          </cell>
          <cell r="I6823">
            <v>0</v>
          </cell>
          <cell r="J6823">
            <v>23521431.43</v>
          </cell>
        </row>
        <row r="6824">
          <cell r="H6824" t="str">
            <v>24Б2062110</v>
          </cell>
          <cell r="I6824">
            <v>0</v>
          </cell>
          <cell r="J6824">
            <v>22817581.690000001</v>
          </cell>
        </row>
        <row r="6825">
          <cell r="H6825" t="str">
            <v>24Б2062110</v>
          </cell>
          <cell r="I6825">
            <v>0</v>
          </cell>
          <cell r="J6825">
            <v>703849.74</v>
          </cell>
        </row>
        <row r="6826">
          <cell r="H6826" t="str">
            <v>24Б2062110</v>
          </cell>
          <cell r="I6826">
            <v>9391800</v>
          </cell>
          <cell r="J6826">
            <v>9358941.1199999992</v>
          </cell>
        </row>
        <row r="6827">
          <cell r="H6827" t="str">
            <v>24Б2062110</v>
          </cell>
          <cell r="I6827">
            <v>0</v>
          </cell>
          <cell r="J6827">
            <v>9358941.1199999992</v>
          </cell>
        </row>
        <row r="6828">
          <cell r="H6828" t="str">
            <v>24Б2062110</v>
          </cell>
          <cell r="I6828">
            <v>0</v>
          </cell>
          <cell r="J6828">
            <v>574747.94999999995</v>
          </cell>
        </row>
        <row r="6829">
          <cell r="H6829" t="str">
            <v>24Б2062110</v>
          </cell>
          <cell r="I6829">
            <v>0</v>
          </cell>
          <cell r="J6829">
            <v>8784193.1699999999</v>
          </cell>
        </row>
        <row r="6830">
          <cell r="H6830" t="str">
            <v>24Б2062110</v>
          </cell>
          <cell r="I6830">
            <v>7537138400</v>
          </cell>
          <cell r="J6830">
            <v>7500850532</v>
          </cell>
        </row>
        <row r="6831">
          <cell r="H6831" t="str">
            <v>24Б2062110</v>
          </cell>
          <cell r="I6831">
            <v>0</v>
          </cell>
          <cell r="J6831">
            <v>7500850532</v>
          </cell>
        </row>
        <row r="6832">
          <cell r="H6832" t="str">
            <v>24Б2062110</v>
          </cell>
          <cell r="I6832">
            <v>0</v>
          </cell>
          <cell r="J6832">
            <v>7500850532</v>
          </cell>
        </row>
        <row r="6833">
          <cell r="H6833" t="str">
            <v>24Б2062110</v>
          </cell>
          <cell r="I6833">
            <v>45900</v>
          </cell>
          <cell r="J6833">
            <v>45752.5</v>
          </cell>
        </row>
        <row r="6834">
          <cell r="H6834" t="str">
            <v>24Б2062110</v>
          </cell>
          <cell r="I6834">
            <v>0</v>
          </cell>
          <cell r="J6834">
            <v>45752.5</v>
          </cell>
        </row>
        <row r="6835">
          <cell r="H6835" t="str">
            <v>24Б2062110</v>
          </cell>
          <cell r="I6835">
            <v>0</v>
          </cell>
          <cell r="J6835">
            <v>900</v>
          </cell>
        </row>
        <row r="6836">
          <cell r="H6836" t="str">
            <v>24Б2062110</v>
          </cell>
          <cell r="I6836">
            <v>0</v>
          </cell>
          <cell r="J6836">
            <v>44852.5</v>
          </cell>
        </row>
        <row r="6837">
          <cell r="H6837" t="str">
            <v>3400000110</v>
          </cell>
          <cell r="I6837">
            <v>1191234100</v>
          </cell>
          <cell r="J6837">
            <v>869593432.99000001</v>
          </cell>
        </row>
        <row r="6838">
          <cell r="H6838" t="str">
            <v>34Ж0000110</v>
          </cell>
          <cell r="I6838">
            <v>1191234100</v>
          </cell>
          <cell r="J6838">
            <v>869593432.99000001</v>
          </cell>
        </row>
        <row r="6839">
          <cell r="H6839" t="str">
            <v>34Ж9999110</v>
          </cell>
          <cell r="I6839">
            <v>1191234100</v>
          </cell>
          <cell r="J6839">
            <v>869593432.99000001</v>
          </cell>
        </row>
        <row r="6840">
          <cell r="H6840" t="str">
            <v>34Ж9999110</v>
          </cell>
          <cell r="I6840">
            <v>1191234100</v>
          </cell>
          <cell r="J6840">
            <v>869593432.99000001</v>
          </cell>
        </row>
        <row r="6841">
          <cell r="H6841" t="str">
            <v>34Ж9999110</v>
          </cell>
          <cell r="I6841">
            <v>0</v>
          </cell>
          <cell r="J6841">
            <v>869593432.99000001</v>
          </cell>
        </row>
        <row r="6842">
          <cell r="H6842" t="str">
            <v>34Ж9999110</v>
          </cell>
          <cell r="I6842">
            <v>0</v>
          </cell>
          <cell r="J6842">
            <v>869593432.99000001</v>
          </cell>
        </row>
        <row r="6843">
          <cell r="H6843" t="str">
            <v>9900000110</v>
          </cell>
          <cell r="I6843">
            <v>706305300</v>
          </cell>
          <cell r="J6843">
            <v>705905190</v>
          </cell>
        </row>
        <row r="6844">
          <cell r="H6844" t="str">
            <v>9970000110</v>
          </cell>
          <cell r="I6844">
            <v>700896900</v>
          </cell>
          <cell r="J6844">
            <v>700496808</v>
          </cell>
        </row>
        <row r="6845">
          <cell r="H6845" t="str">
            <v>9979999110</v>
          </cell>
          <cell r="I6845">
            <v>700896900</v>
          </cell>
          <cell r="J6845">
            <v>700496808</v>
          </cell>
        </row>
        <row r="6846">
          <cell r="H6846" t="str">
            <v>9979999110</v>
          </cell>
          <cell r="I6846">
            <v>700896900</v>
          </cell>
          <cell r="J6846">
            <v>700496808</v>
          </cell>
        </row>
        <row r="6847">
          <cell r="H6847" t="str">
            <v>9979999110</v>
          </cell>
          <cell r="I6847">
            <v>0</v>
          </cell>
          <cell r="J6847">
            <v>700496808</v>
          </cell>
        </row>
        <row r="6848">
          <cell r="H6848" t="str">
            <v>9979999110</v>
          </cell>
          <cell r="I6848">
            <v>0</v>
          </cell>
          <cell r="J6848">
            <v>700496808</v>
          </cell>
        </row>
        <row r="6849">
          <cell r="H6849" t="str">
            <v>9990000110</v>
          </cell>
          <cell r="I6849">
            <v>5408400</v>
          </cell>
          <cell r="J6849">
            <v>5408382</v>
          </cell>
        </row>
        <row r="6850">
          <cell r="H6850" t="str">
            <v>9996094110</v>
          </cell>
          <cell r="I6850">
            <v>5408400</v>
          </cell>
          <cell r="J6850">
            <v>5408382</v>
          </cell>
        </row>
        <row r="6851">
          <cell r="H6851" t="str">
            <v>9996094110</v>
          </cell>
          <cell r="I6851">
            <v>2383200</v>
          </cell>
          <cell r="J6851">
            <v>2383200</v>
          </cell>
        </row>
        <row r="6852">
          <cell r="H6852" t="str">
            <v>9996094110</v>
          </cell>
          <cell r="I6852">
            <v>0</v>
          </cell>
          <cell r="J6852">
            <v>2383200</v>
          </cell>
        </row>
        <row r="6853">
          <cell r="H6853" t="str">
            <v>9996094110</v>
          </cell>
          <cell r="I6853">
            <v>0</v>
          </cell>
          <cell r="J6853">
            <v>2383200</v>
          </cell>
        </row>
        <row r="6854">
          <cell r="H6854" t="str">
            <v>9996094110</v>
          </cell>
          <cell r="I6854">
            <v>3025200</v>
          </cell>
          <cell r="J6854">
            <v>3025182</v>
          </cell>
        </row>
        <row r="6855">
          <cell r="H6855" t="str">
            <v>9996094110</v>
          </cell>
          <cell r="I6855">
            <v>0</v>
          </cell>
          <cell r="J6855">
            <v>3025182</v>
          </cell>
        </row>
        <row r="6856">
          <cell r="H6856" t="str">
            <v>110</v>
          </cell>
          <cell r="I6856">
            <v>112959700</v>
          </cell>
          <cell r="J6856">
            <v>112578000</v>
          </cell>
        </row>
        <row r="6857">
          <cell r="H6857" t="str">
            <v>1800000110</v>
          </cell>
          <cell r="I6857">
            <v>55200000</v>
          </cell>
          <cell r="J6857">
            <v>55200000</v>
          </cell>
        </row>
        <row r="6858">
          <cell r="H6858" t="str">
            <v>1870000110</v>
          </cell>
          <cell r="I6858">
            <v>55200000</v>
          </cell>
          <cell r="J6858">
            <v>55200000</v>
          </cell>
        </row>
        <row r="6859">
          <cell r="H6859" t="str">
            <v>1879999110</v>
          </cell>
          <cell r="I6859">
            <v>55200000</v>
          </cell>
          <cell r="J6859">
            <v>55200000</v>
          </cell>
        </row>
        <row r="6860">
          <cell r="H6860" t="str">
            <v>1879999110</v>
          </cell>
          <cell r="I6860">
            <v>55200000</v>
          </cell>
          <cell r="J6860">
            <v>55200000</v>
          </cell>
        </row>
        <row r="6861">
          <cell r="H6861" t="str">
            <v>1879999110</v>
          </cell>
          <cell r="I6861">
            <v>0</v>
          </cell>
          <cell r="J6861">
            <v>55200000</v>
          </cell>
        </row>
        <row r="6862">
          <cell r="H6862" t="str">
            <v>1879999110</v>
          </cell>
          <cell r="I6862">
            <v>0</v>
          </cell>
          <cell r="J6862">
            <v>55200000</v>
          </cell>
        </row>
        <row r="6863">
          <cell r="H6863" t="str">
            <v>2400000110</v>
          </cell>
          <cell r="I6863">
            <v>57759700</v>
          </cell>
          <cell r="J6863">
            <v>57378000</v>
          </cell>
        </row>
        <row r="6864">
          <cell r="H6864" t="str">
            <v>2440000110</v>
          </cell>
          <cell r="I6864">
            <v>9906000</v>
          </cell>
          <cell r="J6864">
            <v>9800000</v>
          </cell>
        </row>
        <row r="6865">
          <cell r="H6865" t="str">
            <v>2440019110</v>
          </cell>
          <cell r="I6865">
            <v>9906000</v>
          </cell>
          <cell r="J6865">
            <v>9800000</v>
          </cell>
        </row>
        <row r="6866">
          <cell r="H6866" t="str">
            <v>2440019110</v>
          </cell>
          <cell r="I6866">
            <v>9906000</v>
          </cell>
          <cell r="J6866">
            <v>9800000</v>
          </cell>
        </row>
        <row r="6867">
          <cell r="H6867" t="str">
            <v>2440019110</v>
          </cell>
          <cell r="I6867">
            <v>0</v>
          </cell>
          <cell r="J6867">
            <v>9800000</v>
          </cell>
        </row>
        <row r="6868">
          <cell r="H6868" t="str">
            <v>2440019110</v>
          </cell>
          <cell r="I6868">
            <v>0</v>
          </cell>
          <cell r="J6868">
            <v>9800000</v>
          </cell>
        </row>
        <row r="6869">
          <cell r="H6869" t="str">
            <v>24Б0000110</v>
          </cell>
          <cell r="I6869">
            <v>47853700</v>
          </cell>
          <cell r="J6869">
            <v>47578000</v>
          </cell>
        </row>
        <row r="6870">
          <cell r="H6870" t="str">
            <v>24Б2061110</v>
          </cell>
          <cell r="I6870">
            <v>25346700</v>
          </cell>
          <cell r="J6870">
            <v>25071000</v>
          </cell>
        </row>
        <row r="6871">
          <cell r="H6871" t="str">
            <v>24Б2061110</v>
          </cell>
          <cell r="I6871">
            <v>25346700</v>
          </cell>
          <cell r="J6871">
            <v>25071000</v>
          </cell>
        </row>
        <row r="6872">
          <cell r="H6872" t="str">
            <v>24Б2061110</v>
          </cell>
          <cell r="I6872">
            <v>0</v>
          </cell>
          <cell r="J6872">
            <v>25071000</v>
          </cell>
        </row>
        <row r="6873">
          <cell r="H6873" t="str">
            <v>24Б2061110</v>
          </cell>
          <cell r="I6873">
            <v>0</v>
          </cell>
          <cell r="J6873">
            <v>25071000</v>
          </cell>
        </row>
        <row r="6874">
          <cell r="H6874" t="str">
            <v>24Б2062110</v>
          </cell>
          <cell r="I6874">
            <v>22507000</v>
          </cell>
          <cell r="J6874">
            <v>22507000</v>
          </cell>
        </row>
        <row r="6875">
          <cell r="H6875" t="str">
            <v>24Б2062110</v>
          </cell>
          <cell r="I6875">
            <v>22507000</v>
          </cell>
          <cell r="J6875">
            <v>22507000</v>
          </cell>
        </row>
        <row r="6876">
          <cell r="H6876" t="str">
            <v>24Б2062110</v>
          </cell>
          <cell r="I6876">
            <v>0</v>
          </cell>
          <cell r="J6876">
            <v>22507000</v>
          </cell>
        </row>
        <row r="6877">
          <cell r="H6877" t="str">
            <v>24Б2062110</v>
          </cell>
          <cell r="I6877">
            <v>0</v>
          </cell>
          <cell r="J6877">
            <v>22507000</v>
          </cell>
        </row>
        <row r="6878">
          <cell r="H6878" t="str">
            <v>110</v>
          </cell>
          <cell r="I6878">
            <v>39998000</v>
          </cell>
          <cell r="J6878">
            <v>39998000</v>
          </cell>
        </row>
        <row r="6879">
          <cell r="H6879" t="str">
            <v>2200000110</v>
          </cell>
          <cell r="I6879">
            <v>39998000</v>
          </cell>
          <cell r="J6879">
            <v>39998000</v>
          </cell>
        </row>
        <row r="6880">
          <cell r="H6880" t="str">
            <v>2260000110</v>
          </cell>
          <cell r="I6880">
            <v>39998000</v>
          </cell>
          <cell r="J6880">
            <v>39998000</v>
          </cell>
        </row>
        <row r="6881">
          <cell r="H6881" t="str">
            <v>2269999110</v>
          </cell>
          <cell r="I6881">
            <v>39998000</v>
          </cell>
          <cell r="J6881">
            <v>39998000</v>
          </cell>
        </row>
        <row r="6882">
          <cell r="H6882" t="str">
            <v>2269999110</v>
          </cell>
          <cell r="I6882">
            <v>39998000</v>
          </cell>
          <cell r="J6882">
            <v>39998000</v>
          </cell>
        </row>
        <row r="6883">
          <cell r="H6883" t="str">
            <v>2269999110</v>
          </cell>
          <cell r="I6883">
            <v>0</v>
          </cell>
          <cell r="J6883">
            <v>39998000</v>
          </cell>
        </row>
        <row r="6884">
          <cell r="H6884" t="str">
            <v>2269999110</v>
          </cell>
          <cell r="I6884">
            <v>0</v>
          </cell>
          <cell r="J6884">
            <v>39998000</v>
          </cell>
        </row>
        <row r="6885">
          <cell r="H6885" t="str">
            <v>110</v>
          </cell>
          <cell r="I6885">
            <v>5531077600</v>
          </cell>
          <cell r="J6885">
            <v>5531034908.8000002</v>
          </cell>
        </row>
        <row r="6886">
          <cell r="H6886" t="str">
            <v>110</v>
          </cell>
          <cell r="I6886">
            <v>143300</v>
          </cell>
          <cell r="J6886">
            <v>142448.4</v>
          </cell>
        </row>
        <row r="6887">
          <cell r="H6887" t="str">
            <v>2400000110</v>
          </cell>
          <cell r="I6887">
            <v>143300</v>
          </cell>
          <cell r="J6887">
            <v>142448.4</v>
          </cell>
        </row>
        <row r="6888">
          <cell r="H6888" t="str">
            <v>2440000110</v>
          </cell>
          <cell r="I6888">
            <v>143300</v>
          </cell>
          <cell r="J6888">
            <v>142448.4</v>
          </cell>
        </row>
        <row r="6889">
          <cell r="H6889" t="str">
            <v>2442040110</v>
          </cell>
          <cell r="I6889">
            <v>143300</v>
          </cell>
          <cell r="J6889">
            <v>142448.4</v>
          </cell>
        </row>
        <row r="6890">
          <cell r="H6890" t="str">
            <v>2442040110</v>
          </cell>
          <cell r="I6890">
            <v>143300</v>
          </cell>
          <cell r="J6890">
            <v>142448.4</v>
          </cell>
        </row>
        <row r="6891">
          <cell r="H6891" t="str">
            <v>2442040110</v>
          </cell>
          <cell r="I6891">
            <v>0</v>
          </cell>
          <cell r="J6891">
            <v>142448.4</v>
          </cell>
        </row>
        <row r="6892">
          <cell r="H6892" t="str">
            <v>2442040110</v>
          </cell>
          <cell r="I6892">
            <v>0</v>
          </cell>
          <cell r="J6892">
            <v>142448.4</v>
          </cell>
        </row>
        <row r="6893">
          <cell r="H6893" t="str">
            <v>110</v>
          </cell>
          <cell r="I6893">
            <v>5503279800</v>
          </cell>
          <cell r="J6893">
            <v>5503237960.3999996</v>
          </cell>
        </row>
        <row r="6894">
          <cell r="H6894" t="str">
            <v>0200000110</v>
          </cell>
          <cell r="I6894">
            <v>4866252000</v>
          </cell>
          <cell r="J6894">
            <v>4866252000</v>
          </cell>
        </row>
        <row r="6895">
          <cell r="H6895" t="str">
            <v>0210000110</v>
          </cell>
          <cell r="I6895">
            <v>4866252000</v>
          </cell>
          <cell r="J6895">
            <v>4866252000</v>
          </cell>
        </row>
        <row r="6896">
          <cell r="H6896" t="str">
            <v>0210059110</v>
          </cell>
          <cell r="I6896">
            <v>4862735200</v>
          </cell>
          <cell r="J6896">
            <v>4862735200</v>
          </cell>
        </row>
        <row r="6897">
          <cell r="H6897" t="str">
            <v>0210059110</v>
          </cell>
          <cell r="I6897">
            <v>4862735200</v>
          </cell>
          <cell r="J6897">
            <v>4862735200</v>
          </cell>
        </row>
        <row r="6898">
          <cell r="H6898" t="str">
            <v>0210059110</v>
          </cell>
          <cell r="I6898">
            <v>0</v>
          </cell>
          <cell r="J6898">
            <v>4862735200</v>
          </cell>
        </row>
        <row r="6899">
          <cell r="H6899" t="str">
            <v>0210059110</v>
          </cell>
          <cell r="I6899">
            <v>0</v>
          </cell>
          <cell r="J6899">
            <v>4474040500</v>
          </cell>
        </row>
        <row r="6900">
          <cell r="H6900" t="str">
            <v>0210059110</v>
          </cell>
          <cell r="I6900">
            <v>0</v>
          </cell>
          <cell r="J6900">
            <v>388694700</v>
          </cell>
        </row>
        <row r="6901">
          <cell r="H6901" t="str">
            <v>0213893110</v>
          </cell>
          <cell r="I6901">
            <v>3516800</v>
          </cell>
          <cell r="J6901">
            <v>3516800</v>
          </cell>
        </row>
        <row r="6902">
          <cell r="H6902" t="str">
            <v>0213893110</v>
          </cell>
          <cell r="I6902">
            <v>3516800</v>
          </cell>
          <cell r="J6902">
            <v>3516800</v>
          </cell>
        </row>
        <row r="6903">
          <cell r="H6903" t="str">
            <v>0213893110</v>
          </cell>
          <cell r="I6903">
            <v>0</v>
          </cell>
          <cell r="J6903">
            <v>3516800</v>
          </cell>
        </row>
        <row r="6904">
          <cell r="H6904" t="str">
            <v>0213893110</v>
          </cell>
          <cell r="I6904">
            <v>0</v>
          </cell>
          <cell r="J6904">
            <v>3516800</v>
          </cell>
        </row>
        <row r="6905">
          <cell r="H6905" t="str">
            <v>0300000110</v>
          </cell>
          <cell r="I6905">
            <v>85327800</v>
          </cell>
          <cell r="J6905">
            <v>85286050</v>
          </cell>
        </row>
        <row r="6906">
          <cell r="H6906" t="str">
            <v>0330000110</v>
          </cell>
          <cell r="I6906">
            <v>85327800</v>
          </cell>
          <cell r="J6906">
            <v>85286050</v>
          </cell>
        </row>
        <row r="6907">
          <cell r="H6907" t="str">
            <v>0333986110</v>
          </cell>
          <cell r="I6907">
            <v>85327800</v>
          </cell>
          <cell r="J6907">
            <v>85286050</v>
          </cell>
        </row>
        <row r="6908">
          <cell r="H6908" t="str">
            <v>0333986110</v>
          </cell>
          <cell r="I6908">
            <v>85327800</v>
          </cell>
          <cell r="J6908">
            <v>85286050</v>
          </cell>
        </row>
        <row r="6909">
          <cell r="H6909" t="str">
            <v>0333986110</v>
          </cell>
          <cell r="I6909">
            <v>0</v>
          </cell>
          <cell r="J6909">
            <v>85286050</v>
          </cell>
        </row>
        <row r="6910">
          <cell r="H6910" t="str">
            <v>0333986110</v>
          </cell>
          <cell r="I6910">
            <v>0</v>
          </cell>
          <cell r="J6910">
            <v>85286050</v>
          </cell>
        </row>
        <row r="6911">
          <cell r="H6911" t="str">
            <v>2400000110</v>
          </cell>
          <cell r="I6911">
            <v>551700000</v>
          </cell>
          <cell r="J6911">
            <v>551699910.39999998</v>
          </cell>
        </row>
        <row r="6912">
          <cell r="H6912" t="str">
            <v>24Б0000110</v>
          </cell>
          <cell r="I6912">
            <v>551700000</v>
          </cell>
          <cell r="J6912">
            <v>551699910.39999998</v>
          </cell>
        </row>
        <row r="6913">
          <cell r="H6913" t="str">
            <v>24Б2061110</v>
          </cell>
          <cell r="I6913">
            <v>541700000</v>
          </cell>
          <cell r="J6913">
            <v>541699910.39999998</v>
          </cell>
        </row>
        <row r="6914">
          <cell r="H6914" t="str">
            <v>24Б2061110</v>
          </cell>
          <cell r="I6914">
            <v>541700000</v>
          </cell>
          <cell r="J6914">
            <v>541699910.39999998</v>
          </cell>
        </row>
        <row r="6915">
          <cell r="H6915" t="str">
            <v>24Б2061110</v>
          </cell>
          <cell r="I6915">
            <v>0</v>
          </cell>
          <cell r="J6915">
            <v>541699910.39999998</v>
          </cell>
        </row>
        <row r="6916">
          <cell r="H6916" t="str">
            <v>24Б2061110</v>
          </cell>
          <cell r="I6916">
            <v>0</v>
          </cell>
          <cell r="J6916">
            <v>541699910.39999998</v>
          </cell>
        </row>
        <row r="6917">
          <cell r="H6917" t="str">
            <v>24Б2062110</v>
          </cell>
          <cell r="I6917">
            <v>10000000</v>
          </cell>
          <cell r="J6917">
            <v>10000000</v>
          </cell>
        </row>
        <row r="6918">
          <cell r="H6918" t="str">
            <v>24Б2062110</v>
          </cell>
          <cell r="I6918">
            <v>10000000</v>
          </cell>
          <cell r="J6918">
            <v>10000000</v>
          </cell>
        </row>
        <row r="6919">
          <cell r="H6919" t="str">
            <v>24Б2062110</v>
          </cell>
          <cell r="I6919">
            <v>0</v>
          </cell>
          <cell r="J6919">
            <v>10000000</v>
          </cell>
        </row>
        <row r="6920">
          <cell r="H6920" t="str">
            <v>24Б2062110</v>
          </cell>
          <cell r="I6920">
            <v>0</v>
          </cell>
          <cell r="J6920">
            <v>10000000</v>
          </cell>
        </row>
        <row r="6921">
          <cell r="H6921" t="str">
            <v>110</v>
          </cell>
          <cell r="I6921">
            <v>19928800</v>
          </cell>
          <cell r="J6921">
            <v>19928800</v>
          </cell>
        </row>
        <row r="6922">
          <cell r="H6922" t="str">
            <v>0200000110</v>
          </cell>
          <cell r="I6922">
            <v>19928800</v>
          </cell>
          <cell r="J6922">
            <v>19928800</v>
          </cell>
        </row>
        <row r="6923">
          <cell r="H6923" t="str">
            <v>0210000110</v>
          </cell>
          <cell r="I6923">
            <v>19928800</v>
          </cell>
          <cell r="J6923">
            <v>19928800</v>
          </cell>
        </row>
        <row r="6924">
          <cell r="H6924" t="str">
            <v>0210059110</v>
          </cell>
          <cell r="I6924">
            <v>19928800</v>
          </cell>
          <cell r="J6924">
            <v>19928800</v>
          </cell>
        </row>
        <row r="6925">
          <cell r="H6925" t="str">
            <v>0210059110</v>
          </cell>
          <cell r="I6925">
            <v>19928800</v>
          </cell>
          <cell r="J6925">
            <v>19928800</v>
          </cell>
        </row>
        <row r="6926">
          <cell r="H6926" t="str">
            <v>0210059110</v>
          </cell>
          <cell r="I6926">
            <v>0</v>
          </cell>
          <cell r="J6926">
            <v>19928800</v>
          </cell>
        </row>
        <row r="6927">
          <cell r="H6927" t="str">
            <v>0210059110</v>
          </cell>
          <cell r="I6927">
            <v>0</v>
          </cell>
          <cell r="J6927">
            <v>19928800</v>
          </cell>
        </row>
        <row r="6928">
          <cell r="H6928" t="str">
            <v>110</v>
          </cell>
          <cell r="I6928">
            <v>7725700</v>
          </cell>
          <cell r="J6928">
            <v>7725700</v>
          </cell>
        </row>
        <row r="6929">
          <cell r="H6929" t="str">
            <v>0200000110</v>
          </cell>
          <cell r="I6929">
            <v>7725700</v>
          </cell>
          <cell r="J6929">
            <v>7725700</v>
          </cell>
        </row>
        <row r="6930">
          <cell r="H6930" t="str">
            <v>0250000110</v>
          </cell>
          <cell r="I6930">
            <v>7725700</v>
          </cell>
          <cell r="J6930">
            <v>7725700</v>
          </cell>
        </row>
        <row r="6931">
          <cell r="H6931" t="str">
            <v>0250059110</v>
          </cell>
          <cell r="I6931">
            <v>7725700</v>
          </cell>
          <cell r="J6931">
            <v>7725700</v>
          </cell>
        </row>
        <row r="6932">
          <cell r="H6932" t="str">
            <v>0250059110</v>
          </cell>
          <cell r="I6932">
            <v>7725700</v>
          </cell>
          <cell r="J6932">
            <v>7725700</v>
          </cell>
        </row>
        <row r="6933">
          <cell r="H6933" t="str">
            <v>0250059110</v>
          </cell>
          <cell r="I6933">
            <v>0</v>
          </cell>
          <cell r="J6933">
            <v>7725700</v>
          </cell>
        </row>
        <row r="6934">
          <cell r="H6934" t="str">
            <v>0250059110</v>
          </cell>
          <cell r="I6934">
            <v>0</v>
          </cell>
          <cell r="J6934">
            <v>7725700</v>
          </cell>
        </row>
        <row r="6935">
          <cell r="H6935" t="str">
            <v>110</v>
          </cell>
          <cell r="I6935">
            <v>6339200</v>
          </cell>
          <cell r="J6935">
            <v>6339200</v>
          </cell>
        </row>
        <row r="6936">
          <cell r="H6936" t="str">
            <v>110</v>
          </cell>
          <cell r="I6936">
            <v>6339200</v>
          </cell>
          <cell r="J6936">
            <v>6339200</v>
          </cell>
        </row>
        <row r="6937">
          <cell r="H6937" t="str">
            <v>1100000110</v>
          </cell>
          <cell r="I6937">
            <v>6339200</v>
          </cell>
          <cell r="J6937">
            <v>6339200</v>
          </cell>
        </row>
        <row r="6938">
          <cell r="H6938" t="str">
            <v>1110000110</v>
          </cell>
          <cell r="I6938">
            <v>6339200</v>
          </cell>
          <cell r="J6938">
            <v>6339200</v>
          </cell>
        </row>
        <row r="6939">
          <cell r="H6939" t="str">
            <v>1110059110</v>
          </cell>
          <cell r="I6939">
            <v>6339200</v>
          </cell>
          <cell r="J6939">
            <v>6339200</v>
          </cell>
        </row>
        <row r="6940">
          <cell r="H6940" t="str">
            <v>1110059110</v>
          </cell>
          <cell r="I6940">
            <v>6339200</v>
          </cell>
          <cell r="J6940">
            <v>6339200</v>
          </cell>
        </row>
        <row r="6941">
          <cell r="H6941" t="str">
            <v>1110059110</v>
          </cell>
          <cell r="I6941">
            <v>0</v>
          </cell>
          <cell r="J6941">
            <v>6339200</v>
          </cell>
        </row>
        <row r="6942">
          <cell r="H6942" t="str">
            <v>1110059110</v>
          </cell>
          <cell r="I6942">
            <v>0</v>
          </cell>
          <cell r="J6942">
            <v>6339200</v>
          </cell>
        </row>
        <row r="6943">
          <cell r="H6943" t="str">
            <v>110</v>
          </cell>
          <cell r="I6943">
            <v>17990100</v>
          </cell>
          <cell r="J6943">
            <v>17990100</v>
          </cell>
        </row>
        <row r="6944">
          <cell r="H6944" t="str">
            <v>110</v>
          </cell>
          <cell r="I6944">
            <v>17990100</v>
          </cell>
          <cell r="J6944">
            <v>17990100</v>
          </cell>
        </row>
        <row r="6945">
          <cell r="H6945" t="str">
            <v>0500000110</v>
          </cell>
          <cell r="I6945">
            <v>17990100</v>
          </cell>
          <cell r="J6945">
            <v>17990100</v>
          </cell>
        </row>
        <row r="6946">
          <cell r="H6946" t="str">
            <v>0540000110</v>
          </cell>
          <cell r="I6946">
            <v>17990100</v>
          </cell>
          <cell r="J6946">
            <v>17990100</v>
          </cell>
        </row>
        <row r="6947">
          <cell r="H6947" t="str">
            <v>0543589110</v>
          </cell>
          <cell r="I6947">
            <v>17990100</v>
          </cell>
          <cell r="J6947">
            <v>17990100</v>
          </cell>
        </row>
        <row r="6948">
          <cell r="H6948" t="str">
            <v>0543589110</v>
          </cell>
          <cell r="I6948">
            <v>17990100</v>
          </cell>
          <cell r="J6948">
            <v>17990100</v>
          </cell>
        </row>
        <row r="6949">
          <cell r="H6949" t="str">
            <v>0543589110</v>
          </cell>
          <cell r="I6949">
            <v>0</v>
          </cell>
          <cell r="J6949">
            <v>17990100</v>
          </cell>
        </row>
        <row r="6950">
          <cell r="H6950" t="str">
            <v>0543589110</v>
          </cell>
          <cell r="I6950">
            <v>0</v>
          </cell>
          <cell r="J6950">
            <v>17990100</v>
          </cell>
        </row>
        <row r="6951">
          <cell r="H6951" t="str">
            <v>135</v>
          </cell>
          <cell r="I6951">
            <v>79104261000</v>
          </cell>
          <cell r="J6951">
            <v>79038930926.740005</v>
          </cell>
        </row>
        <row r="6952">
          <cell r="H6952" t="str">
            <v>135</v>
          </cell>
          <cell r="I6952">
            <v>51337000</v>
          </cell>
          <cell r="J6952">
            <v>51355876.439999998</v>
          </cell>
        </row>
        <row r="6953">
          <cell r="H6953" t="str">
            <v>135</v>
          </cell>
          <cell r="I6953">
            <v>51337000</v>
          </cell>
          <cell r="J6953">
            <v>51355876.439999998</v>
          </cell>
        </row>
        <row r="6954">
          <cell r="H6954" t="str">
            <v>2300000135</v>
          </cell>
          <cell r="I6954">
            <v>51337000</v>
          </cell>
          <cell r="J6954">
            <v>51355876.439999998</v>
          </cell>
        </row>
        <row r="6955">
          <cell r="H6955" t="str">
            <v>2320000135</v>
          </cell>
          <cell r="I6955">
            <v>51337000</v>
          </cell>
          <cell r="J6955">
            <v>51355876.439999998</v>
          </cell>
        </row>
        <row r="6956">
          <cell r="H6956" t="str">
            <v>2322794135</v>
          </cell>
          <cell r="I6956">
            <v>51337000</v>
          </cell>
          <cell r="J6956">
            <v>51355876.439999998</v>
          </cell>
        </row>
        <row r="6957">
          <cell r="H6957" t="str">
            <v>2322794135</v>
          </cell>
          <cell r="I6957">
            <v>51337000</v>
          </cell>
          <cell r="J6957">
            <v>51355876.439999998</v>
          </cell>
        </row>
        <row r="6958">
          <cell r="H6958" t="str">
            <v>2322794135</v>
          </cell>
          <cell r="I6958">
            <v>0</v>
          </cell>
          <cell r="J6958">
            <v>51355876.439999998</v>
          </cell>
        </row>
        <row r="6959">
          <cell r="H6959" t="str">
            <v>2322794135</v>
          </cell>
          <cell r="I6959">
            <v>0</v>
          </cell>
          <cell r="J6959">
            <v>51355876.439999998</v>
          </cell>
        </row>
        <row r="6960">
          <cell r="H6960" t="str">
            <v>135</v>
          </cell>
          <cell r="I6960">
            <v>41111900</v>
          </cell>
          <cell r="J6960">
            <v>41111286.399999999</v>
          </cell>
        </row>
        <row r="6961">
          <cell r="H6961" t="str">
            <v>135</v>
          </cell>
          <cell r="I6961">
            <v>41111900</v>
          </cell>
          <cell r="J6961">
            <v>41111286.399999999</v>
          </cell>
        </row>
        <row r="6962">
          <cell r="H6962" t="str">
            <v>2300000135</v>
          </cell>
          <cell r="I6962">
            <v>41111900</v>
          </cell>
          <cell r="J6962">
            <v>41111286.399999999</v>
          </cell>
        </row>
        <row r="6963">
          <cell r="H6963" t="str">
            <v>2320000135</v>
          </cell>
          <cell r="I6963">
            <v>41111900</v>
          </cell>
          <cell r="J6963">
            <v>41111286.399999999</v>
          </cell>
        </row>
        <row r="6964">
          <cell r="H6964" t="str">
            <v>2320059135</v>
          </cell>
          <cell r="I6964">
            <v>40895800</v>
          </cell>
          <cell r="J6964">
            <v>40895800</v>
          </cell>
        </row>
        <row r="6965">
          <cell r="H6965" t="str">
            <v>2320059135</v>
          </cell>
          <cell r="I6965">
            <v>40895800</v>
          </cell>
          <cell r="J6965">
            <v>40895800</v>
          </cell>
        </row>
        <row r="6966">
          <cell r="H6966" t="str">
            <v>2320059135</v>
          </cell>
          <cell r="I6966">
            <v>0</v>
          </cell>
          <cell r="J6966">
            <v>40895800</v>
          </cell>
        </row>
        <row r="6967">
          <cell r="H6967" t="str">
            <v>2320059135</v>
          </cell>
          <cell r="I6967">
            <v>0</v>
          </cell>
          <cell r="J6967">
            <v>38052800</v>
          </cell>
        </row>
        <row r="6968">
          <cell r="H6968" t="str">
            <v>2320059135</v>
          </cell>
          <cell r="I6968">
            <v>0</v>
          </cell>
          <cell r="J6968">
            <v>2843000</v>
          </cell>
        </row>
        <row r="6969">
          <cell r="H6969" t="str">
            <v>2322040135</v>
          </cell>
          <cell r="I6969">
            <v>216100</v>
          </cell>
          <cell r="J6969">
            <v>215486.4</v>
          </cell>
        </row>
        <row r="6970">
          <cell r="H6970" t="str">
            <v>2322040135</v>
          </cell>
          <cell r="I6970">
            <v>216100</v>
          </cell>
          <cell r="J6970">
            <v>215486.4</v>
          </cell>
        </row>
        <row r="6971">
          <cell r="H6971" t="str">
            <v>2322040135</v>
          </cell>
          <cell r="I6971">
            <v>0</v>
          </cell>
          <cell r="J6971">
            <v>215486.4</v>
          </cell>
        </row>
        <row r="6972">
          <cell r="H6972" t="str">
            <v>2322040135</v>
          </cell>
          <cell r="I6972">
            <v>0</v>
          </cell>
          <cell r="J6972">
            <v>215486.4</v>
          </cell>
        </row>
        <row r="6973">
          <cell r="H6973" t="str">
            <v>135</v>
          </cell>
          <cell r="I6973">
            <v>17990100</v>
          </cell>
          <cell r="J6973">
            <v>17990100</v>
          </cell>
        </row>
        <row r="6974">
          <cell r="H6974" t="str">
            <v>135</v>
          </cell>
          <cell r="I6974">
            <v>17990100</v>
          </cell>
          <cell r="J6974">
            <v>17990100</v>
          </cell>
        </row>
        <row r="6975">
          <cell r="H6975" t="str">
            <v>0500000135</v>
          </cell>
          <cell r="I6975">
            <v>17990100</v>
          </cell>
          <cell r="J6975">
            <v>17990100</v>
          </cell>
        </row>
        <row r="6976">
          <cell r="H6976" t="str">
            <v>0540000135</v>
          </cell>
          <cell r="I6976">
            <v>17990100</v>
          </cell>
          <cell r="J6976">
            <v>17990100</v>
          </cell>
        </row>
        <row r="6977">
          <cell r="H6977" t="str">
            <v>0543589135</v>
          </cell>
          <cell r="I6977">
            <v>17990100</v>
          </cell>
          <cell r="J6977">
            <v>17990100</v>
          </cell>
        </row>
        <row r="6978">
          <cell r="H6978" t="str">
            <v>0543589135</v>
          </cell>
          <cell r="I6978">
            <v>17990100</v>
          </cell>
          <cell r="J6978">
            <v>17990100</v>
          </cell>
        </row>
        <row r="6979">
          <cell r="H6979" t="str">
            <v>0543589135</v>
          </cell>
          <cell r="I6979">
            <v>0</v>
          </cell>
          <cell r="J6979">
            <v>17990100</v>
          </cell>
        </row>
        <row r="6980">
          <cell r="H6980" t="str">
            <v>0543589135</v>
          </cell>
          <cell r="I6980">
            <v>0</v>
          </cell>
          <cell r="J6980">
            <v>17990100</v>
          </cell>
        </row>
        <row r="6981">
          <cell r="H6981" t="str">
            <v>135</v>
          </cell>
          <cell r="I6981">
            <v>78993822000</v>
          </cell>
          <cell r="J6981">
            <v>78928473663.899994</v>
          </cell>
        </row>
        <row r="6982">
          <cell r="H6982" t="str">
            <v>135</v>
          </cell>
          <cell r="I6982">
            <v>65216716900</v>
          </cell>
          <cell r="J6982">
            <v>65156897201.510002</v>
          </cell>
        </row>
        <row r="6983">
          <cell r="H6983" t="str">
            <v>1100000135</v>
          </cell>
          <cell r="I6983">
            <v>2986100</v>
          </cell>
          <cell r="J6983">
            <v>2986100</v>
          </cell>
        </row>
        <row r="6984">
          <cell r="H6984" t="str">
            <v>1150000135</v>
          </cell>
          <cell r="I6984">
            <v>2986100</v>
          </cell>
          <cell r="J6984">
            <v>2986100</v>
          </cell>
        </row>
        <row r="6985">
          <cell r="H6985" t="str">
            <v>1159999135</v>
          </cell>
          <cell r="I6985">
            <v>2986100</v>
          </cell>
          <cell r="J6985">
            <v>2986100</v>
          </cell>
        </row>
        <row r="6986">
          <cell r="H6986" t="str">
            <v>1159999135</v>
          </cell>
          <cell r="I6986">
            <v>2986100</v>
          </cell>
          <cell r="J6986">
            <v>2986100</v>
          </cell>
        </row>
        <row r="6987">
          <cell r="H6987" t="str">
            <v>1159999135</v>
          </cell>
          <cell r="I6987">
            <v>0</v>
          </cell>
          <cell r="J6987">
            <v>2986100</v>
          </cell>
        </row>
        <row r="6988">
          <cell r="H6988" t="str">
            <v>1159999135</v>
          </cell>
          <cell r="I6988">
            <v>0</v>
          </cell>
          <cell r="J6988">
            <v>2986100</v>
          </cell>
        </row>
        <row r="6989">
          <cell r="H6989" t="str">
            <v>2300000135</v>
          </cell>
          <cell r="I6989">
            <v>65209942800</v>
          </cell>
          <cell r="J6989">
            <v>65150123101.510002</v>
          </cell>
        </row>
        <row r="6990">
          <cell r="H6990" t="str">
            <v>2320000135</v>
          </cell>
          <cell r="I6990">
            <v>58520332400</v>
          </cell>
          <cell r="J6990">
            <v>58461069216.400002</v>
          </cell>
        </row>
        <row r="6991">
          <cell r="H6991" t="str">
            <v>2320059135</v>
          </cell>
          <cell r="I6991">
            <v>238237600</v>
          </cell>
          <cell r="J6991">
            <v>238237600</v>
          </cell>
        </row>
        <row r="6992">
          <cell r="H6992" t="str">
            <v>2320059135</v>
          </cell>
          <cell r="I6992">
            <v>238237600</v>
          </cell>
          <cell r="J6992">
            <v>238237600</v>
          </cell>
        </row>
        <row r="6993">
          <cell r="H6993" t="str">
            <v>2320059135</v>
          </cell>
          <cell r="I6993">
            <v>0</v>
          </cell>
          <cell r="J6993">
            <v>238237600</v>
          </cell>
        </row>
        <row r="6994">
          <cell r="H6994" t="str">
            <v>2320059135</v>
          </cell>
          <cell r="I6994">
            <v>0</v>
          </cell>
          <cell r="J6994">
            <v>238237600</v>
          </cell>
        </row>
        <row r="6995">
          <cell r="H6995" t="str">
            <v>2322027135</v>
          </cell>
          <cell r="I6995">
            <v>80990900</v>
          </cell>
          <cell r="J6995">
            <v>21727716.739999998</v>
          </cell>
        </row>
        <row r="6996">
          <cell r="H6996" t="str">
            <v>2322027135</v>
          </cell>
          <cell r="I6996">
            <v>80990900</v>
          </cell>
          <cell r="J6996">
            <v>21727716.739999998</v>
          </cell>
        </row>
        <row r="6997">
          <cell r="H6997" t="str">
            <v>2322027135</v>
          </cell>
          <cell r="I6997">
            <v>0</v>
          </cell>
          <cell r="J6997">
            <v>21727716.739999998</v>
          </cell>
        </row>
        <row r="6998">
          <cell r="H6998" t="str">
            <v>2322027135</v>
          </cell>
          <cell r="I6998">
            <v>0</v>
          </cell>
          <cell r="J6998">
            <v>21727716.739999998</v>
          </cell>
        </row>
        <row r="6999">
          <cell r="H6999" t="str">
            <v>2326057135</v>
          </cell>
          <cell r="I6999">
            <v>2777800</v>
          </cell>
          <cell r="J6999">
            <v>2777800</v>
          </cell>
        </row>
        <row r="7000">
          <cell r="H7000" t="str">
            <v>2326057135</v>
          </cell>
          <cell r="I7000">
            <v>2777800</v>
          </cell>
          <cell r="J7000">
            <v>2777800</v>
          </cell>
        </row>
        <row r="7001">
          <cell r="H7001" t="str">
            <v>2326057135</v>
          </cell>
          <cell r="I7001">
            <v>0</v>
          </cell>
          <cell r="J7001">
            <v>2777800</v>
          </cell>
        </row>
        <row r="7002">
          <cell r="H7002" t="str">
            <v>2326075135</v>
          </cell>
          <cell r="I7002">
            <v>1000000</v>
          </cell>
          <cell r="J7002">
            <v>1000000</v>
          </cell>
        </row>
        <row r="7003">
          <cell r="H7003" t="str">
            <v>2326075135</v>
          </cell>
          <cell r="I7003">
            <v>1000000</v>
          </cell>
          <cell r="J7003">
            <v>1000000</v>
          </cell>
        </row>
        <row r="7004">
          <cell r="H7004" t="str">
            <v>2326075135</v>
          </cell>
          <cell r="I7004">
            <v>0</v>
          </cell>
          <cell r="J7004">
            <v>1000000</v>
          </cell>
        </row>
        <row r="7005">
          <cell r="H7005" t="str">
            <v>2326075135</v>
          </cell>
          <cell r="I7005">
            <v>0</v>
          </cell>
          <cell r="J7005">
            <v>1000000</v>
          </cell>
        </row>
        <row r="7006">
          <cell r="H7006" t="str">
            <v>2326090135</v>
          </cell>
          <cell r="I7006">
            <v>3500000000</v>
          </cell>
          <cell r="J7006">
            <v>3500000000</v>
          </cell>
        </row>
        <row r="7007">
          <cell r="H7007" t="str">
            <v>2326090135</v>
          </cell>
          <cell r="I7007">
            <v>3500000000</v>
          </cell>
          <cell r="J7007">
            <v>3500000000</v>
          </cell>
        </row>
        <row r="7008">
          <cell r="H7008" t="str">
            <v>2326090135</v>
          </cell>
          <cell r="I7008">
            <v>0</v>
          </cell>
          <cell r="J7008">
            <v>3500000000</v>
          </cell>
        </row>
        <row r="7009">
          <cell r="H7009" t="str">
            <v>2326162135</v>
          </cell>
          <cell r="I7009">
            <v>71800000</v>
          </cell>
          <cell r="J7009">
            <v>71800000</v>
          </cell>
        </row>
        <row r="7010">
          <cell r="H7010" t="str">
            <v>2326162135</v>
          </cell>
          <cell r="I7010">
            <v>71800000</v>
          </cell>
          <cell r="J7010">
            <v>71800000</v>
          </cell>
        </row>
        <row r="7011">
          <cell r="H7011" t="str">
            <v>2326162135</v>
          </cell>
          <cell r="I7011">
            <v>0</v>
          </cell>
          <cell r="J7011">
            <v>71800000</v>
          </cell>
        </row>
        <row r="7012">
          <cell r="H7012" t="str">
            <v>2326162135</v>
          </cell>
          <cell r="I7012">
            <v>0</v>
          </cell>
          <cell r="J7012">
            <v>71800000</v>
          </cell>
        </row>
        <row r="7013">
          <cell r="H7013" t="str">
            <v>2326241135</v>
          </cell>
          <cell r="I7013">
            <v>20846156400</v>
          </cell>
          <cell r="J7013">
            <v>20846156400</v>
          </cell>
        </row>
        <row r="7014">
          <cell r="H7014" t="str">
            <v>2326241135</v>
          </cell>
          <cell r="I7014">
            <v>20846156400</v>
          </cell>
          <cell r="J7014">
            <v>20846156400</v>
          </cell>
        </row>
        <row r="7015">
          <cell r="H7015" t="str">
            <v>2326241135</v>
          </cell>
          <cell r="I7015">
            <v>0</v>
          </cell>
          <cell r="J7015">
            <v>20846156400</v>
          </cell>
        </row>
        <row r="7016">
          <cell r="H7016" t="str">
            <v>2326242135</v>
          </cell>
          <cell r="I7016">
            <v>1425728400</v>
          </cell>
          <cell r="J7016">
            <v>1425728400</v>
          </cell>
        </row>
        <row r="7017">
          <cell r="H7017" t="str">
            <v>2326242135</v>
          </cell>
          <cell r="I7017">
            <v>1425728400</v>
          </cell>
          <cell r="J7017">
            <v>1425728400</v>
          </cell>
        </row>
        <row r="7018">
          <cell r="H7018" t="str">
            <v>2326242135</v>
          </cell>
          <cell r="I7018">
            <v>0</v>
          </cell>
          <cell r="J7018">
            <v>1425728400</v>
          </cell>
        </row>
        <row r="7019">
          <cell r="H7019" t="str">
            <v>2326494135</v>
          </cell>
          <cell r="I7019">
            <v>589605300</v>
          </cell>
          <cell r="J7019">
            <v>589605300</v>
          </cell>
        </row>
        <row r="7020">
          <cell r="H7020" t="str">
            <v>2326494135</v>
          </cell>
          <cell r="I7020">
            <v>589605300</v>
          </cell>
          <cell r="J7020">
            <v>589605300</v>
          </cell>
        </row>
        <row r="7021">
          <cell r="H7021" t="str">
            <v>2326494135</v>
          </cell>
          <cell r="I7021">
            <v>0</v>
          </cell>
          <cell r="J7021">
            <v>589605300</v>
          </cell>
        </row>
        <row r="7022">
          <cell r="H7022" t="str">
            <v>2326495135</v>
          </cell>
          <cell r="I7022">
            <v>23265775000</v>
          </cell>
          <cell r="J7022">
            <v>23265775000</v>
          </cell>
        </row>
        <row r="7023">
          <cell r="H7023" t="str">
            <v>2326495135</v>
          </cell>
          <cell r="I7023">
            <v>23265775000</v>
          </cell>
          <cell r="J7023">
            <v>23265775000</v>
          </cell>
        </row>
        <row r="7024">
          <cell r="H7024" t="str">
            <v>2326495135</v>
          </cell>
          <cell r="I7024">
            <v>0</v>
          </cell>
          <cell r="J7024">
            <v>23265775000</v>
          </cell>
        </row>
        <row r="7025">
          <cell r="H7025" t="str">
            <v>2326496135</v>
          </cell>
          <cell r="I7025">
            <v>1120923000</v>
          </cell>
          <cell r="J7025">
            <v>1120922999.6600001</v>
          </cell>
        </row>
        <row r="7026">
          <cell r="H7026" t="str">
            <v>2326496135</v>
          </cell>
          <cell r="I7026">
            <v>1120923000</v>
          </cell>
          <cell r="J7026">
            <v>1120922999.6600001</v>
          </cell>
        </row>
        <row r="7027">
          <cell r="H7027" t="str">
            <v>2326496135</v>
          </cell>
          <cell r="I7027">
            <v>0</v>
          </cell>
          <cell r="J7027">
            <v>1120922999.6600001</v>
          </cell>
        </row>
        <row r="7028">
          <cell r="H7028" t="str">
            <v>2326497135</v>
          </cell>
          <cell r="I7028">
            <v>6497338000</v>
          </cell>
          <cell r="J7028">
            <v>6497338000</v>
          </cell>
        </row>
        <row r="7029">
          <cell r="H7029" t="str">
            <v>2326497135</v>
          </cell>
          <cell r="I7029">
            <v>6497338000</v>
          </cell>
          <cell r="J7029">
            <v>6497338000</v>
          </cell>
        </row>
        <row r="7030">
          <cell r="H7030" t="str">
            <v>2326497135</v>
          </cell>
          <cell r="I7030">
            <v>0</v>
          </cell>
          <cell r="J7030">
            <v>6497338000</v>
          </cell>
        </row>
        <row r="7031">
          <cell r="H7031" t="str">
            <v>2326717135</v>
          </cell>
          <cell r="I7031">
            <v>880000000</v>
          </cell>
          <cell r="J7031">
            <v>880000000</v>
          </cell>
        </row>
        <row r="7032">
          <cell r="H7032" t="str">
            <v>2326717135</v>
          </cell>
          <cell r="I7032">
            <v>880000000</v>
          </cell>
          <cell r="J7032">
            <v>880000000</v>
          </cell>
        </row>
        <row r="7033">
          <cell r="H7033" t="str">
            <v>2326717135</v>
          </cell>
          <cell r="I7033">
            <v>0</v>
          </cell>
          <cell r="J7033">
            <v>880000000</v>
          </cell>
        </row>
        <row r="7034">
          <cell r="H7034" t="str">
            <v>2330000135</v>
          </cell>
          <cell r="I7034">
            <v>102600400</v>
          </cell>
          <cell r="J7034">
            <v>102043900</v>
          </cell>
        </row>
        <row r="7035">
          <cell r="H7035" t="str">
            <v>2330059135</v>
          </cell>
          <cell r="I7035">
            <v>102600400</v>
          </cell>
          <cell r="J7035">
            <v>102043900</v>
          </cell>
        </row>
        <row r="7036">
          <cell r="H7036" t="str">
            <v>2330059135</v>
          </cell>
          <cell r="I7036">
            <v>102600400</v>
          </cell>
          <cell r="J7036">
            <v>102043900</v>
          </cell>
        </row>
        <row r="7037">
          <cell r="H7037" t="str">
            <v>2330059135</v>
          </cell>
          <cell r="I7037">
            <v>0</v>
          </cell>
          <cell r="J7037">
            <v>102043900</v>
          </cell>
        </row>
        <row r="7038">
          <cell r="H7038" t="str">
            <v>2330059135</v>
          </cell>
          <cell r="I7038">
            <v>0</v>
          </cell>
          <cell r="J7038">
            <v>102043900</v>
          </cell>
        </row>
        <row r="7039">
          <cell r="H7039" t="str">
            <v>2350000135</v>
          </cell>
          <cell r="I7039">
            <v>6587010000</v>
          </cell>
          <cell r="J7039">
            <v>6587009985.1099997</v>
          </cell>
        </row>
        <row r="7040">
          <cell r="H7040" t="str">
            <v>2359999135</v>
          </cell>
          <cell r="I7040">
            <v>6587010000</v>
          </cell>
          <cell r="J7040">
            <v>6587009985.1099997</v>
          </cell>
        </row>
        <row r="7041">
          <cell r="H7041" t="str">
            <v>2359999135</v>
          </cell>
          <cell r="I7041">
            <v>2441800000</v>
          </cell>
          <cell r="J7041">
            <v>2441799985.1100001</v>
          </cell>
        </row>
        <row r="7042">
          <cell r="H7042" t="str">
            <v>2359999135</v>
          </cell>
          <cell r="I7042">
            <v>0</v>
          </cell>
          <cell r="J7042">
            <v>2441799985.1100001</v>
          </cell>
        </row>
        <row r="7043">
          <cell r="H7043" t="str">
            <v>2359999135</v>
          </cell>
          <cell r="I7043">
            <v>0</v>
          </cell>
          <cell r="J7043">
            <v>2441799985.1100001</v>
          </cell>
        </row>
        <row r="7044">
          <cell r="H7044" t="str">
            <v>2359999135</v>
          </cell>
          <cell r="I7044">
            <v>4145210000</v>
          </cell>
          <cell r="J7044">
            <v>4145210000</v>
          </cell>
        </row>
        <row r="7045">
          <cell r="H7045" t="str">
            <v>2359999135</v>
          </cell>
          <cell r="I7045">
            <v>0</v>
          </cell>
          <cell r="J7045">
            <v>4145210000</v>
          </cell>
        </row>
        <row r="7046">
          <cell r="H7046" t="str">
            <v>9900000135</v>
          </cell>
          <cell r="I7046">
            <v>3788000</v>
          </cell>
          <cell r="J7046">
            <v>3788000</v>
          </cell>
        </row>
        <row r="7047">
          <cell r="H7047" t="str">
            <v>9990000135</v>
          </cell>
          <cell r="I7047">
            <v>3788000</v>
          </cell>
          <cell r="J7047">
            <v>3788000</v>
          </cell>
        </row>
        <row r="7048">
          <cell r="H7048" t="str">
            <v>9996094135</v>
          </cell>
          <cell r="I7048">
            <v>3788000</v>
          </cell>
          <cell r="J7048">
            <v>3788000</v>
          </cell>
        </row>
        <row r="7049">
          <cell r="H7049" t="str">
            <v>9996094135</v>
          </cell>
          <cell r="I7049">
            <v>3788000</v>
          </cell>
          <cell r="J7049">
            <v>3788000</v>
          </cell>
        </row>
        <row r="7050">
          <cell r="H7050" t="str">
            <v>9996094135</v>
          </cell>
          <cell r="I7050">
            <v>0</v>
          </cell>
          <cell r="J7050">
            <v>3788000</v>
          </cell>
        </row>
        <row r="7051">
          <cell r="H7051" t="str">
            <v>135</v>
          </cell>
          <cell r="I7051">
            <v>4843749400</v>
          </cell>
          <cell r="J7051">
            <v>4843685394.5</v>
          </cell>
        </row>
        <row r="7052">
          <cell r="H7052" t="str">
            <v>0400000135</v>
          </cell>
          <cell r="I7052">
            <v>181541100</v>
          </cell>
          <cell r="J7052">
            <v>181541100</v>
          </cell>
        </row>
        <row r="7053">
          <cell r="H7053" t="str">
            <v>0410000135</v>
          </cell>
          <cell r="I7053">
            <v>181541100</v>
          </cell>
          <cell r="J7053">
            <v>181541100</v>
          </cell>
        </row>
        <row r="7054">
          <cell r="H7054" t="str">
            <v>0416499135</v>
          </cell>
          <cell r="I7054">
            <v>143930000</v>
          </cell>
          <cell r="J7054">
            <v>143930000</v>
          </cell>
        </row>
        <row r="7055">
          <cell r="H7055" t="str">
            <v>0416499135</v>
          </cell>
          <cell r="I7055">
            <v>143930000</v>
          </cell>
          <cell r="J7055">
            <v>143930000</v>
          </cell>
        </row>
        <row r="7056">
          <cell r="H7056" t="str">
            <v>0416499135</v>
          </cell>
          <cell r="I7056">
            <v>0</v>
          </cell>
          <cell r="J7056">
            <v>143930000</v>
          </cell>
        </row>
        <row r="7057">
          <cell r="H7057" t="str">
            <v>0416501135</v>
          </cell>
          <cell r="I7057">
            <v>36076000</v>
          </cell>
          <cell r="J7057">
            <v>36076000</v>
          </cell>
        </row>
        <row r="7058">
          <cell r="H7058" t="str">
            <v>0416501135</v>
          </cell>
          <cell r="I7058">
            <v>36076000</v>
          </cell>
          <cell r="J7058">
            <v>36076000</v>
          </cell>
        </row>
        <row r="7059">
          <cell r="H7059" t="str">
            <v>0416501135</v>
          </cell>
          <cell r="I7059">
            <v>0</v>
          </cell>
          <cell r="J7059">
            <v>36076000</v>
          </cell>
        </row>
        <row r="7060">
          <cell r="H7060" t="str">
            <v>0416502135</v>
          </cell>
          <cell r="I7060">
            <v>1535100</v>
          </cell>
          <cell r="J7060">
            <v>1535100</v>
          </cell>
        </row>
        <row r="7061">
          <cell r="H7061" t="str">
            <v>0416502135</v>
          </cell>
          <cell r="I7061">
            <v>1535100</v>
          </cell>
          <cell r="J7061">
            <v>1535100</v>
          </cell>
        </row>
        <row r="7062">
          <cell r="H7062" t="str">
            <v>0416502135</v>
          </cell>
          <cell r="I7062">
            <v>0</v>
          </cell>
          <cell r="J7062">
            <v>1535100</v>
          </cell>
        </row>
        <row r="7063">
          <cell r="H7063" t="str">
            <v>1100000135</v>
          </cell>
          <cell r="I7063">
            <v>320913800</v>
          </cell>
          <cell r="J7063">
            <v>320850400</v>
          </cell>
        </row>
        <row r="7064">
          <cell r="H7064" t="str">
            <v>1150000135</v>
          </cell>
          <cell r="I7064">
            <v>320913800</v>
          </cell>
          <cell r="J7064">
            <v>320850400</v>
          </cell>
        </row>
        <row r="7065">
          <cell r="H7065" t="str">
            <v>1155014135</v>
          </cell>
          <cell r="I7065">
            <v>246695300</v>
          </cell>
          <cell r="J7065">
            <v>246695300</v>
          </cell>
        </row>
        <row r="7066">
          <cell r="H7066" t="str">
            <v>1155014135</v>
          </cell>
          <cell r="I7066">
            <v>246695300</v>
          </cell>
          <cell r="J7066">
            <v>246695300</v>
          </cell>
        </row>
        <row r="7067">
          <cell r="H7067" t="str">
            <v>1155014135</v>
          </cell>
          <cell r="I7067">
            <v>0</v>
          </cell>
          <cell r="J7067">
            <v>246695300</v>
          </cell>
        </row>
        <row r="7068">
          <cell r="H7068" t="str">
            <v>1159999135</v>
          </cell>
          <cell r="I7068">
            <v>74218500</v>
          </cell>
          <cell r="J7068">
            <v>74155100</v>
          </cell>
        </row>
        <row r="7069">
          <cell r="H7069" t="str">
            <v>1159999135</v>
          </cell>
          <cell r="I7069">
            <v>74218500</v>
          </cell>
          <cell r="J7069">
            <v>74155100</v>
          </cell>
        </row>
        <row r="7070">
          <cell r="H7070" t="str">
            <v>1159999135</v>
          </cell>
          <cell r="I7070">
            <v>0</v>
          </cell>
          <cell r="J7070">
            <v>74155100</v>
          </cell>
        </row>
        <row r="7071">
          <cell r="H7071" t="str">
            <v>1159999135</v>
          </cell>
          <cell r="I7071">
            <v>0</v>
          </cell>
          <cell r="J7071">
            <v>74155100</v>
          </cell>
        </row>
        <row r="7072">
          <cell r="H7072" t="str">
            <v>2300000135</v>
          </cell>
          <cell r="I7072">
            <v>4341294500</v>
          </cell>
          <cell r="J7072">
            <v>4341293894.5</v>
          </cell>
        </row>
        <row r="7073">
          <cell r="H7073" t="str">
            <v>2320000135</v>
          </cell>
          <cell r="I7073">
            <v>4341294500</v>
          </cell>
          <cell r="J7073">
            <v>4341293894.5</v>
          </cell>
        </row>
        <row r="7074">
          <cell r="H7074" t="str">
            <v>2320059135</v>
          </cell>
          <cell r="I7074">
            <v>3920936100</v>
          </cell>
          <cell r="J7074">
            <v>3920936094.5</v>
          </cell>
        </row>
        <row r="7075">
          <cell r="H7075" t="str">
            <v>2320059135</v>
          </cell>
          <cell r="I7075">
            <v>276801700</v>
          </cell>
          <cell r="J7075">
            <v>276801694.5</v>
          </cell>
        </row>
        <row r="7076">
          <cell r="H7076" t="str">
            <v>2320059135</v>
          </cell>
          <cell r="I7076">
            <v>0</v>
          </cell>
          <cell r="J7076">
            <v>276801694.5</v>
          </cell>
        </row>
        <row r="7077">
          <cell r="H7077" t="str">
            <v>2320059135</v>
          </cell>
          <cell r="I7077">
            <v>0</v>
          </cell>
          <cell r="J7077">
            <v>276801694.5</v>
          </cell>
        </row>
        <row r="7078">
          <cell r="H7078" t="str">
            <v>2320059135</v>
          </cell>
          <cell r="I7078">
            <v>3644134400</v>
          </cell>
          <cell r="J7078">
            <v>3644134400</v>
          </cell>
        </row>
        <row r="7079">
          <cell r="H7079" t="str">
            <v>2320059135</v>
          </cell>
          <cell r="I7079">
            <v>0</v>
          </cell>
          <cell r="J7079">
            <v>3644134400</v>
          </cell>
        </row>
        <row r="7080">
          <cell r="H7080" t="str">
            <v>2320059135</v>
          </cell>
          <cell r="I7080">
            <v>0</v>
          </cell>
          <cell r="J7080">
            <v>3644134400</v>
          </cell>
        </row>
        <row r="7081">
          <cell r="H7081" t="str">
            <v>2326491135</v>
          </cell>
          <cell r="I7081">
            <v>392858400</v>
          </cell>
          <cell r="J7081">
            <v>392857800</v>
          </cell>
        </row>
        <row r="7082">
          <cell r="H7082" t="str">
            <v>2326491135</v>
          </cell>
          <cell r="I7082">
            <v>392858400</v>
          </cell>
          <cell r="J7082">
            <v>392857800</v>
          </cell>
        </row>
        <row r="7083">
          <cell r="H7083" t="str">
            <v>2326491135</v>
          </cell>
          <cell r="I7083">
            <v>0</v>
          </cell>
          <cell r="J7083">
            <v>392857800</v>
          </cell>
        </row>
        <row r="7084">
          <cell r="H7084" t="str">
            <v>2326500135</v>
          </cell>
          <cell r="I7084">
            <v>27500000</v>
          </cell>
          <cell r="J7084">
            <v>27500000</v>
          </cell>
        </row>
        <row r="7085">
          <cell r="H7085" t="str">
            <v>2326500135</v>
          </cell>
          <cell r="I7085">
            <v>27500000</v>
          </cell>
          <cell r="J7085">
            <v>27500000</v>
          </cell>
        </row>
        <row r="7086">
          <cell r="H7086" t="str">
            <v>2326500135</v>
          </cell>
          <cell r="I7086">
            <v>0</v>
          </cell>
          <cell r="J7086">
            <v>27500000</v>
          </cell>
        </row>
        <row r="7087">
          <cell r="H7087" t="str">
            <v>135</v>
          </cell>
          <cell r="I7087">
            <v>8933355700</v>
          </cell>
          <cell r="J7087">
            <v>8927891067.8899994</v>
          </cell>
        </row>
        <row r="7088">
          <cell r="H7088" t="str">
            <v>2300000135</v>
          </cell>
          <cell r="I7088">
            <v>8932164700</v>
          </cell>
          <cell r="J7088">
            <v>8926700067.8899994</v>
          </cell>
        </row>
        <row r="7089">
          <cell r="H7089" t="str">
            <v>2320000135</v>
          </cell>
          <cell r="I7089">
            <v>8927259800</v>
          </cell>
          <cell r="J7089">
            <v>8921795167.8899994</v>
          </cell>
        </row>
        <row r="7090">
          <cell r="H7090" t="str">
            <v>2320011135</v>
          </cell>
          <cell r="I7090">
            <v>140106500</v>
          </cell>
          <cell r="J7090">
            <v>139683664.19</v>
          </cell>
        </row>
        <row r="7091">
          <cell r="H7091" t="str">
            <v>2320011135</v>
          </cell>
          <cell r="I7091">
            <v>140106500</v>
          </cell>
          <cell r="J7091">
            <v>139683664.19</v>
          </cell>
        </row>
        <row r="7092">
          <cell r="H7092" t="str">
            <v>2320011135</v>
          </cell>
          <cell r="I7092">
            <v>0</v>
          </cell>
          <cell r="J7092">
            <v>139683664.19</v>
          </cell>
        </row>
        <row r="7093">
          <cell r="H7093" t="str">
            <v>2320011135</v>
          </cell>
          <cell r="I7093">
            <v>0</v>
          </cell>
          <cell r="J7093">
            <v>139683664.19</v>
          </cell>
        </row>
        <row r="7094">
          <cell r="H7094" t="str">
            <v>2320019135</v>
          </cell>
          <cell r="I7094">
            <v>99209600</v>
          </cell>
          <cell r="J7094">
            <v>94169157.730000004</v>
          </cell>
        </row>
        <row r="7095">
          <cell r="H7095" t="str">
            <v>2320019135</v>
          </cell>
          <cell r="I7095">
            <v>5683700</v>
          </cell>
          <cell r="J7095">
            <v>3919353.89</v>
          </cell>
        </row>
        <row r="7096">
          <cell r="H7096" t="str">
            <v>2320019135</v>
          </cell>
          <cell r="I7096">
            <v>0</v>
          </cell>
          <cell r="J7096">
            <v>3919353.89</v>
          </cell>
        </row>
        <row r="7097">
          <cell r="H7097" t="str">
            <v>2320019135</v>
          </cell>
          <cell r="I7097">
            <v>0</v>
          </cell>
          <cell r="J7097">
            <v>3919353.89</v>
          </cell>
        </row>
        <row r="7098">
          <cell r="H7098" t="str">
            <v>2320019135</v>
          </cell>
          <cell r="I7098">
            <v>92328900</v>
          </cell>
          <cell r="J7098">
            <v>89574220.840000004</v>
          </cell>
        </row>
        <row r="7099">
          <cell r="H7099" t="str">
            <v>2320019135</v>
          </cell>
          <cell r="I7099">
            <v>0</v>
          </cell>
          <cell r="J7099">
            <v>89574220.840000004</v>
          </cell>
        </row>
        <row r="7100">
          <cell r="H7100" t="str">
            <v>2320019135</v>
          </cell>
          <cell r="I7100">
            <v>0</v>
          </cell>
          <cell r="J7100">
            <v>32357809.010000002</v>
          </cell>
        </row>
        <row r="7101">
          <cell r="H7101" t="str">
            <v>2320019135</v>
          </cell>
          <cell r="I7101">
            <v>0</v>
          </cell>
          <cell r="J7101">
            <v>57216411.829999998</v>
          </cell>
        </row>
        <row r="7102">
          <cell r="H7102" t="str">
            <v>2320019135</v>
          </cell>
          <cell r="I7102">
            <v>1197000</v>
          </cell>
          <cell r="J7102">
            <v>675583</v>
          </cell>
        </row>
        <row r="7103">
          <cell r="H7103" t="str">
            <v>2320019135</v>
          </cell>
          <cell r="I7103">
            <v>0</v>
          </cell>
          <cell r="J7103">
            <v>675583</v>
          </cell>
        </row>
        <row r="7104">
          <cell r="H7104" t="str">
            <v>2320019135</v>
          </cell>
          <cell r="I7104">
            <v>0</v>
          </cell>
          <cell r="J7104">
            <v>675583</v>
          </cell>
        </row>
        <row r="7105">
          <cell r="H7105" t="str">
            <v>2323969135</v>
          </cell>
          <cell r="I7105">
            <v>6700</v>
          </cell>
          <cell r="J7105">
            <v>5345.97</v>
          </cell>
        </row>
        <row r="7106">
          <cell r="H7106" t="str">
            <v>2323969135</v>
          </cell>
          <cell r="I7106">
            <v>6700</v>
          </cell>
          <cell r="J7106">
            <v>5345.97</v>
          </cell>
        </row>
        <row r="7107">
          <cell r="H7107" t="str">
            <v>2323969135</v>
          </cell>
          <cell r="I7107">
            <v>0</v>
          </cell>
          <cell r="J7107">
            <v>5345.97</v>
          </cell>
        </row>
        <row r="7108">
          <cell r="H7108" t="str">
            <v>2323969135</v>
          </cell>
          <cell r="I7108">
            <v>0</v>
          </cell>
          <cell r="J7108">
            <v>5345.97</v>
          </cell>
        </row>
        <row r="7109">
          <cell r="H7109" t="str">
            <v>2326417135</v>
          </cell>
          <cell r="I7109">
            <v>6063723500</v>
          </cell>
          <cell r="J7109">
            <v>6063723500</v>
          </cell>
        </row>
        <row r="7110">
          <cell r="H7110" t="str">
            <v>2326417135</v>
          </cell>
          <cell r="I7110">
            <v>6063723500</v>
          </cell>
          <cell r="J7110">
            <v>6063723500</v>
          </cell>
        </row>
        <row r="7111">
          <cell r="H7111" t="str">
            <v>2326417135</v>
          </cell>
          <cell r="I7111">
            <v>0</v>
          </cell>
          <cell r="J7111">
            <v>6063723500</v>
          </cell>
        </row>
        <row r="7112">
          <cell r="H7112" t="str">
            <v>2326493135</v>
          </cell>
          <cell r="I7112">
            <v>2624213500</v>
          </cell>
          <cell r="J7112">
            <v>2624213500</v>
          </cell>
        </row>
        <row r="7113">
          <cell r="H7113" t="str">
            <v>2326493135</v>
          </cell>
          <cell r="I7113">
            <v>2624213500</v>
          </cell>
          <cell r="J7113">
            <v>2624213500</v>
          </cell>
        </row>
        <row r="7114">
          <cell r="H7114" t="str">
            <v>2326493135</v>
          </cell>
          <cell r="I7114">
            <v>0</v>
          </cell>
          <cell r="J7114">
            <v>2624213500</v>
          </cell>
        </row>
        <row r="7115">
          <cell r="H7115" t="str">
            <v>2330000135</v>
          </cell>
          <cell r="I7115">
            <v>4904900</v>
          </cell>
          <cell r="J7115">
            <v>4904900</v>
          </cell>
        </row>
        <row r="7116">
          <cell r="H7116" t="str">
            <v>2330059135</v>
          </cell>
          <cell r="I7116">
            <v>4904900</v>
          </cell>
          <cell r="J7116">
            <v>4904900</v>
          </cell>
        </row>
        <row r="7117">
          <cell r="H7117" t="str">
            <v>2330059135</v>
          </cell>
          <cell r="I7117">
            <v>4904900</v>
          </cell>
          <cell r="J7117">
            <v>4904900</v>
          </cell>
        </row>
        <row r="7118">
          <cell r="H7118" t="str">
            <v>2330059135</v>
          </cell>
          <cell r="I7118">
            <v>0</v>
          </cell>
          <cell r="J7118">
            <v>4904900</v>
          </cell>
        </row>
        <row r="7119">
          <cell r="H7119" t="str">
            <v>2330059135</v>
          </cell>
          <cell r="I7119">
            <v>0</v>
          </cell>
          <cell r="J7119">
            <v>4904900</v>
          </cell>
        </row>
        <row r="7120">
          <cell r="H7120" t="str">
            <v>9900000135</v>
          </cell>
          <cell r="I7120">
            <v>1191000</v>
          </cell>
          <cell r="J7120">
            <v>1191000</v>
          </cell>
        </row>
        <row r="7121">
          <cell r="H7121" t="str">
            <v>9990000135</v>
          </cell>
          <cell r="I7121">
            <v>1191000</v>
          </cell>
          <cell r="J7121">
            <v>1191000</v>
          </cell>
        </row>
        <row r="7122">
          <cell r="H7122" t="str">
            <v>9996094135</v>
          </cell>
          <cell r="I7122">
            <v>1191000</v>
          </cell>
          <cell r="J7122">
            <v>1191000</v>
          </cell>
        </row>
        <row r="7123">
          <cell r="H7123" t="str">
            <v>9996094135</v>
          </cell>
          <cell r="I7123">
            <v>1191000</v>
          </cell>
          <cell r="J7123">
            <v>1191000</v>
          </cell>
        </row>
        <row r="7124">
          <cell r="H7124" t="str">
            <v>9996094135</v>
          </cell>
          <cell r="I7124">
            <v>0</v>
          </cell>
          <cell r="J7124">
            <v>1191000</v>
          </cell>
        </row>
        <row r="7125">
          <cell r="H7125" t="str">
            <v>139</v>
          </cell>
          <cell r="I7125">
            <v>69776473400</v>
          </cell>
          <cell r="J7125">
            <v>67249298129.980003</v>
          </cell>
        </row>
        <row r="7126">
          <cell r="H7126" t="str">
            <v>139</v>
          </cell>
          <cell r="I7126">
            <v>14169943700</v>
          </cell>
          <cell r="J7126">
            <v>14335754334.84</v>
          </cell>
        </row>
        <row r="7127">
          <cell r="H7127" t="str">
            <v>139</v>
          </cell>
          <cell r="I7127">
            <v>5075587200</v>
          </cell>
          <cell r="J7127">
            <v>5184105593.5</v>
          </cell>
        </row>
        <row r="7128">
          <cell r="H7128" t="str">
            <v>2700000139</v>
          </cell>
          <cell r="I7128">
            <v>5075587200</v>
          </cell>
          <cell r="J7128">
            <v>5184105593.5</v>
          </cell>
        </row>
        <row r="7129">
          <cell r="H7129" t="str">
            <v>2710000139</v>
          </cell>
          <cell r="I7129">
            <v>962568300</v>
          </cell>
          <cell r="J7129">
            <v>984830000.35000002</v>
          </cell>
        </row>
        <row r="7130">
          <cell r="H7130" t="str">
            <v>2712794139</v>
          </cell>
          <cell r="I7130">
            <v>369757700</v>
          </cell>
          <cell r="J7130">
            <v>392019400.35000002</v>
          </cell>
        </row>
        <row r="7131">
          <cell r="H7131" t="str">
            <v>2712794139</v>
          </cell>
          <cell r="I7131">
            <v>3560500</v>
          </cell>
          <cell r="J7131">
            <v>1682500</v>
          </cell>
        </row>
        <row r="7132">
          <cell r="H7132" t="str">
            <v>2712794139</v>
          </cell>
          <cell r="I7132">
            <v>0</v>
          </cell>
          <cell r="J7132">
            <v>1682500</v>
          </cell>
        </row>
        <row r="7133">
          <cell r="H7133" t="str">
            <v>2712794139</v>
          </cell>
          <cell r="I7133">
            <v>0</v>
          </cell>
          <cell r="J7133">
            <v>1682500</v>
          </cell>
        </row>
        <row r="7134">
          <cell r="H7134" t="str">
            <v>2712794139</v>
          </cell>
          <cell r="I7134">
            <v>366197200</v>
          </cell>
          <cell r="J7134">
            <v>390336900.35000002</v>
          </cell>
        </row>
        <row r="7135">
          <cell r="H7135" t="str">
            <v>2712794139</v>
          </cell>
          <cell r="I7135">
            <v>0</v>
          </cell>
          <cell r="J7135">
            <v>390336900.35000002</v>
          </cell>
        </row>
        <row r="7136">
          <cell r="H7136" t="str">
            <v>2712794139</v>
          </cell>
          <cell r="I7136">
            <v>0</v>
          </cell>
          <cell r="J7136">
            <v>390336900.35000002</v>
          </cell>
        </row>
        <row r="7137">
          <cell r="H7137" t="str">
            <v>2712797139</v>
          </cell>
          <cell r="I7137">
            <v>592810600</v>
          </cell>
          <cell r="J7137">
            <v>592810600</v>
          </cell>
        </row>
        <row r="7138">
          <cell r="H7138" t="str">
            <v>2712797139</v>
          </cell>
          <cell r="I7138">
            <v>592810600</v>
          </cell>
          <cell r="J7138">
            <v>592810600</v>
          </cell>
        </row>
        <row r="7139">
          <cell r="H7139" t="str">
            <v>2712797139</v>
          </cell>
          <cell r="I7139">
            <v>0</v>
          </cell>
          <cell r="J7139">
            <v>592810600</v>
          </cell>
        </row>
        <row r="7140">
          <cell r="H7140" t="str">
            <v>2730000139</v>
          </cell>
          <cell r="I7140">
            <v>4113018900</v>
          </cell>
          <cell r="J7140">
            <v>4199275593.1500001</v>
          </cell>
        </row>
        <row r="7141">
          <cell r="H7141" t="str">
            <v>2730039139</v>
          </cell>
          <cell r="I7141">
            <v>4113018900</v>
          </cell>
          <cell r="J7141">
            <v>4199275593.1500001</v>
          </cell>
        </row>
        <row r="7142">
          <cell r="H7142" t="str">
            <v>2730039139</v>
          </cell>
          <cell r="I7142">
            <v>3161046100</v>
          </cell>
          <cell r="J7142">
            <v>2965631332.3400002</v>
          </cell>
        </row>
        <row r="7143">
          <cell r="H7143" t="str">
            <v>2730039139</v>
          </cell>
          <cell r="I7143">
            <v>0</v>
          </cell>
          <cell r="J7143">
            <v>2965631332.3400002</v>
          </cell>
        </row>
        <row r="7144">
          <cell r="H7144" t="str">
            <v>2730039139</v>
          </cell>
          <cell r="I7144">
            <v>0</v>
          </cell>
          <cell r="J7144">
            <v>2876363905.7800002</v>
          </cell>
        </row>
        <row r="7145">
          <cell r="H7145" t="str">
            <v>2730039139</v>
          </cell>
          <cell r="I7145">
            <v>0</v>
          </cell>
          <cell r="J7145">
            <v>89267426.560000002</v>
          </cell>
        </row>
        <row r="7146">
          <cell r="H7146" t="str">
            <v>2730039139</v>
          </cell>
          <cell r="I7146">
            <v>951972800</v>
          </cell>
          <cell r="J7146">
            <v>1233644260.8099999</v>
          </cell>
        </row>
        <row r="7147">
          <cell r="H7147" t="str">
            <v>2730039139</v>
          </cell>
          <cell r="I7147">
            <v>0</v>
          </cell>
          <cell r="J7147">
            <v>1233644260.8099999</v>
          </cell>
        </row>
        <row r="7148">
          <cell r="H7148" t="str">
            <v>2730039139</v>
          </cell>
          <cell r="I7148">
            <v>0</v>
          </cell>
          <cell r="J7148">
            <v>54284129.340000004</v>
          </cell>
        </row>
        <row r="7149">
          <cell r="H7149" t="str">
            <v>2730039139</v>
          </cell>
          <cell r="I7149">
            <v>0</v>
          </cell>
          <cell r="J7149">
            <v>107366220.95999999</v>
          </cell>
        </row>
        <row r="7150">
          <cell r="H7150" t="str">
            <v>2730039139</v>
          </cell>
          <cell r="I7150">
            <v>0</v>
          </cell>
          <cell r="J7150">
            <v>1071993910.51</v>
          </cell>
        </row>
        <row r="7151">
          <cell r="H7151" t="str">
            <v>139</v>
          </cell>
          <cell r="I7151">
            <v>69057000</v>
          </cell>
          <cell r="J7151">
            <v>69057000</v>
          </cell>
        </row>
        <row r="7152">
          <cell r="H7152" t="str">
            <v>0200000139</v>
          </cell>
          <cell r="I7152">
            <v>69057000</v>
          </cell>
          <cell r="J7152">
            <v>69057000</v>
          </cell>
        </row>
        <row r="7153">
          <cell r="H7153" t="str">
            <v>0210000139</v>
          </cell>
          <cell r="I7153">
            <v>69057000</v>
          </cell>
          <cell r="J7153">
            <v>69057000</v>
          </cell>
        </row>
        <row r="7154">
          <cell r="H7154" t="str">
            <v>0210059139</v>
          </cell>
          <cell r="I7154">
            <v>69057000</v>
          </cell>
          <cell r="J7154">
            <v>69057000</v>
          </cell>
        </row>
        <row r="7155">
          <cell r="H7155" t="str">
            <v>0210059139</v>
          </cell>
          <cell r="I7155">
            <v>69057000</v>
          </cell>
          <cell r="J7155">
            <v>69057000</v>
          </cell>
        </row>
        <row r="7156">
          <cell r="H7156" t="str">
            <v>0210059139</v>
          </cell>
          <cell r="I7156">
            <v>0</v>
          </cell>
          <cell r="J7156">
            <v>69057000</v>
          </cell>
        </row>
        <row r="7157">
          <cell r="H7157" t="str">
            <v>0210059139</v>
          </cell>
          <cell r="I7157">
            <v>0</v>
          </cell>
          <cell r="J7157">
            <v>69057000</v>
          </cell>
        </row>
        <row r="7158">
          <cell r="H7158" t="str">
            <v>139</v>
          </cell>
          <cell r="I7158">
            <v>9025299500</v>
          </cell>
          <cell r="J7158">
            <v>9082591741.3400002</v>
          </cell>
        </row>
        <row r="7159">
          <cell r="H7159" t="str">
            <v>1500000139</v>
          </cell>
          <cell r="I7159">
            <v>4000269300</v>
          </cell>
          <cell r="J7159">
            <v>4267906350.8000002</v>
          </cell>
        </row>
        <row r="7160">
          <cell r="H7160" t="str">
            <v>1510000139</v>
          </cell>
          <cell r="I7160">
            <v>996669300</v>
          </cell>
          <cell r="J7160">
            <v>1393404105.0899999</v>
          </cell>
        </row>
        <row r="7161">
          <cell r="H7161" t="str">
            <v>1512795139</v>
          </cell>
          <cell r="I7161">
            <v>399910000</v>
          </cell>
          <cell r="J7161">
            <v>392423201.08999997</v>
          </cell>
        </row>
        <row r="7162">
          <cell r="H7162" t="str">
            <v>1512795139</v>
          </cell>
          <cell r="I7162">
            <v>399910000</v>
          </cell>
          <cell r="J7162">
            <v>392423201.08999997</v>
          </cell>
        </row>
        <row r="7163">
          <cell r="H7163" t="str">
            <v>1512795139</v>
          </cell>
          <cell r="I7163">
            <v>0</v>
          </cell>
          <cell r="J7163">
            <v>392423201.08999997</v>
          </cell>
        </row>
        <row r="7164">
          <cell r="H7164" t="str">
            <v>1512795139</v>
          </cell>
          <cell r="I7164">
            <v>0</v>
          </cell>
          <cell r="J7164">
            <v>392423201.08999997</v>
          </cell>
        </row>
        <row r="7165">
          <cell r="H7165" t="str">
            <v>1512796139</v>
          </cell>
          <cell r="I7165">
            <v>555547900</v>
          </cell>
          <cell r="J7165">
            <v>959769504</v>
          </cell>
        </row>
        <row r="7166">
          <cell r="H7166" t="str">
            <v>1512796139</v>
          </cell>
          <cell r="I7166">
            <v>555547900</v>
          </cell>
          <cell r="J7166">
            <v>959769504</v>
          </cell>
        </row>
        <row r="7167">
          <cell r="H7167" t="str">
            <v>1512796139</v>
          </cell>
          <cell r="I7167">
            <v>0</v>
          </cell>
          <cell r="J7167">
            <v>959769504</v>
          </cell>
        </row>
        <row r="7168">
          <cell r="H7168" t="str">
            <v>1512796139</v>
          </cell>
          <cell r="I7168">
            <v>0</v>
          </cell>
          <cell r="J7168">
            <v>959769504</v>
          </cell>
        </row>
        <row r="7169">
          <cell r="H7169" t="str">
            <v>1512798139</v>
          </cell>
          <cell r="I7169">
            <v>41211400</v>
          </cell>
          <cell r="J7169">
            <v>41211400</v>
          </cell>
        </row>
        <row r="7170">
          <cell r="H7170" t="str">
            <v>1512798139</v>
          </cell>
          <cell r="I7170">
            <v>41211400</v>
          </cell>
          <cell r="J7170">
            <v>41211400</v>
          </cell>
        </row>
        <row r="7171">
          <cell r="H7171" t="str">
            <v>1512798139</v>
          </cell>
          <cell r="I7171">
            <v>0</v>
          </cell>
          <cell r="J7171">
            <v>41211400</v>
          </cell>
        </row>
        <row r="7172">
          <cell r="H7172" t="str">
            <v>1512798139</v>
          </cell>
          <cell r="I7172">
            <v>0</v>
          </cell>
          <cell r="J7172">
            <v>41211400</v>
          </cell>
        </row>
        <row r="7173">
          <cell r="H7173" t="str">
            <v>1540000139</v>
          </cell>
          <cell r="I7173">
            <v>3003600000</v>
          </cell>
          <cell r="J7173">
            <v>2874502245.71</v>
          </cell>
        </row>
        <row r="7174">
          <cell r="H7174" t="str">
            <v>1540019139</v>
          </cell>
          <cell r="I7174">
            <v>27000000</v>
          </cell>
          <cell r="J7174">
            <v>26900000</v>
          </cell>
        </row>
        <row r="7175">
          <cell r="H7175" t="str">
            <v>1540019139</v>
          </cell>
          <cell r="I7175">
            <v>27000000</v>
          </cell>
          <cell r="J7175">
            <v>26900000</v>
          </cell>
        </row>
        <row r="7176">
          <cell r="H7176" t="str">
            <v>1540019139</v>
          </cell>
          <cell r="I7176">
            <v>0</v>
          </cell>
          <cell r="J7176">
            <v>26900000</v>
          </cell>
        </row>
        <row r="7177">
          <cell r="H7177" t="str">
            <v>1540019139</v>
          </cell>
          <cell r="I7177">
            <v>0</v>
          </cell>
          <cell r="J7177">
            <v>26900000</v>
          </cell>
        </row>
        <row r="7178">
          <cell r="H7178" t="str">
            <v>1545392139</v>
          </cell>
          <cell r="I7178">
            <v>2976600000</v>
          </cell>
          <cell r="J7178">
            <v>2847602245.71</v>
          </cell>
        </row>
        <row r="7179">
          <cell r="H7179" t="str">
            <v>1545392139</v>
          </cell>
          <cell r="I7179">
            <v>2976600000</v>
          </cell>
          <cell r="J7179">
            <v>2847602245.71</v>
          </cell>
        </row>
        <row r="7180">
          <cell r="H7180" t="str">
            <v>1545392139</v>
          </cell>
          <cell r="I7180">
            <v>0</v>
          </cell>
          <cell r="J7180">
            <v>2847602245.71</v>
          </cell>
        </row>
        <row r="7181">
          <cell r="H7181" t="str">
            <v>2700000139</v>
          </cell>
          <cell r="I7181">
            <v>53744500</v>
          </cell>
          <cell r="J7181">
            <v>39426487.520000003</v>
          </cell>
        </row>
        <row r="7182">
          <cell r="H7182" t="str">
            <v>2710000139</v>
          </cell>
          <cell r="I7182">
            <v>53744500</v>
          </cell>
          <cell r="J7182">
            <v>39426487.520000003</v>
          </cell>
        </row>
        <row r="7183">
          <cell r="H7183" t="str">
            <v>2712794139</v>
          </cell>
          <cell r="I7183">
            <v>12749500</v>
          </cell>
          <cell r="J7183">
            <v>11466668.279999999</v>
          </cell>
        </row>
        <row r="7184">
          <cell r="H7184" t="str">
            <v>2712794139</v>
          </cell>
          <cell r="I7184">
            <v>12749500</v>
          </cell>
          <cell r="J7184">
            <v>11466668.279999999</v>
          </cell>
        </row>
        <row r="7185">
          <cell r="H7185" t="str">
            <v>2712794139</v>
          </cell>
          <cell r="I7185">
            <v>0</v>
          </cell>
          <cell r="J7185">
            <v>11466668.279999999</v>
          </cell>
        </row>
        <row r="7186">
          <cell r="H7186" t="str">
            <v>2712794139</v>
          </cell>
          <cell r="I7186">
            <v>0</v>
          </cell>
          <cell r="J7186">
            <v>11466668.279999999</v>
          </cell>
        </row>
        <row r="7187">
          <cell r="H7187" t="str">
            <v>2719999139</v>
          </cell>
          <cell r="I7187">
            <v>40995000</v>
          </cell>
          <cell r="J7187">
            <v>27959819.239999998</v>
          </cell>
        </row>
        <row r="7188">
          <cell r="H7188" t="str">
            <v>2719999139</v>
          </cell>
          <cell r="I7188">
            <v>40995000</v>
          </cell>
          <cell r="J7188">
            <v>27959819.239999998</v>
          </cell>
        </row>
        <row r="7189">
          <cell r="H7189" t="str">
            <v>2719999139</v>
          </cell>
          <cell r="I7189">
            <v>0</v>
          </cell>
          <cell r="J7189">
            <v>27959819.239999998</v>
          </cell>
        </row>
        <row r="7190">
          <cell r="H7190" t="str">
            <v>2719999139</v>
          </cell>
          <cell r="I7190">
            <v>0</v>
          </cell>
          <cell r="J7190">
            <v>27959819.239999998</v>
          </cell>
        </row>
        <row r="7191">
          <cell r="H7191" t="str">
            <v>9900000139</v>
          </cell>
          <cell r="I7191">
            <v>4971285700</v>
          </cell>
          <cell r="J7191">
            <v>4775258903.0200005</v>
          </cell>
        </row>
        <row r="7192">
          <cell r="H7192" t="str">
            <v>9990000139</v>
          </cell>
          <cell r="I7192">
            <v>4971285700</v>
          </cell>
          <cell r="J7192">
            <v>4775258903.0200005</v>
          </cell>
        </row>
        <row r="7193">
          <cell r="H7193" t="str">
            <v>9990011139</v>
          </cell>
          <cell r="I7193">
            <v>3184606100</v>
          </cell>
          <cell r="J7193">
            <v>3184594749.0799999</v>
          </cell>
        </row>
        <row r="7194">
          <cell r="H7194" t="str">
            <v>9990011139</v>
          </cell>
          <cell r="I7194">
            <v>3184606100</v>
          </cell>
          <cell r="J7194">
            <v>3184594749.0799999</v>
          </cell>
        </row>
        <row r="7195">
          <cell r="H7195" t="str">
            <v>9990011139</v>
          </cell>
          <cell r="I7195">
            <v>0</v>
          </cell>
          <cell r="J7195">
            <v>3184594749.0799999</v>
          </cell>
        </row>
        <row r="7196">
          <cell r="H7196" t="str">
            <v>9990011139</v>
          </cell>
          <cell r="I7196">
            <v>0</v>
          </cell>
          <cell r="J7196">
            <v>3184594749.0799999</v>
          </cell>
        </row>
        <row r="7197">
          <cell r="H7197" t="str">
            <v>9990019139</v>
          </cell>
          <cell r="I7197">
            <v>1324366700</v>
          </cell>
          <cell r="J7197">
            <v>1138910309.75</v>
          </cell>
        </row>
        <row r="7198">
          <cell r="H7198" t="str">
            <v>9990019139</v>
          </cell>
          <cell r="I7198">
            <v>129015900</v>
          </cell>
          <cell r="J7198">
            <v>78078830.129999995</v>
          </cell>
        </row>
        <row r="7199">
          <cell r="H7199" t="str">
            <v>9990019139</v>
          </cell>
          <cell r="I7199">
            <v>0</v>
          </cell>
          <cell r="J7199">
            <v>78078830.129999995</v>
          </cell>
        </row>
        <row r="7200">
          <cell r="H7200" t="str">
            <v>9990019139</v>
          </cell>
          <cell r="I7200">
            <v>0</v>
          </cell>
          <cell r="J7200">
            <v>78078830.129999995</v>
          </cell>
        </row>
        <row r="7201">
          <cell r="H7201" t="str">
            <v>9990019139</v>
          </cell>
          <cell r="I7201">
            <v>1051027800</v>
          </cell>
          <cell r="J7201">
            <v>916508479.62</v>
          </cell>
        </row>
        <row r="7202">
          <cell r="H7202" t="str">
            <v>9990019139</v>
          </cell>
          <cell r="I7202">
            <v>0</v>
          </cell>
          <cell r="J7202">
            <v>916508479.62</v>
          </cell>
        </row>
        <row r="7203">
          <cell r="H7203" t="str">
            <v>9990019139</v>
          </cell>
          <cell r="I7203">
            <v>0</v>
          </cell>
          <cell r="J7203">
            <v>502344102.44999999</v>
          </cell>
        </row>
        <row r="7204">
          <cell r="H7204" t="str">
            <v>9990019139</v>
          </cell>
          <cell r="I7204">
            <v>0</v>
          </cell>
          <cell r="J7204">
            <v>97946322.659999996</v>
          </cell>
        </row>
        <row r="7205">
          <cell r="H7205" t="str">
            <v>9990019139</v>
          </cell>
          <cell r="I7205">
            <v>0</v>
          </cell>
          <cell r="J7205">
            <v>316218054.50999999</v>
          </cell>
        </row>
        <row r="7206">
          <cell r="H7206" t="str">
            <v>9990019139</v>
          </cell>
          <cell r="I7206">
            <v>144323000</v>
          </cell>
          <cell r="J7206">
            <v>144323000</v>
          </cell>
        </row>
        <row r="7207">
          <cell r="H7207" t="str">
            <v>9990019139</v>
          </cell>
          <cell r="I7207">
            <v>0</v>
          </cell>
          <cell r="J7207">
            <v>144323000</v>
          </cell>
        </row>
        <row r="7208">
          <cell r="H7208" t="str">
            <v>9990019139</v>
          </cell>
          <cell r="I7208">
            <v>0</v>
          </cell>
          <cell r="J7208">
            <v>144220300</v>
          </cell>
        </row>
        <row r="7209">
          <cell r="H7209" t="str">
            <v>9990019139</v>
          </cell>
          <cell r="I7209">
            <v>0</v>
          </cell>
          <cell r="J7209">
            <v>102700</v>
          </cell>
        </row>
        <row r="7210">
          <cell r="H7210" t="str">
            <v>9990059139</v>
          </cell>
          <cell r="I7210">
            <v>458991600</v>
          </cell>
          <cell r="J7210">
            <v>449429700</v>
          </cell>
        </row>
        <row r="7211">
          <cell r="H7211" t="str">
            <v>9990059139</v>
          </cell>
          <cell r="I7211">
            <v>458991600</v>
          </cell>
          <cell r="J7211">
            <v>449429700</v>
          </cell>
        </row>
        <row r="7212">
          <cell r="H7212" t="str">
            <v>9990059139</v>
          </cell>
          <cell r="I7212">
            <v>0</v>
          </cell>
          <cell r="J7212">
            <v>449429700</v>
          </cell>
        </row>
        <row r="7213">
          <cell r="H7213" t="str">
            <v>9990059139</v>
          </cell>
          <cell r="I7213">
            <v>0</v>
          </cell>
          <cell r="J7213">
            <v>449429700</v>
          </cell>
        </row>
        <row r="7214">
          <cell r="H7214" t="str">
            <v>9992041139</v>
          </cell>
          <cell r="I7214">
            <v>3212200</v>
          </cell>
          <cell r="J7214">
            <v>2235535.21</v>
          </cell>
        </row>
        <row r="7215">
          <cell r="H7215" t="str">
            <v>9992041139</v>
          </cell>
          <cell r="I7215">
            <v>2082300</v>
          </cell>
          <cell r="J7215">
            <v>1932781.65</v>
          </cell>
        </row>
        <row r="7216">
          <cell r="H7216" t="str">
            <v>9992041139</v>
          </cell>
          <cell r="I7216">
            <v>0</v>
          </cell>
          <cell r="J7216">
            <v>1932781.65</v>
          </cell>
        </row>
        <row r="7217">
          <cell r="H7217" t="str">
            <v>9992041139</v>
          </cell>
          <cell r="I7217">
            <v>0</v>
          </cell>
          <cell r="J7217">
            <v>1932781.65</v>
          </cell>
        </row>
        <row r="7218">
          <cell r="H7218" t="str">
            <v>9992041139</v>
          </cell>
          <cell r="I7218">
            <v>1129900</v>
          </cell>
          <cell r="J7218">
            <v>302753.56</v>
          </cell>
        </row>
        <row r="7219">
          <cell r="H7219" t="str">
            <v>9992041139</v>
          </cell>
          <cell r="I7219">
            <v>0</v>
          </cell>
          <cell r="J7219">
            <v>302753.56</v>
          </cell>
        </row>
        <row r="7220">
          <cell r="H7220" t="str">
            <v>9992041139</v>
          </cell>
          <cell r="I7220">
            <v>0</v>
          </cell>
          <cell r="J7220">
            <v>45840.800000000003</v>
          </cell>
        </row>
        <row r="7221">
          <cell r="H7221" t="str">
            <v>9992041139</v>
          </cell>
          <cell r="I7221">
            <v>0</v>
          </cell>
          <cell r="J7221">
            <v>256912.76</v>
          </cell>
        </row>
        <row r="7222">
          <cell r="H7222" t="str">
            <v>9993969139</v>
          </cell>
          <cell r="I7222">
            <v>109100</v>
          </cell>
          <cell r="J7222">
            <v>88608.98</v>
          </cell>
        </row>
        <row r="7223">
          <cell r="H7223" t="str">
            <v>9993969139</v>
          </cell>
          <cell r="I7223">
            <v>109100</v>
          </cell>
          <cell r="J7223">
            <v>88608.98</v>
          </cell>
        </row>
        <row r="7224">
          <cell r="H7224" t="str">
            <v>9993969139</v>
          </cell>
          <cell r="I7224">
            <v>0</v>
          </cell>
          <cell r="J7224">
            <v>250</v>
          </cell>
        </row>
        <row r="7225">
          <cell r="H7225" t="str">
            <v>9993969139</v>
          </cell>
          <cell r="I7225">
            <v>0</v>
          </cell>
          <cell r="J7225">
            <v>250</v>
          </cell>
        </row>
        <row r="7226">
          <cell r="H7226" t="str">
            <v>9993969139</v>
          </cell>
          <cell r="I7226">
            <v>0</v>
          </cell>
          <cell r="J7226">
            <v>88358.98</v>
          </cell>
        </row>
        <row r="7227">
          <cell r="H7227" t="str">
            <v>9993969139</v>
          </cell>
          <cell r="I7227">
            <v>0</v>
          </cell>
          <cell r="J7227">
            <v>88358.98</v>
          </cell>
        </row>
        <row r="7228">
          <cell r="H7228" t="str">
            <v>139</v>
          </cell>
          <cell r="I7228">
            <v>43773723400</v>
          </cell>
          <cell r="J7228">
            <v>42620782742.5</v>
          </cell>
        </row>
        <row r="7229">
          <cell r="H7229" t="str">
            <v>139</v>
          </cell>
          <cell r="I7229">
            <v>55000000</v>
          </cell>
          <cell r="J7229">
            <v>55000000</v>
          </cell>
        </row>
        <row r="7230">
          <cell r="H7230" t="str">
            <v>9900000139</v>
          </cell>
          <cell r="I7230">
            <v>55000000</v>
          </cell>
          <cell r="J7230">
            <v>55000000</v>
          </cell>
        </row>
        <row r="7231">
          <cell r="H7231" t="str">
            <v>9970000139</v>
          </cell>
          <cell r="I7231">
            <v>55000000</v>
          </cell>
          <cell r="J7231">
            <v>55000000</v>
          </cell>
        </row>
        <row r="7232">
          <cell r="H7232" t="str">
            <v>9975188139</v>
          </cell>
          <cell r="I7232">
            <v>55000000</v>
          </cell>
          <cell r="J7232">
            <v>55000000</v>
          </cell>
        </row>
        <row r="7233">
          <cell r="H7233" t="str">
            <v>9975188139</v>
          </cell>
          <cell r="I7233">
            <v>55000000</v>
          </cell>
          <cell r="J7233">
            <v>55000000</v>
          </cell>
        </row>
        <row r="7234">
          <cell r="H7234" t="str">
            <v>9975188139</v>
          </cell>
          <cell r="I7234">
            <v>0</v>
          </cell>
          <cell r="J7234">
            <v>55000000</v>
          </cell>
        </row>
        <row r="7235">
          <cell r="H7235" t="str">
            <v>9975188139</v>
          </cell>
          <cell r="I7235">
            <v>0</v>
          </cell>
          <cell r="J7235">
            <v>55000000</v>
          </cell>
        </row>
        <row r="7236">
          <cell r="H7236" t="str">
            <v>139</v>
          </cell>
          <cell r="I7236">
            <v>374910000</v>
          </cell>
          <cell r="J7236">
            <v>336168438</v>
          </cell>
        </row>
        <row r="7237">
          <cell r="H7237" t="str">
            <v>3700000139</v>
          </cell>
          <cell r="I7237">
            <v>249740000</v>
          </cell>
          <cell r="J7237">
            <v>210998438</v>
          </cell>
        </row>
        <row r="7238">
          <cell r="H7238" t="str">
            <v>3740000139</v>
          </cell>
          <cell r="I7238">
            <v>249740000</v>
          </cell>
          <cell r="J7238">
            <v>210998438</v>
          </cell>
        </row>
        <row r="7239">
          <cell r="H7239" t="str">
            <v>3745099139</v>
          </cell>
          <cell r="I7239">
            <v>249740000</v>
          </cell>
          <cell r="J7239">
            <v>210998438</v>
          </cell>
        </row>
        <row r="7240">
          <cell r="H7240" t="str">
            <v>3745099139</v>
          </cell>
          <cell r="I7240">
            <v>249740000</v>
          </cell>
          <cell r="J7240">
            <v>210998438</v>
          </cell>
        </row>
        <row r="7241">
          <cell r="H7241" t="str">
            <v>3745099139</v>
          </cell>
          <cell r="I7241">
            <v>0</v>
          </cell>
          <cell r="J7241">
            <v>210998438</v>
          </cell>
        </row>
        <row r="7242">
          <cell r="H7242" t="str">
            <v>3745099139</v>
          </cell>
          <cell r="I7242">
            <v>0</v>
          </cell>
          <cell r="J7242">
            <v>210998438</v>
          </cell>
        </row>
        <row r="7243">
          <cell r="H7243" t="str">
            <v>9900000139</v>
          </cell>
          <cell r="I7243">
            <v>125170000</v>
          </cell>
          <cell r="J7243">
            <v>125170000</v>
          </cell>
        </row>
        <row r="7244">
          <cell r="H7244" t="str">
            <v>9970000139</v>
          </cell>
          <cell r="I7244">
            <v>125170000</v>
          </cell>
          <cell r="J7244">
            <v>125170000</v>
          </cell>
        </row>
        <row r="7245">
          <cell r="H7245" t="str">
            <v>9975188139</v>
          </cell>
          <cell r="I7245">
            <v>125170000</v>
          </cell>
          <cell r="J7245">
            <v>125170000</v>
          </cell>
        </row>
        <row r="7246">
          <cell r="H7246" t="str">
            <v>9975188139</v>
          </cell>
          <cell r="I7246">
            <v>125170000</v>
          </cell>
          <cell r="J7246">
            <v>125170000</v>
          </cell>
        </row>
        <row r="7247">
          <cell r="H7247" t="str">
            <v>9975188139</v>
          </cell>
          <cell r="I7247">
            <v>0</v>
          </cell>
          <cell r="J7247">
            <v>125170000</v>
          </cell>
        </row>
        <row r="7248">
          <cell r="H7248" t="str">
            <v>9975188139</v>
          </cell>
          <cell r="I7248">
            <v>0</v>
          </cell>
          <cell r="J7248">
            <v>125170000</v>
          </cell>
        </row>
        <row r="7249">
          <cell r="H7249" t="str">
            <v>139</v>
          </cell>
          <cell r="I7249">
            <v>320050000</v>
          </cell>
          <cell r="J7249">
            <v>320050000</v>
          </cell>
        </row>
        <row r="7250">
          <cell r="H7250" t="str">
            <v>9900000139</v>
          </cell>
          <cell r="I7250">
            <v>320050000</v>
          </cell>
          <cell r="J7250">
            <v>320050000</v>
          </cell>
        </row>
        <row r="7251">
          <cell r="H7251" t="str">
            <v>9970000139</v>
          </cell>
          <cell r="I7251">
            <v>320050000</v>
          </cell>
          <cell r="J7251">
            <v>320050000</v>
          </cell>
        </row>
        <row r="7252">
          <cell r="H7252" t="str">
            <v>9975188139</v>
          </cell>
          <cell r="I7252">
            <v>320050000</v>
          </cell>
          <cell r="J7252">
            <v>320050000</v>
          </cell>
        </row>
        <row r="7253">
          <cell r="H7253" t="str">
            <v>9975188139</v>
          </cell>
          <cell r="I7253">
            <v>320050000</v>
          </cell>
          <cell r="J7253">
            <v>320050000</v>
          </cell>
        </row>
        <row r="7254">
          <cell r="H7254" t="str">
            <v>9975188139</v>
          </cell>
          <cell r="I7254">
            <v>0</v>
          </cell>
          <cell r="J7254">
            <v>320050000</v>
          </cell>
        </row>
        <row r="7255">
          <cell r="H7255" t="str">
            <v>9975188139</v>
          </cell>
          <cell r="I7255">
            <v>0</v>
          </cell>
          <cell r="J7255">
            <v>320050000</v>
          </cell>
        </row>
        <row r="7256">
          <cell r="H7256" t="str">
            <v>139</v>
          </cell>
          <cell r="I7256">
            <v>326718400</v>
          </cell>
          <cell r="J7256">
            <v>324985661</v>
          </cell>
        </row>
        <row r="7257">
          <cell r="H7257" t="str">
            <v>2300000139</v>
          </cell>
          <cell r="I7257">
            <v>326718400</v>
          </cell>
          <cell r="J7257">
            <v>324985661</v>
          </cell>
        </row>
        <row r="7258">
          <cell r="H7258" t="str">
            <v>2340000139</v>
          </cell>
          <cell r="I7258">
            <v>326718400</v>
          </cell>
          <cell r="J7258">
            <v>324985661</v>
          </cell>
        </row>
        <row r="7259">
          <cell r="H7259" t="str">
            <v>2340019139</v>
          </cell>
          <cell r="I7259">
            <v>41250000</v>
          </cell>
          <cell r="J7259">
            <v>41250000</v>
          </cell>
        </row>
        <row r="7260">
          <cell r="H7260" t="str">
            <v>2340019139</v>
          </cell>
          <cell r="I7260">
            <v>41250000</v>
          </cell>
          <cell r="J7260">
            <v>41250000</v>
          </cell>
        </row>
        <row r="7261">
          <cell r="H7261" t="str">
            <v>2340019139</v>
          </cell>
          <cell r="I7261">
            <v>0</v>
          </cell>
          <cell r="J7261">
            <v>41250000</v>
          </cell>
        </row>
        <row r="7262">
          <cell r="H7262" t="str">
            <v>2340019139</v>
          </cell>
          <cell r="I7262">
            <v>0</v>
          </cell>
          <cell r="J7262">
            <v>41250000</v>
          </cell>
        </row>
        <row r="7263">
          <cell r="H7263" t="str">
            <v>2347001139</v>
          </cell>
          <cell r="I7263">
            <v>285468400</v>
          </cell>
          <cell r="J7263">
            <v>283735661</v>
          </cell>
        </row>
        <row r="7264">
          <cell r="H7264" t="str">
            <v>2347001139</v>
          </cell>
          <cell r="I7264">
            <v>285468400</v>
          </cell>
          <cell r="J7264">
            <v>283735661</v>
          </cell>
        </row>
        <row r="7265">
          <cell r="H7265" t="str">
            <v>2347001139</v>
          </cell>
          <cell r="I7265">
            <v>0</v>
          </cell>
          <cell r="J7265">
            <v>283735661</v>
          </cell>
        </row>
        <row r="7266">
          <cell r="H7266" t="str">
            <v>2347001139</v>
          </cell>
          <cell r="I7266">
            <v>0</v>
          </cell>
          <cell r="J7266">
            <v>283735661</v>
          </cell>
        </row>
        <row r="7267">
          <cell r="H7267" t="str">
            <v>139</v>
          </cell>
          <cell r="I7267">
            <v>288048900</v>
          </cell>
          <cell r="J7267">
            <v>275077773</v>
          </cell>
        </row>
        <row r="7268">
          <cell r="H7268" t="str">
            <v>1500000139</v>
          </cell>
          <cell r="I7268">
            <v>288048900</v>
          </cell>
          <cell r="J7268">
            <v>275077773</v>
          </cell>
        </row>
        <row r="7269">
          <cell r="H7269" t="str">
            <v>1550000139</v>
          </cell>
          <cell r="I7269">
            <v>104926000</v>
          </cell>
          <cell r="J7269">
            <v>91954873</v>
          </cell>
        </row>
        <row r="7270">
          <cell r="H7270" t="str">
            <v>1550019139</v>
          </cell>
          <cell r="I7270">
            <v>104926000</v>
          </cell>
          <cell r="J7270">
            <v>91954873</v>
          </cell>
        </row>
        <row r="7271">
          <cell r="H7271" t="str">
            <v>1550019139</v>
          </cell>
          <cell r="I7271">
            <v>104926000</v>
          </cell>
          <cell r="J7271">
            <v>91954873</v>
          </cell>
        </row>
        <row r="7272">
          <cell r="H7272" t="str">
            <v>1550019139</v>
          </cell>
          <cell r="I7272">
            <v>0</v>
          </cell>
          <cell r="J7272">
            <v>91954873</v>
          </cell>
        </row>
        <row r="7273">
          <cell r="H7273" t="str">
            <v>1550019139</v>
          </cell>
          <cell r="I7273">
            <v>0</v>
          </cell>
          <cell r="J7273">
            <v>91954873</v>
          </cell>
        </row>
        <row r="7274">
          <cell r="H7274" t="str">
            <v>1580000139</v>
          </cell>
          <cell r="I7274">
            <v>183122900</v>
          </cell>
          <cell r="J7274">
            <v>183122900</v>
          </cell>
        </row>
        <row r="7275">
          <cell r="H7275" t="str">
            <v>1580059139</v>
          </cell>
          <cell r="I7275">
            <v>183122900</v>
          </cell>
          <cell r="J7275">
            <v>183122900</v>
          </cell>
        </row>
        <row r="7276">
          <cell r="H7276" t="str">
            <v>1580059139</v>
          </cell>
          <cell r="I7276">
            <v>183122900</v>
          </cell>
          <cell r="J7276">
            <v>183122900</v>
          </cell>
        </row>
        <row r="7277">
          <cell r="H7277" t="str">
            <v>1580059139</v>
          </cell>
          <cell r="I7277">
            <v>0</v>
          </cell>
          <cell r="J7277">
            <v>183122900</v>
          </cell>
        </row>
        <row r="7278">
          <cell r="H7278" t="str">
            <v>1580059139</v>
          </cell>
          <cell r="I7278">
            <v>0</v>
          </cell>
          <cell r="J7278">
            <v>182759500</v>
          </cell>
        </row>
        <row r="7279">
          <cell r="H7279" t="str">
            <v>1580059139</v>
          </cell>
          <cell r="I7279">
            <v>0</v>
          </cell>
          <cell r="J7279">
            <v>363400</v>
          </cell>
        </row>
        <row r="7280">
          <cell r="H7280" t="str">
            <v>139</v>
          </cell>
          <cell r="I7280">
            <v>42408996100</v>
          </cell>
          <cell r="J7280">
            <v>41309500870.5</v>
          </cell>
        </row>
        <row r="7281">
          <cell r="H7281" t="str">
            <v>0300000139</v>
          </cell>
          <cell r="I7281">
            <v>11305300</v>
          </cell>
          <cell r="J7281">
            <v>8491232.6999999993</v>
          </cell>
        </row>
        <row r="7282">
          <cell r="H7282" t="str">
            <v>0340000139</v>
          </cell>
          <cell r="I7282">
            <v>11305300</v>
          </cell>
          <cell r="J7282">
            <v>8491232.6999999993</v>
          </cell>
        </row>
        <row r="7283">
          <cell r="H7283" t="str">
            <v>0349999139</v>
          </cell>
          <cell r="I7283">
            <v>11305300</v>
          </cell>
          <cell r="J7283">
            <v>8491232.6999999993</v>
          </cell>
        </row>
        <row r="7284">
          <cell r="H7284" t="str">
            <v>0349999139</v>
          </cell>
          <cell r="I7284">
            <v>11305300</v>
          </cell>
          <cell r="J7284">
            <v>8491232.6999999993</v>
          </cell>
        </row>
        <row r="7285">
          <cell r="H7285" t="str">
            <v>0349999139</v>
          </cell>
          <cell r="I7285">
            <v>0</v>
          </cell>
          <cell r="J7285">
            <v>8491232.6999999993</v>
          </cell>
        </row>
        <row r="7286">
          <cell r="H7286" t="str">
            <v>0349999139</v>
          </cell>
          <cell r="I7286">
            <v>0</v>
          </cell>
          <cell r="J7286">
            <v>810000</v>
          </cell>
        </row>
        <row r="7287">
          <cell r="H7287" t="str">
            <v>0349999139</v>
          </cell>
          <cell r="I7287">
            <v>0</v>
          </cell>
          <cell r="J7287">
            <v>7681232.7000000002</v>
          </cell>
        </row>
        <row r="7288">
          <cell r="H7288" t="str">
            <v>1500000139</v>
          </cell>
          <cell r="I7288">
            <v>29269340800</v>
          </cell>
          <cell r="J7288">
            <v>28225389637.799999</v>
          </cell>
        </row>
        <row r="7289">
          <cell r="H7289" t="str">
            <v>1510000139</v>
          </cell>
          <cell r="I7289">
            <v>9491053500</v>
          </cell>
          <cell r="J7289">
            <v>9491052000</v>
          </cell>
        </row>
        <row r="7290">
          <cell r="H7290" t="str">
            <v>1516230139</v>
          </cell>
          <cell r="I7290">
            <v>4500000000</v>
          </cell>
          <cell r="J7290">
            <v>4500000000</v>
          </cell>
        </row>
        <row r="7291">
          <cell r="H7291" t="str">
            <v>1516230139</v>
          </cell>
          <cell r="I7291">
            <v>4500000000</v>
          </cell>
          <cell r="J7291">
            <v>4500000000</v>
          </cell>
        </row>
        <row r="7292">
          <cell r="H7292" t="str">
            <v>1516230139</v>
          </cell>
          <cell r="I7292">
            <v>0</v>
          </cell>
          <cell r="J7292">
            <v>4500000000</v>
          </cell>
        </row>
        <row r="7293">
          <cell r="H7293" t="str">
            <v>1516394139</v>
          </cell>
          <cell r="I7293">
            <v>4155327900</v>
          </cell>
          <cell r="J7293">
            <v>4155327000</v>
          </cell>
        </row>
        <row r="7294">
          <cell r="H7294" t="str">
            <v>1516394139</v>
          </cell>
          <cell r="I7294">
            <v>4155327900</v>
          </cell>
          <cell r="J7294">
            <v>4155327000</v>
          </cell>
        </row>
        <row r="7295">
          <cell r="H7295" t="str">
            <v>1516394139</v>
          </cell>
          <cell r="I7295">
            <v>0</v>
          </cell>
          <cell r="J7295">
            <v>4155327000</v>
          </cell>
        </row>
        <row r="7296">
          <cell r="H7296" t="str">
            <v>1516394139</v>
          </cell>
          <cell r="I7296">
            <v>0</v>
          </cell>
          <cell r="J7296">
            <v>4155327000</v>
          </cell>
        </row>
        <row r="7297">
          <cell r="H7297" t="str">
            <v>1516735139</v>
          </cell>
          <cell r="I7297">
            <v>835725600</v>
          </cell>
          <cell r="J7297">
            <v>835725000</v>
          </cell>
        </row>
        <row r="7298">
          <cell r="H7298" t="str">
            <v>1516735139</v>
          </cell>
          <cell r="I7298">
            <v>835725600</v>
          </cell>
          <cell r="J7298">
            <v>835725000</v>
          </cell>
        </row>
        <row r="7299">
          <cell r="H7299" t="str">
            <v>1516735139</v>
          </cell>
          <cell r="I7299">
            <v>0</v>
          </cell>
          <cell r="J7299">
            <v>835725000</v>
          </cell>
        </row>
        <row r="7300">
          <cell r="H7300" t="str">
            <v>1516735139</v>
          </cell>
          <cell r="I7300">
            <v>0</v>
          </cell>
          <cell r="J7300">
            <v>835725000</v>
          </cell>
        </row>
        <row r="7301">
          <cell r="H7301" t="str">
            <v>1520000139</v>
          </cell>
          <cell r="I7301">
            <v>18528287300</v>
          </cell>
          <cell r="J7301">
            <v>17532410861.43</v>
          </cell>
        </row>
        <row r="7302">
          <cell r="H7302" t="str">
            <v>1525064139</v>
          </cell>
          <cell r="I7302">
            <v>16903787300</v>
          </cell>
          <cell r="J7302">
            <v>16219400731.07</v>
          </cell>
        </row>
        <row r="7303">
          <cell r="H7303" t="str">
            <v>1525064139</v>
          </cell>
          <cell r="I7303">
            <v>16903787300</v>
          </cell>
          <cell r="J7303">
            <v>16219400731.07</v>
          </cell>
        </row>
        <row r="7304">
          <cell r="H7304" t="str">
            <v>1525064139</v>
          </cell>
          <cell r="I7304">
            <v>0</v>
          </cell>
          <cell r="J7304">
            <v>16219400731.07</v>
          </cell>
        </row>
        <row r="7305">
          <cell r="H7305" t="str">
            <v>1525064139</v>
          </cell>
          <cell r="I7305">
            <v>0</v>
          </cell>
          <cell r="J7305">
            <v>16219400731.07</v>
          </cell>
        </row>
        <row r="7306">
          <cell r="H7306" t="str">
            <v>1525111139</v>
          </cell>
          <cell r="I7306">
            <v>1624500000</v>
          </cell>
          <cell r="J7306">
            <v>1313010130.3599999</v>
          </cell>
        </row>
        <row r="7307">
          <cell r="H7307" t="str">
            <v>1525111139</v>
          </cell>
          <cell r="I7307">
            <v>1624500000</v>
          </cell>
          <cell r="J7307">
            <v>1313010130.3599999</v>
          </cell>
        </row>
        <row r="7308">
          <cell r="H7308" t="str">
            <v>1525111139</v>
          </cell>
          <cell r="I7308">
            <v>0</v>
          </cell>
          <cell r="J7308">
            <v>1313010130.3599999</v>
          </cell>
        </row>
        <row r="7309">
          <cell r="H7309" t="str">
            <v>1525111139</v>
          </cell>
          <cell r="I7309">
            <v>0</v>
          </cell>
          <cell r="J7309">
            <v>1313010130.3599999</v>
          </cell>
        </row>
        <row r="7310">
          <cell r="H7310" t="str">
            <v>1550000139</v>
          </cell>
          <cell r="I7310">
            <v>1250000000</v>
          </cell>
          <cell r="J7310">
            <v>1201926776.3699999</v>
          </cell>
        </row>
        <row r="7311">
          <cell r="H7311" t="str">
            <v>1555389139</v>
          </cell>
          <cell r="I7311">
            <v>1250000000</v>
          </cell>
          <cell r="J7311">
            <v>1201926776.3699999</v>
          </cell>
        </row>
        <row r="7312">
          <cell r="H7312" t="str">
            <v>1555389139</v>
          </cell>
          <cell r="I7312">
            <v>1250000000</v>
          </cell>
          <cell r="J7312">
            <v>1201926776.3699999</v>
          </cell>
        </row>
        <row r="7313">
          <cell r="H7313" t="str">
            <v>1555389139</v>
          </cell>
          <cell r="I7313">
            <v>0</v>
          </cell>
          <cell r="J7313">
            <v>1201926776.3699999</v>
          </cell>
        </row>
        <row r="7314">
          <cell r="H7314" t="str">
            <v>1555389139</v>
          </cell>
          <cell r="I7314">
            <v>0</v>
          </cell>
          <cell r="J7314">
            <v>1201926776.3699999</v>
          </cell>
        </row>
        <row r="7315">
          <cell r="H7315" t="str">
            <v>2700000139</v>
          </cell>
          <cell r="I7315">
            <v>10000000000</v>
          </cell>
          <cell r="J7315">
            <v>10000000000</v>
          </cell>
        </row>
        <row r="7316">
          <cell r="H7316" t="str">
            <v>2730000139</v>
          </cell>
          <cell r="I7316">
            <v>10000000000</v>
          </cell>
          <cell r="J7316">
            <v>10000000000</v>
          </cell>
        </row>
        <row r="7317">
          <cell r="H7317" t="str">
            <v>2736592139</v>
          </cell>
          <cell r="I7317">
            <v>10000000000</v>
          </cell>
          <cell r="J7317">
            <v>10000000000</v>
          </cell>
        </row>
        <row r="7318">
          <cell r="H7318" t="str">
            <v>2736592139</v>
          </cell>
          <cell r="I7318">
            <v>10000000000</v>
          </cell>
          <cell r="J7318">
            <v>10000000000</v>
          </cell>
        </row>
        <row r="7319">
          <cell r="H7319" t="str">
            <v>2736592139</v>
          </cell>
          <cell r="I7319">
            <v>0</v>
          </cell>
          <cell r="J7319">
            <v>10000000000</v>
          </cell>
        </row>
        <row r="7320">
          <cell r="H7320" t="str">
            <v>2736592139</v>
          </cell>
          <cell r="I7320">
            <v>0</v>
          </cell>
          <cell r="J7320">
            <v>10000000000</v>
          </cell>
        </row>
        <row r="7321">
          <cell r="H7321" t="str">
            <v>3400000139</v>
          </cell>
          <cell r="I7321">
            <v>1570500000</v>
          </cell>
          <cell r="J7321">
            <v>1570500000</v>
          </cell>
        </row>
        <row r="7322">
          <cell r="H7322" t="str">
            <v>34Д0000139</v>
          </cell>
          <cell r="I7322">
            <v>1570500000</v>
          </cell>
          <cell r="J7322">
            <v>1570500000</v>
          </cell>
        </row>
        <row r="7323">
          <cell r="H7323" t="str">
            <v>34Д6046139</v>
          </cell>
          <cell r="I7323">
            <v>1570500000</v>
          </cell>
          <cell r="J7323">
            <v>1570500000</v>
          </cell>
        </row>
        <row r="7324">
          <cell r="H7324" t="str">
            <v>34Д6046139</v>
          </cell>
          <cell r="I7324">
            <v>1570500000</v>
          </cell>
          <cell r="J7324">
            <v>1570500000</v>
          </cell>
        </row>
        <row r="7325">
          <cell r="H7325" t="str">
            <v>34Д6046139</v>
          </cell>
          <cell r="I7325">
            <v>0</v>
          </cell>
          <cell r="J7325">
            <v>1570500000</v>
          </cell>
        </row>
        <row r="7326">
          <cell r="H7326" t="str">
            <v>34Д6046139</v>
          </cell>
          <cell r="I7326">
            <v>0</v>
          </cell>
          <cell r="J7326">
            <v>1570500000</v>
          </cell>
        </row>
        <row r="7327">
          <cell r="H7327" t="str">
            <v>9900000139</v>
          </cell>
          <cell r="I7327">
            <v>1557850000</v>
          </cell>
          <cell r="J7327">
            <v>1505120000</v>
          </cell>
        </row>
        <row r="7328">
          <cell r="H7328" t="str">
            <v>9970000139</v>
          </cell>
          <cell r="I7328">
            <v>1557850000</v>
          </cell>
          <cell r="J7328">
            <v>1505120000</v>
          </cell>
        </row>
        <row r="7329">
          <cell r="H7329" t="str">
            <v>9975188139</v>
          </cell>
          <cell r="I7329">
            <v>1557850000</v>
          </cell>
          <cell r="J7329">
            <v>1505120000</v>
          </cell>
        </row>
        <row r="7330">
          <cell r="H7330" t="str">
            <v>9975188139</v>
          </cell>
          <cell r="I7330">
            <v>1557850000</v>
          </cell>
          <cell r="J7330">
            <v>1505120000</v>
          </cell>
        </row>
        <row r="7331">
          <cell r="H7331" t="str">
            <v>9975188139</v>
          </cell>
          <cell r="I7331">
            <v>0</v>
          </cell>
          <cell r="J7331">
            <v>1505120000</v>
          </cell>
        </row>
        <row r="7332">
          <cell r="H7332" t="str">
            <v>9975188139</v>
          </cell>
          <cell r="I7332">
            <v>0</v>
          </cell>
          <cell r="J7332">
            <v>15000000</v>
          </cell>
        </row>
        <row r="7333">
          <cell r="H7333" t="str">
            <v>9975188139</v>
          </cell>
          <cell r="I7333">
            <v>0</v>
          </cell>
          <cell r="J7333">
            <v>1490120000</v>
          </cell>
        </row>
        <row r="7334">
          <cell r="H7334" t="str">
            <v>139</v>
          </cell>
          <cell r="I7334">
            <v>5697978900</v>
          </cell>
          <cell r="J7334">
            <v>4591867875.8699999</v>
          </cell>
        </row>
        <row r="7335">
          <cell r="H7335" t="str">
            <v>139</v>
          </cell>
          <cell r="I7335">
            <v>5697978900</v>
          </cell>
          <cell r="J7335">
            <v>4591867875.8699999</v>
          </cell>
        </row>
        <row r="7336">
          <cell r="H7336" t="str">
            <v>3700000139</v>
          </cell>
          <cell r="I7336">
            <v>4854550100</v>
          </cell>
          <cell r="J7336">
            <v>3841056140.5799999</v>
          </cell>
        </row>
        <row r="7337">
          <cell r="H7337" t="str">
            <v>3740000139</v>
          </cell>
          <cell r="I7337">
            <v>4854550100</v>
          </cell>
          <cell r="J7337">
            <v>3841056140.5799999</v>
          </cell>
        </row>
        <row r="7338">
          <cell r="H7338" t="str">
            <v>3745099139</v>
          </cell>
          <cell r="I7338">
            <v>4854550100</v>
          </cell>
          <cell r="J7338">
            <v>3841056140.5799999</v>
          </cell>
        </row>
        <row r="7339">
          <cell r="H7339" t="str">
            <v>3745099139</v>
          </cell>
          <cell r="I7339">
            <v>4854550100</v>
          </cell>
          <cell r="J7339">
            <v>3841056140.5799999</v>
          </cell>
        </row>
        <row r="7340">
          <cell r="H7340" t="str">
            <v>3745099139</v>
          </cell>
          <cell r="I7340">
            <v>0</v>
          </cell>
          <cell r="J7340">
            <v>3841056140.5799999</v>
          </cell>
        </row>
        <row r="7341">
          <cell r="H7341" t="str">
            <v>3745099139</v>
          </cell>
          <cell r="I7341">
            <v>0</v>
          </cell>
          <cell r="J7341">
            <v>3841056140.5799999</v>
          </cell>
        </row>
        <row r="7342">
          <cell r="H7342" t="str">
            <v>9900000139</v>
          </cell>
          <cell r="I7342">
            <v>843428800</v>
          </cell>
          <cell r="J7342">
            <v>750811735.28999996</v>
          </cell>
        </row>
        <row r="7343">
          <cell r="H7343" t="str">
            <v>9970000139</v>
          </cell>
          <cell r="I7343">
            <v>744112000</v>
          </cell>
          <cell r="J7343">
            <v>744112000</v>
          </cell>
        </row>
        <row r="7344">
          <cell r="H7344" t="str">
            <v>9975188139</v>
          </cell>
          <cell r="I7344">
            <v>744112000</v>
          </cell>
          <cell r="J7344">
            <v>744112000</v>
          </cell>
        </row>
        <row r="7345">
          <cell r="H7345" t="str">
            <v>9975188139</v>
          </cell>
          <cell r="I7345">
            <v>744112000</v>
          </cell>
          <cell r="J7345">
            <v>744112000</v>
          </cell>
        </row>
        <row r="7346">
          <cell r="H7346" t="str">
            <v>9975188139</v>
          </cell>
          <cell r="I7346">
            <v>0</v>
          </cell>
          <cell r="J7346">
            <v>744112000</v>
          </cell>
        </row>
        <row r="7347">
          <cell r="H7347" t="str">
            <v>9975188139</v>
          </cell>
          <cell r="I7347">
            <v>0</v>
          </cell>
          <cell r="J7347">
            <v>744112000</v>
          </cell>
        </row>
        <row r="7348">
          <cell r="H7348" t="str">
            <v>9990000139</v>
          </cell>
          <cell r="I7348">
            <v>99316800</v>
          </cell>
          <cell r="J7348">
            <v>6699735.29</v>
          </cell>
        </row>
        <row r="7349">
          <cell r="H7349" t="str">
            <v>9994009139</v>
          </cell>
          <cell r="I7349">
            <v>99316800</v>
          </cell>
          <cell r="J7349">
            <v>6699735.29</v>
          </cell>
        </row>
        <row r="7350">
          <cell r="H7350" t="str">
            <v>9994009139</v>
          </cell>
          <cell r="I7350">
            <v>99316800</v>
          </cell>
          <cell r="J7350">
            <v>6699735.29</v>
          </cell>
        </row>
        <row r="7351">
          <cell r="H7351" t="str">
            <v>9994009139</v>
          </cell>
          <cell r="I7351">
            <v>0</v>
          </cell>
          <cell r="J7351">
            <v>6699735.29</v>
          </cell>
        </row>
        <row r="7352">
          <cell r="H7352" t="str">
            <v>9994009139</v>
          </cell>
          <cell r="I7352">
            <v>0</v>
          </cell>
          <cell r="J7352">
            <v>6699735.29</v>
          </cell>
        </row>
        <row r="7353">
          <cell r="H7353" t="str">
            <v>139</v>
          </cell>
          <cell r="I7353">
            <v>2300787400</v>
          </cell>
          <cell r="J7353">
            <v>2242157048.0599999</v>
          </cell>
        </row>
        <row r="7354">
          <cell r="H7354" t="str">
            <v>139</v>
          </cell>
          <cell r="I7354">
            <v>685129600</v>
          </cell>
          <cell r="J7354">
            <v>664911875.54999995</v>
          </cell>
        </row>
        <row r="7355">
          <cell r="H7355" t="str">
            <v>3700000139</v>
          </cell>
          <cell r="I7355">
            <v>666419600</v>
          </cell>
          <cell r="J7355">
            <v>646201875.54999995</v>
          </cell>
        </row>
        <row r="7356">
          <cell r="H7356" t="str">
            <v>3740000139</v>
          </cell>
          <cell r="I7356">
            <v>666419600</v>
          </cell>
          <cell r="J7356">
            <v>646201875.54999995</v>
          </cell>
        </row>
        <row r="7357">
          <cell r="H7357" t="str">
            <v>3745099139</v>
          </cell>
          <cell r="I7357">
            <v>666419600</v>
          </cell>
          <cell r="J7357">
            <v>646201875.54999995</v>
          </cell>
        </row>
        <row r="7358">
          <cell r="H7358" t="str">
            <v>3745099139</v>
          </cell>
          <cell r="I7358">
            <v>666419600</v>
          </cell>
          <cell r="J7358">
            <v>646201875.54999995</v>
          </cell>
        </row>
        <row r="7359">
          <cell r="H7359" t="str">
            <v>3745099139</v>
          </cell>
          <cell r="I7359">
            <v>0</v>
          </cell>
          <cell r="J7359">
            <v>646201875.54999995</v>
          </cell>
        </row>
        <row r="7360">
          <cell r="H7360" t="str">
            <v>3745099139</v>
          </cell>
          <cell r="I7360">
            <v>0</v>
          </cell>
          <cell r="J7360">
            <v>646201875.54999995</v>
          </cell>
        </row>
        <row r="7361">
          <cell r="H7361" t="str">
            <v>9900000139</v>
          </cell>
          <cell r="I7361">
            <v>18710000</v>
          </cell>
          <cell r="J7361">
            <v>18710000</v>
          </cell>
        </row>
        <row r="7362">
          <cell r="H7362" t="str">
            <v>9970000139</v>
          </cell>
          <cell r="I7362">
            <v>18710000</v>
          </cell>
          <cell r="J7362">
            <v>18710000</v>
          </cell>
        </row>
        <row r="7363">
          <cell r="H7363" t="str">
            <v>9975188139</v>
          </cell>
          <cell r="I7363">
            <v>18710000</v>
          </cell>
          <cell r="J7363">
            <v>18710000</v>
          </cell>
        </row>
        <row r="7364">
          <cell r="H7364" t="str">
            <v>9975188139</v>
          </cell>
          <cell r="I7364">
            <v>18710000</v>
          </cell>
          <cell r="J7364">
            <v>18710000</v>
          </cell>
        </row>
        <row r="7365">
          <cell r="H7365" t="str">
            <v>9975188139</v>
          </cell>
          <cell r="I7365">
            <v>0</v>
          </cell>
          <cell r="J7365">
            <v>18710000</v>
          </cell>
        </row>
        <row r="7366">
          <cell r="H7366" t="str">
            <v>9975188139</v>
          </cell>
          <cell r="I7366">
            <v>0</v>
          </cell>
          <cell r="J7366">
            <v>18710000</v>
          </cell>
        </row>
        <row r="7367">
          <cell r="H7367" t="str">
            <v>139</v>
          </cell>
          <cell r="I7367">
            <v>399020000</v>
          </cell>
          <cell r="J7367">
            <v>361670000</v>
          </cell>
        </row>
        <row r="7368">
          <cell r="H7368" t="str">
            <v>3700000139</v>
          </cell>
          <cell r="I7368">
            <v>150000000</v>
          </cell>
          <cell r="J7368">
            <v>112650000</v>
          </cell>
        </row>
        <row r="7369">
          <cell r="H7369" t="str">
            <v>3740000139</v>
          </cell>
          <cell r="I7369">
            <v>150000000</v>
          </cell>
          <cell r="J7369">
            <v>112650000</v>
          </cell>
        </row>
        <row r="7370">
          <cell r="H7370" t="str">
            <v>3745099139</v>
          </cell>
          <cell r="I7370">
            <v>150000000</v>
          </cell>
          <cell r="J7370">
            <v>112650000</v>
          </cell>
        </row>
        <row r="7371">
          <cell r="H7371" t="str">
            <v>3745099139</v>
          </cell>
          <cell r="I7371">
            <v>150000000</v>
          </cell>
          <cell r="J7371">
            <v>112650000</v>
          </cell>
        </row>
        <row r="7372">
          <cell r="H7372" t="str">
            <v>3745099139</v>
          </cell>
          <cell r="I7372">
            <v>0</v>
          </cell>
          <cell r="J7372">
            <v>112650000</v>
          </cell>
        </row>
        <row r="7373">
          <cell r="H7373" t="str">
            <v>3745099139</v>
          </cell>
          <cell r="I7373">
            <v>0</v>
          </cell>
          <cell r="J7373">
            <v>112650000</v>
          </cell>
        </row>
        <row r="7374">
          <cell r="H7374" t="str">
            <v>9900000139</v>
          </cell>
          <cell r="I7374">
            <v>249020000</v>
          </cell>
          <cell r="J7374">
            <v>249020000</v>
          </cell>
        </row>
        <row r="7375">
          <cell r="H7375" t="str">
            <v>9970000139</v>
          </cell>
          <cell r="I7375">
            <v>249020000</v>
          </cell>
          <cell r="J7375">
            <v>249020000</v>
          </cell>
        </row>
        <row r="7376">
          <cell r="H7376" t="str">
            <v>9975188139</v>
          </cell>
          <cell r="I7376">
            <v>249020000</v>
          </cell>
          <cell r="J7376">
            <v>249020000</v>
          </cell>
        </row>
        <row r="7377">
          <cell r="H7377" t="str">
            <v>9975188139</v>
          </cell>
          <cell r="I7377">
            <v>249020000</v>
          </cell>
          <cell r="J7377">
            <v>249020000</v>
          </cell>
        </row>
        <row r="7378">
          <cell r="H7378" t="str">
            <v>9975188139</v>
          </cell>
          <cell r="I7378">
            <v>0</v>
          </cell>
          <cell r="J7378">
            <v>249020000</v>
          </cell>
        </row>
        <row r="7379">
          <cell r="H7379" t="str">
            <v>9975188139</v>
          </cell>
          <cell r="I7379">
            <v>0</v>
          </cell>
          <cell r="J7379">
            <v>249020000</v>
          </cell>
        </row>
        <row r="7380">
          <cell r="H7380" t="str">
            <v>139</v>
          </cell>
          <cell r="I7380">
            <v>145458000</v>
          </cell>
          <cell r="J7380">
            <v>144395404.30000001</v>
          </cell>
        </row>
        <row r="7381">
          <cell r="H7381" t="str">
            <v>1500000139</v>
          </cell>
          <cell r="I7381">
            <v>110648200</v>
          </cell>
          <cell r="J7381">
            <v>110578600.5</v>
          </cell>
        </row>
        <row r="7382">
          <cell r="H7382" t="str">
            <v>1570000139</v>
          </cell>
          <cell r="I7382">
            <v>110648200</v>
          </cell>
          <cell r="J7382">
            <v>110578600.5</v>
          </cell>
        </row>
        <row r="7383">
          <cell r="H7383" t="str">
            <v>1575066139</v>
          </cell>
          <cell r="I7383">
            <v>110648200</v>
          </cell>
          <cell r="J7383">
            <v>110578600.5</v>
          </cell>
        </row>
        <row r="7384">
          <cell r="H7384" t="str">
            <v>1575066139</v>
          </cell>
          <cell r="I7384">
            <v>110648200</v>
          </cell>
          <cell r="J7384">
            <v>110578600.5</v>
          </cell>
        </row>
        <row r="7385">
          <cell r="H7385" t="str">
            <v>1575066139</v>
          </cell>
          <cell r="I7385">
            <v>0</v>
          </cell>
          <cell r="J7385">
            <v>110578600.5</v>
          </cell>
        </row>
        <row r="7386">
          <cell r="H7386" t="str">
            <v>1575066139</v>
          </cell>
          <cell r="I7386">
            <v>0</v>
          </cell>
          <cell r="J7386">
            <v>110578600.5</v>
          </cell>
        </row>
        <row r="7387">
          <cell r="H7387" t="str">
            <v>2700000139</v>
          </cell>
          <cell r="I7387">
            <v>27643900</v>
          </cell>
          <cell r="J7387">
            <v>27643900</v>
          </cell>
        </row>
        <row r="7388">
          <cell r="H7388" t="str">
            <v>2730000139</v>
          </cell>
          <cell r="I7388">
            <v>27643900</v>
          </cell>
          <cell r="J7388">
            <v>27643900</v>
          </cell>
        </row>
        <row r="7389">
          <cell r="H7389" t="str">
            <v>2730059139</v>
          </cell>
          <cell r="I7389">
            <v>27643900</v>
          </cell>
          <cell r="J7389">
            <v>27643900</v>
          </cell>
        </row>
        <row r="7390">
          <cell r="H7390" t="str">
            <v>2730059139</v>
          </cell>
          <cell r="I7390">
            <v>27643900</v>
          </cell>
          <cell r="J7390">
            <v>27643900</v>
          </cell>
        </row>
        <row r="7391">
          <cell r="H7391" t="str">
            <v>2730059139</v>
          </cell>
          <cell r="I7391">
            <v>0</v>
          </cell>
          <cell r="J7391">
            <v>27643900</v>
          </cell>
        </row>
        <row r="7392">
          <cell r="H7392" t="str">
            <v>2730059139</v>
          </cell>
          <cell r="I7392">
            <v>0</v>
          </cell>
          <cell r="J7392">
            <v>27643900</v>
          </cell>
        </row>
        <row r="7393">
          <cell r="H7393" t="str">
            <v>9900000139</v>
          </cell>
          <cell r="I7393">
            <v>7165900</v>
          </cell>
          <cell r="J7393">
            <v>6172903.7999999998</v>
          </cell>
        </row>
        <row r="7394">
          <cell r="H7394" t="str">
            <v>9990000139</v>
          </cell>
          <cell r="I7394">
            <v>7165900</v>
          </cell>
          <cell r="J7394">
            <v>6172903.7999999998</v>
          </cell>
        </row>
        <row r="7395">
          <cell r="H7395" t="str">
            <v>9992040139</v>
          </cell>
          <cell r="I7395">
            <v>7165900</v>
          </cell>
          <cell r="J7395">
            <v>6172903.7999999998</v>
          </cell>
        </row>
        <row r="7396">
          <cell r="H7396" t="str">
            <v>9992040139</v>
          </cell>
          <cell r="I7396">
            <v>7165900</v>
          </cell>
          <cell r="J7396">
            <v>6172903.7999999998</v>
          </cell>
        </row>
        <row r="7397">
          <cell r="H7397" t="str">
            <v>9992040139</v>
          </cell>
          <cell r="I7397">
            <v>0</v>
          </cell>
          <cell r="J7397">
            <v>6172903.7999999998</v>
          </cell>
        </row>
        <row r="7398">
          <cell r="H7398" t="str">
            <v>9992040139</v>
          </cell>
          <cell r="I7398">
            <v>0</v>
          </cell>
          <cell r="J7398">
            <v>6172903.7999999998</v>
          </cell>
        </row>
        <row r="7399">
          <cell r="H7399" t="str">
            <v>139</v>
          </cell>
          <cell r="I7399">
            <v>1055138100</v>
          </cell>
          <cell r="J7399">
            <v>1055138068.21</v>
          </cell>
        </row>
        <row r="7400">
          <cell r="H7400" t="str">
            <v>0200000139</v>
          </cell>
          <cell r="I7400">
            <v>1053803000</v>
          </cell>
          <cell r="J7400">
            <v>1053802968.21</v>
          </cell>
        </row>
        <row r="7401">
          <cell r="H7401" t="str">
            <v>0210000139</v>
          </cell>
          <cell r="I7401">
            <v>1053803000</v>
          </cell>
          <cell r="J7401">
            <v>1053802968.21</v>
          </cell>
        </row>
        <row r="7402">
          <cell r="H7402" t="str">
            <v>0210059139</v>
          </cell>
          <cell r="I7402">
            <v>284632200</v>
          </cell>
          <cell r="J7402">
            <v>284632200</v>
          </cell>
        </row>
        <row r="7403">
          <cell r="H7403" t="str">
            <v>0210059139</v>
          </cell>
          <cell r="I7403">
            <v>284632200</v>
          </cell>
          <cell r="J7403">
            <v>284632200</v>
          </cell>
        </row>
        <row r="7404">
          <cell r="H7404" t="str">
            <v>0210059139</v>
          </cell>
          <cell r="I7404">
            <v>0</v>
          </cell>
          <cell r="J7404">
            <v>284632200</v>
          </cell>
        </row>
        <row r="7405">
          <cell r="H7405" t="str">
            <v>0210059139</v>
          </cell>
          <cell r="I7405">
            <v>0</v>
          </cell>
          <cell r="J7405">
            <v>256513500</v>
          </cell>
        </row>
        <row r="7406">
          <cell r="H7406" t="str">
            <v>0210059139</v>
          </cell>
          <cell r="I7406">
            <v>0</v>
          </cell>
          <cell r="J7406">
            <v>28118700</v>
          </cell>
        </row>
        <row r="7407">
          <cell r="H7407" t="str">
            <v>0214009139</v>
          </cell>
          <cell r="I7407">
            <v>769170800</v>
          </cell>
          <cell r="J7407">
            <v>769170768.21000004</v>
          </cell>
        </row>
        <row r="7408">
          <cell r="H7408" t="str">
            <v>0214009139</v>
          </cell>
          <cell r="I7408">
            <v>769170800</v>
          </cell>
          <cell r="J7408">
            <v>769170768.21000004</v>
          </cell>
        </row>
        <row r="7409">
          <cell r="H7409" t="str">
            <v>0214009139</v>
          </cell>
          <cell r="I7409">
            <v>0</v>
          </cell>
          <cell r="J7409">
            <v>769170768.21000004</v>
          </cell>
        </row>
        <row r="7410">
          <cell r="H7410" t="str">
            <v>0214009139</v>
          </cell>
          <cell r="I7410">
            <v>0</v>
          </cell>
          <cell r="J7410">
            <v>769170768.21000004</v>
          </cell>
        </row>
        <row r="7411">
          <cell r="H7411" t="str">
            <v>0300000139</v>
          </cell>
          <cell r="I7411">
            <v>1335100</v>
          </cell>
          <cell r="J7411">
            <v>1335100</v>
          </cell>
        </row>
        <row r="7412">
          <cell r="H7412" t="str">
            <v>0330000139</v>
          </cell>
          <cell r="I7412">
            <v>1335100</v>
          </cell>
          <cell r="J7412">
            <v>1335100</v>
          </cell>
        </row>
        <row r="7413">
          <cell r="H7413" t="str">
            <v>0333986139</v>
          </cell>
          <cell r="I7413">
            <v>1335100</v>
          </cell>
          <cell r="J7413">
            <v>1335100</v>
          </cell>
        </row>
        <row r="7414">
          <cell r="H7414" t="str">
            <v>0333986139</v>
          </cell>
          <cell r="I7414">
            <v>1335100</v>
          </cell>
          <cell r="J7414">
            <v>1335100</v>
          </cell>
        </row>
        <row r="7415">
          <cell r="H7415" t="str">
            <v>0333986139</v>
          </cell>
          <cell r="I7415">
            <v>0</v>
          </cell>
          <cell r="J7415">
            <v>1335100</v>
          </cell>
        </row>
        <row r="7416">
          <cell r="H7416" t="str">
            <v>0333986139</v>
          </cell>
          <cell r="I7416">
            <v>0</v>
          </cell>
          <cell r="J7416">
            <v>1335100</v>
          </cell>
        </row>
        <row r="7417">
          <cell r="H7417" t="str">
            <v>139</v>
          </cell>
          <cell r="I7417">
            <v>16041700</v>
          </cell>
          <cell r="J7417">
            <v>16041700</v>
          </cell>
        </row>
        <row r="7418">
          <cell r="H7418" t="str">
            <v>1500000139</v>
          </cell>
          <cell r="I7418">
            <v>16041700</v>
          </cell>
          <cell r="J7418">
            <v>16041700</v>
          </cell>
        </row>
        <row r="7419">
          <cell r="H7419" t="str">
            <v>1570000139</v>
          </cell>
          <cell r="I7419">
            <v>16041700</v>
          </cell>
          <cell r="J7419">
            <v>16041700</v>
          </cell>
        </row>
        <row r="7420">
          <cell r="H7420" t="str">
            <v>1570059139</v>
          </cell>
          <cell r="I7420">
            <v>16041700</v>
          </cell>
          <cell r="J7420">
            <v>16041700</v>
          </cell>
        </row>
        <row r="7421">
          <cell r="H7421" t="str">
            <v>1570059139</v>
          </cell>
          <cell r="I7421">
            <v>16041700</v>
          </cell>
          <cell r="J7421">
            <v>16041700</v>
          </cell>
        </row>
        <row r="7422">
          <cell r="H7422" t="str">
            <v>1570059139</v>
          </cell>
          <cell r="I7422">
            <v>0</v>
          </cell>
          <cell r="J7422">
            <v>16041700</v>
          </cell>
        </row>
        <row r="7423">
          <cell r="H7423" t="str">
            <v>1570059139</v>
          </cell>
          <cell r="I7423">
            <v>0</v>
          </cell>
          <cell r="J7423">
            <v>16041700</v>
          </cell>
        </row>
        <row r="7424">
          <cell r="H7424" t="str">
            <v>139</v>
          </cell>
          <cell r="I7424">
            <v>1247360000</v>
          </cell>
          <cell r="J7424">
            <v>1247360000</v>
          </cell>
        </row>
        <row r="7425">
          <cell r="H7425" t="str">
            <v>139</v>
          </cell>
          <cell r="I7425">
            <v>1237000000</v>
          </cell>
          <cell r="J7425">
            <v>1237000000</v>
          </cell>
        </row>
        <row r="7426">
          <cell r="H7426" t="str">
            <v>9900000139</v>
          </cell>
          <cell r="I7426">
            <v>1237000000</v>
          </cell>
          <cell r="J7426">
            <v>1237000000</v>
          </cell>
        </row>
        <row r="7427">
          <cell r="H7427" t="str">
            <v>9970000139</v>
          </cell>
          <cell r="I7427">
            <v>1237000000</v>
          </cell>
          <cell r="J7427">
            <v>1237000000</v>
          </cell>
        </row>
        <row r="7428">
          <cell r="H7428" t="str">
            <v>9975188139</v>
          </cell>
          <cell r="I7428">
            <v>1237000000</v>
          </cell>
          <cell r="J7428">
            <v>1237000000</v>
          </cell>
        </row>
        <row r="7429">
          <cell r="H7429" t="str">
            <v>9975188139</v>
          </cell>
          <cell r="I7429">
            <v>1237000000</v>
          </cell>
          <cell r="J7429">
            <v>1237000000</v>
          </cell>
        </row>
        <row r="7430">
          <cell r="H7430" t="str">
            <v>9975188139</v>
          </cell>
          <cell r="I7430">
            <v>0</v>
          </cell>
          <cell r="J7430">
            <v>1237000000</v>
          </cell>
        </row>
        <row r="7431">
          <cell r="H7431" t="str">
            <v>9975188139</v>
          </cell>
          <cell r="I7431">
            <v>0</v>
          </cell>
          <cell r="J7431">
            <v>1237000000</v>
          </cell>
        </row>
        <row r="7432">
          <cell r="H7432" t="str">
            <v>139</v>
          </cell>
          <cell r="I7432">
            <v>10360000</v>
          </cell>
          <cell r="J7432">
            <v>10360000</v>
          </cell>
        </row>
        <row r="7433">
          <cell r="H7433" t="str">
            <v>9900000139</v>
          </cell>
          <cell r="I7433">
            <v>10360000</v>
          </cell>
          <cell r="J7433">
            <v>10360000</v>
          </cell>
        </row>
        <row r="7434">
          <cell r="H7434" t="str">
            <v>9970000139</v>
          </cell>
          <cell r="I7434">
            <v>10360000</v>
          </cell>
          <cell r="J7434">
            <v>10360000</v>
          </cell>
        </row>
        <row r="7435">
          <cell r="H7435" t="str">
            <v>9975188139</v>
          </cell>
          <cell r="I7435">
            <v>10360000</v>
          </cell>
          <cell r="J7435">
            <v>10360000</v>
          </cell>
        </row>
        <row r="7436">
          <cell r="H7436" t="str">
            <v>9975188139</v>
          </cell>
          <cell r="I7436">
            <v>10360000</v>
          </cell>
          <cell r="J7436">
            <v>10360000</v>
          </cell>
        </row>
        <row r="7437">
          <cell r="H7437" t="str">
            <v>9975188139</v>
          </cell>
          <cell r="I7437">
            <v>0</v>
          </cell>
          <cell r="J7437">
            <v>10360000</v>
          </cell>
        </row>
        <row r="7438">
          <cell r="H7438" t="str">
            <v>9975188139</v>
          </cell>
          <cell r="I7438">
            <v>0</v>
          </cell>
          <cell r="J7438">
            <v>10360000</v>
          </cell>
        </row>
        <row r="7439">
          <cell r="H7439" t="str">
            <v>139</v>
          </cell>
          <cell r="I7439">
            <v>1441590600</v>
          </cell>
          <cell r="J7439">
            <v>1099155205.6099999</v>
          </cell>
        </row>
        <row r="7440">
          <cell r="H7440" t="str">
            <v>139</v>
          </cell>
          <cell r="I7440">
            <v>4200000</v>
          </cell>
          <cell r="J7440">
            <v>4200000</v>
          </cell>
        </row>
        <row r="7441">
          <cell r="H7441" t="str">
            <v>9900000139</v>
          </cell>
          <cell r="I7441">
            <v>4200000</v>
          </cell>
          <cell r="J7441">
            <v>4200000</v>
          </cell>
        </row>
        <row r="7442">
          <cell r="H7442" t="str">
            <v>9970000139</v>
          </cell>
          <cell r="I7442">
            <v>4200000</v>
          </cell>
          <cell r="J7442">
            <v>4200000</v>
          </cell>
        </row>
        <row r="7443">
          <cell r="H7443" t="str">
            <v>9975188139</v>
          </cell>
          <cell r="I7443">
            <v>4200000</v>
          </cell>
          <cell r="J7443">
            <v>4200000</v>
          </cell>
        </row>
        <row r="7444">
          <cell r="H7444" t="str">
            <v>9975188139</v>
          </cell>
          <cell r="I7444">
            <v>4200000</v>
          </cell>
          <cell r="J7444">
            <v>4200000</v>
          </cell>
        </row>
        <row r="7445">
          <cell r="H7445" t="str">
            <v>9975188139</v>
          </cell>
          <cell r="I7445">
            <v>0</v>
          </cell>
          <cell r="J7445">
            <v>4200000</v>
          </cell>
        </row>
        <row r="7446">
          <cell r="H7446" t="str">
            <v>9975188139</v>
          </cell>
          <cell r="I7446">
            <v>0</v>
          </cell>
          <cell r="J7446">
            <v>4200000</v>
          </cell>
        </row>
        <row r="7447">
          <cell r="H7447" t="str">
            <v>139</v>
          </cell>
          <cell r="I7447">
            <v>395751100</v>
          </cell>
          <cell r="J7447">
            <v>218895900</v>
          </cell>
        </row>
        <row r="7448">
          <cell r="H7448" t="str">
            <v>0100000139</v>
          </cell>
          <cell r="I7448">
            <v>395751100</v>
          </cell>
          <cell r="J7448">
            <v>218895900</v>
          </cell>
        </row>
        <row r="7449">
          <cell r="H7449" t="str">
            <v>0150000139</v>
          </cell>
          <cell r="I7449">
            <v>395751100</v>
          </cell>
          <cell r="J7449">
            <v>218895900</v>
          </cell>
        </row>
        <row r="7450">
          <cell r="H7450" t="str">
            <v>0150059139</v>
          </cell>
          <cell r="I7450">
            <v>193595000</v>
          </cell>
          <cell r="J7450">
            <v>193595000</v>
          </cell>
        </row>
        <row r="7451">
          <cell r="H7451" t="str">
            <v>0150059139</v>
          </cell>
          <cell r="I7451">
            <v>193595000</v>
          </cell>
          <cell r="J7451">
            <v>193595000</v>
          </cell>
        </row>
        <row r="7452">
          <cell r="H7452" t="str">
            <v>0150059139</v>
          </cell>
          <cell r="I7452">
            <v>0</v>
          </cell>
          <cell r="J7452">
            <v>193595000</v>
          </cell>
        </row>
        <row r="7453">
          <cell r="H7453" t="str">
            <v>0150059139</v>
          </cell>
          <cell r="I7453">
            <v>0</v>
          </cell>
          <cell r="J7453">
            <v>188487000</v>
          </cell>
        </row>
        <row r="7454">
          <cell r="H7454" t="str">
            <v>0150059139</v>
          </cell>
          <cell r="I7454">
            <v>0</v>
          </cell>
          <cell r="J7454">
            <v>5108000</v>
          </cell>
        </row>
        <row r="7455">
          <cell r="H7455" t="str">
            <v>0154009139</v>
          </cell>
          <cell r="I7455">
            <v>202156100</v>
          </cell>
          <cell r="J7455">
            <v>25300900</v>
          </cell>
        </row>
        <row r="7456">
          <cell r="H7456" t="str">
            <v>0154009139</v>
          </cell>
          <cell r="I7456">
            <v>202156100</v>
          </cell>
          <cell r="J7456">
            <v>25300900</v>
          </cell>
        </row>
        <row r="7457">
          <cell r="H7457" t="str">
            <v>0154009139</v>
          </cell>
          <cell r="I7457">
            <v>0</v>
          </cell>
          <cell r="J7457">
            <v>25300900</v>
          </cell>
        </row>
        <row r="7458">
          <cell r="H7458" t="str">
            <v>0154009139</v>
          </cell>
          <cell r="I7458">
            <v>0</v>
          </cell>
          <cell r="J7458">
            <v>25300900</v>
          </cell>
        </row>
        <row r="7459">
          <cell r="H7459" t="str">
            <v>139</v>
          </cell>
          <cell r="I7459">
            <v>1041639500</v>
          </cell>
          <cell r="J7459">
            <v>876059305.61000001</v>
          </cell>
        </row>
        <row r="7460">
          <cell r="H7460" t="str">
            <v>3700000139</v>
          </cell>
          <cell r="I7460">
            <v>900239500</v>
          </cell>
          <cell r="J7460">
            <v>734659305.61000001</v>
          </cell>
        </row>
        <row r="7461">
          <cell r="H7461" t="str">
            <v>3740000139</v>
          </cell>
          <cell r="I7461">
            <v>900239500</v>
          </cell>
          <cell r="J7461">
            <v>734659305.61000001</v>
          </cell>
        </row>
        <row r="7462">
          <cell r="H7462" t="str">
            <v>3745099139</v>
          </cell>
          <cell r="I7462">
            <v>900239500</v>
          </cell>
          <cell r="J7462">
            <v>734659305.61000001</v>
          </cell>
        </row>
        <row r="7463">
          <cell r="H7463" t="str">
            <v>3745099139</v>
          </cell>
          <cell r="I7463">
            <v>900239500</v>
          </cell>
          <cell r="J7463">
            <v>734659305.61000001</v>
          </cell>
        </row>
        <row r="7464">
          <cell r="H7464" t="str">
            <v>3745099139</v>
          </cell>
          <cell r="I7464">
            <v>0</v>
          </cell>
          <cell r="J7464">
            <v>734659305.61000001</v>
          </cell>
        </row>
        <row r="7465">
          <cell r="H7465" t="str">
            <v>3745099139</v>
          </cell>
          <cell r="I7465">
            <v>0</v>
          </cell>
          <cell r="J7465">
            <v>734659305.61000001</v>
          </cell>
        </row>
        <row r="7466">
          <cell r="H7466" t="str">
            <v>9900000139</v>
          </cell>
          <cell r="I7466">
            <v>141400000</v>
          </cell>
          <cell r="J7466">
            <v>141400000</v>
          </cell>
        </row>
        <row r="7467">
          <cell r="H7467" t="str">
            <v>9970000139</v>
          </cell>
          <cell r="I7467">
            <v>141400000</v>
          </cell>
          <cell r="J7467">
            <v>141400000</v>
          </cell>
        </row>
        <row r="7468">
          <cell r="H7468" t="str">
            <v>9975188139</v>
          </cell>
          <cell r="I7468">
            <v>141400000</v>
          </cell>
          <cell r="J7468">
            <v>141400000</v>
          </cell>
        </row>
        <row r="7469">
          <cell r="H7469" t="str">
            <v>9975188139</v>
          </cell>
          <cell r="I7469">
            <v>141400000</v>
          </cell>
          <cell r="J7469">
            <v>141400000</v>
          </cell>
        </row>
        <row r="7470">
          <cell r="H7470" t="str">
            <v>9975188139</v>
          </cell>
          <cell r="I7470">
            <v>0</v>
          </cell>
          <cell r="J7470">
            <v>141400000</v>
          </cell>
        </row>
        <row r="7471">
          <cell r="H7471" t="str">
            <v>9975188139</v>
          </cell>
          <cell r="I7471">
            <v>0</v>
          </cell>
          <cell r="J7471">
            <v>141400000</v>
          </cell>
        </row>
        <row r="7472">
          <cell r="H7472" t="str">
            <v>139</v>
          </cell>
          <cell r="I7472">
            <v>1015059400</v>
          </cell>
          <cell r="J7472">
            <v>986925308.63999999</v>
          </cell>
        </row>
        <row r="7473">
          <cell r="H7473" t="str">
            <v>139</v>
          </cell>
          <cell r="I7473">
            <v>66500000</v>
          </cell>
          <cell r="J7473">
            <v>66500000</v>
          </cell>
        </row>
        <row r="7474">
          <cell r="H7474" t="str">
            <v>0500000139</v>
          </cell>
          <cell r="I7474">
            <v>66500000</v>
          </cell>
          <cell r="J7474">
            <v>66500000</v>
          </cell>
        </row>
        <row r="7475">
          <cell r="H7475" t="str">
            <v>0540000139</v>
          </cell>
          <cell r="I7475">
            <v>66500000</v>
          </cell>
          <cell r="J7475">
            <v>66500000</v>
          </cell>
        </row>
        <row r="7476">
          <cell r="H7476" t="str">
            <v>0543589139</v>
          </cell>
          <cell r="I7476">
            <v>66500000</v>
          </cell>
          <cell r="J7476">
            <v>66500000</v>
          </cell>
        </row>
        <row r="7477">
          <cell r="H7477" t="str">
            <v>0543589139</v>
          </cell>
          <cell r="I7477">
            <v>66500000</v>
          </cell>
          <cell r="J7477">
            <v>66500000</v>
          </cell>
        </row>
        <row r="7478">
          <cell r="H7478" t="str">
            <v>0543589139</v>
          </cell>
          <cell r="I7478">
            <v>0</v>
          </cell>
          <cell r="J7478">
            <v>66500000</v>
          </cell>
        </row>
        <row r="7479">
          <cell r="H7479" t="str">
            <v>0543589139</v>
          </cell>
          <cell r="I7479">
            <v>0</v>
          </cell>
          <cell r="J7479">
            <v>66500000</v>
          </cell>
        </row>
        <row r="7480">
          <cell r="H7480" t="str">
            <v>139</v>
          </cell>
          <cell r="I7480">
            <v>948559400</v>
          </cell>
          <cell r="J7480">
            <v>920425308.63999999</v>
          </cell>
        </row>
        <row r="7481">
          <cell r="H7481" t="str">
            <v>0300000139</v>
          </cell>
          <cell r="I7481">
            <v>860400000</v>
          </cell>
          <cell r="J7481">
            <v>857718561.25</v>
          </cell>
        </row>
        <row r="7482">
          <cell r="H7482" t="str">
            <v>0340000139</v>
          </cell>
          <cell r="I7482">
            <v>860400000</v>
          </cell>
          <cell r="J7482">
            <v>857718561.25</v>
          </cell>
        </row>
        <row r="7483">
          <cell r="H7483" t="str">
            <v>0345085139</v>
          </cell>
          <cell r="I7483">
            <v>621000000</v>
          </cell>
          <cell r="J7483">
            <v>618318561.25</v>
          </cell>
        </row>
        <row r="7484">
          <cell r="H7484" t="str">
            <v>0345085139</v>
          </cell>
          <cell r="I7484">
            <v>621000000</v>
          </cell>
          <cell r="J7484">
            <v>618318561.25</v>
          </cell>
        </row>
        <row r="7485">
          <cell r="H7485" t="str">
            <v>0345085139</v>
          </cell>
          <cell r="I7485">
            <v>0</v>
          </cell>
          <cell r="J7485">
            <v>618318561.25</v>
          </cell>
        </row>
        <row r="7486">
          <cell r="H7486" t="str">
            <v>0345085139</v>
          </cell>
          <cell r="I7486">
            <v>0</v>
          </cell>
          <cell r="J7486">
            <v>618318561.25</v>
          </cell>
        </row>
        <row r="7487">
          <cell r="H7487" t="str">
            <v>0349999139</v>
          </cell>
          <cell r="I7487">
            <v>239400000</v>
          </cell>
          <cell r="J7487">
            <v>239400000</v>
          </cell>
        </row>
        <row r="7488">
          <cell r="H7488" t="str">
            <v>0349999139</v>
          </cell>
          <cell r="I7488">
            <v>239400000</v>
          </cell>
          <cell r="J7488">
            <v>239400000</v>
          </cell>
        </row>
        <row r="7489">
          <cell r="H7489" t="str">
            <v>0349999139</v>
          </cell>
          <cell r="I7489">
            <v>0</v>
          </cell>
          <cell r="J7489">
            <v>239400000</v>
          </cell>
        </row>
        <row r="7490">
          <cell r="H7490" t="str">
            <v>3700000139</v>
          </cell>
          <cell r="I7490">
            <v>88159400</v>
          </cell>
          <cell r="J7490">
            <v>62706747.390000001</v>
          </cell>
        </row>
        <row r="7491">
          <cell r="H7491" t="str">
            <v>3740000139</v>
          </cell>
          <cell r="I7491">
            <v>88159400</v>
          </cell>
          <cell r="J7491">
            <v>62706747.390000001</v>
          </cell>
        </row>
        <row r="7492">
          <cell r="H7492" t="str">
            <v>3745099139</v>
          </cell>
          <cell r="I7492">
            <v>88159400</v>
          </cell>
          <cell r="J7492">
            <v>62706747.390000001</v>
          </cell>
        </row>
        <row r="7493">
          <cell r="H7493" t="str">
            <v>3745099139</v>
          </cell>
          <cell r="I7493">
            <v>88159400</v>
          </cell>
          <cell r="J7493">
            <v>62706747.390000001</v>
          </cell>
        </row>
        <row r="7494">
          <cell r="H7494" t="str">
            <v>3745099139</v>
          </cell>
          <cell r="I7494">
            <v>0</v>
          </cell>
          <cell r="J7494">
            <v>62706747.390000001</v>
          </cell>
        </row>
        <row r="7495">
          <cell r="H7495" t="str">
            <v>3745099139</v>
          </cell>
          <cell r="I7495">
            <v>0</v>
          </cell>
          <cell r="J7495">
            <v>62706747.390000001</v>
          </cell>
        </row>
        <row r="7496">
          <cell r="H7496" t="str">
            <v>139</v>
          </cell>
          <cell r="I7496">
            <v>130030000</v>
          </cell>
          <cell r="J7496">
            <v>125295614.45999999</v>
          </cell>
        </row>
        <row r="7497">
          <cell r="H7497" t="str">
            <v>139</v>
          </cell>
          <cell r="I7497">
            <v>130030000</v>
          </cell>
          <cell r="J7497">
            <v>125295614.45999999</v>
          </cell>
        </row>
        <row r="7498">
          <cell r="H7498" t="str">
            <v>3700000139</v>
          </cell>
          <cell r="I7498">
            <v>130030000</v>
          </cell>
          <cell r="J7498">
            <v>125295614.45999999</v>
          </cell>
        </row>
        <row r="7499">
          <cell r="H7499" t="str">
            <v>3740000139</v>
          </cell>
          <cell r="I7499">
            <v>130030000</v>
          </cell>
          <cell r="J7499">
            <v>125295614.45999999</v>
          </cell>
        </row>
        <row r="7500">
          <cell r="H7500" t="str">
            <v>3745099139</v>
          </cell>
          <cell r="I7500">
            <v>130030000</v>
          </cell>
          <cell r="J7500">
            <v>125295614.45999999</v>
          </cell>
        </row>
        <row r="7501">
          <cell r="H7501" t="str">
            <v>3745099139</v>
          </cell>
          <cell r="I7501">
            <v>130030000</v>
          </cell>
          <cell r="J7501">
            <v>125295614.45999999</v>
          </cell>
        </row>
        <row r="7502">
          <cell r="H7502" t="str">
            <v>3745099139</v>
          </cell>
          <cell r="I7502">
            <v>0</v>
          </cell>
          <cell r="J7502">
            <v>125295614.45999999</v>
          </cell>
        </row>
        <row r="7503">
          <cell r="H7503" t="str">
            <v>3745099139</v>
          </cell>
          <cell r="I7503">
            <v>0</v>
          </cell>
          <cell r="J7503">
            <v>125295614.45999999</v>
          </cell>
        </row>
        <row r="7504">
          <cell r="H7504" t="str">
            <v>141</v>
          </cell>
          <cell r="I7504">
            <v>29690038600</v>
          </cell>
          <cell r="J7504">
            <v>29424721269.27</v>
          </cell>
        </row>
        <row r="7505">
          <cell r="H7505" t="str">
            <v>141</v>
          </cell>
          <cell r="I7505">
            <v>240000</v>
          </cell>
          <cell r="J7505">
            <v>240000</v>
          </cell>
        </row>
        <row r="7506">
          <cell r="H7506" t="str">
            <v>141</v>
          </cell>
          <cell r="I7506">
            <v>240000</v>
          </cell>
          <cell r="J7506">
            <v>240000</v>
          </cell>
        </row>
        <row r="7507">
          <cell r="H7507" t="str">
            <v>1400000141</v>
          </cell>
          <cell r="I7507">
            <v>240000</v>
          </cell>
          <cell r="J7507">
            <v>240000</v>
          </cell>
        </row>
        <row r="7508">
          <cell r="H7508" t="str">
            <v>1460000141</v>
          </cell>
          <cell r="I7508">
            <v>240000</v>
          </cell>
          <cell r="J7508">
            <v>240000</v>
          </cell>
        </row>
        <row r="7509">
          <cell r="H7509" t="str">
            <v>1463046141</v>
          </cell>
          <cell r="I7509">
            <v>240000</v>
          </cell>
          <cell r="J7509">
            <v>240000</v>
          </cell>
        </row>
        <row r="7510">
          <cell r="H7510" t="str">
            <v>1463046141</v>
          </cell>
          <cell r="I7510">
            <v>240000</v>
          </cell>
          <cell r="J7510">
            <v>240000</v>
          </cell>
        </row>
        <row r="7511">
          <cell r="H7511" t="str">
            <v>1463046141</v>
          </cell>
          <cell r="I7511">
            <v>0</v>
          </cell>
          <cell r="J7511">
            <v>240000</v>
          </cell>
        </row>
        <row r="7512">
          <cell r="H7512" t="str">
            <v>141</v>
          </cell>
          <cell r="I7512">
            <v>218486700</v>
          </cell>
          <cell r="J7512">
            <v>184544784.78999999</v>
          </cell>
        </row>
        <row r="7513">
          <cell r="H7513" t="str">
            <v>141</v>
          </cell>
          <cell r="I7513">
            <v>54000000</v>
          </cell>
          <cell r="J7513">
            <v>54000000</v>
          </cell>
        </row>
        <row r="7514">
          <cell r="H7514" t="str">
            <v>1000000141</v>
          </cell>
          <cell r="I7514">
            <v>54000000</v>
          </cell>
          <cell r="J7514">
            <v>54000000</v>
          </cell>
        </row>
        <row r="7515">
          <cell r="H7515" t="str">
            <v>10Б0000141</v>
          </cell>
          <cell r="I7515">
            <v>54000000</v>
          </cell>
          <cell r="J7515">
            <v>54000000</v>
          </cell>
        </row>
        <row r="7516">
          <cell r="H7516" t="str">
            <v>10Б9999141</v>
          </cell>
          <cell r="I7516">
            <v>54000000</v>
          </cell>
          <cell r="J7516">
            <v>54000000</v>
          </cell>
        </row>
        <row r="7517">
          <cell r="H7517" t="str">
            <v>10Б9999141</v>
          </cell>
          <cell r="I7517">
            <v>54000000</v>
          </cell>
          <cell r="J7517">
            <v>54000000</v>
          </cell>
        </row>
        <row r="7518">
          <cell r="H7518" t="str">
            <v>10Б9999141</v>
          </cell>
          <cell r="I7518">
            <v>0</v>
          </cell>
          <cell r="J7518">
            <v>54000000</v>
          </cell>
        </row>
        <row r="7519">
          <cell r="H7519" t="str">
            <v>10Б9999141</v>
          </cell>
          <cell r="I7519">
            <v>0</v>
          </cell>
          <cell r="J7519">
            <v>54000000</v>
          </cell>
        </row>
        <row r="7520">
          <cell r="H7520" t="str">
            <v>141</v>
          </cell>
          <cell r="I7520">
            <v>164486700</v>
          </cell>
          <cell r="J7520">
            <v>130544784.79000001</v>
          </cell>
        </row>
        <row r="7521">
          <cell r="H7521" t="str">
            <v>0100000141</v>
          </cell>
          <cell r="I7521">
            <v>83486700</v>
          </cell>
          <cell r="J7521">
            <v>83486700</v>
          </cell>
        </row>
        <row r="7522">
          <cell r="H7522" t="str">
            <v>0190000141</v>
          </cell>
          <cell r="I7522">
            <v>83486700</v>
          </cell>
          <cell r="J7522">
            <v>83486700</v>
          </cell>
        </row>
        <row r="7523">
          <cell r="H7523" t="str">
            <v>0194009141</v>
          </cell>
          <cell r="I7523">
            <v>83486700</v>
          </cell>
          <cell r="J7523">
            <v>83486700</v>
          </cell>
        </row>
        <row r="7524">
          <cell r="H7524" t="str">
            <v>0194009141</v>
          </cell>
          <cell r="I7524">
            <v>83486700</v>
          </cell>
          <cell r="J7524">
            <v>83486700</v>
          </cell>
        </row>
        <row r="7525">
          <cell r="H7525" t="str">
            <v>0194009141</v>
          </cell>
          <cell r="I7525">
            <v>0</v>
          </cell>
          <cell r="J7525">
            <v>83486700</v>
          </cell>
        </row>
        <row r="7526">
          <cell r="H7526" t="str">
            <v>0194009141</v>
          </cell>
          <cell r="I7526">
            <v>0</v>
          </cell>
          <cell r="J7526">
            <v>83486700</v>
          </cell>
        </row>
        <row r="7527">
          <cell r="H7527" t="str">
            <v>1000000141</v>
          </cell>
          <cell r="I7527">
            <v>81000000</v>
          </cell>
          <cell r="J7527">
            <v>47058084.789999999</v>
          </cell>
        </row>
        <row r="7528">
          <cell r="H7528" t="str">
            <v>10Б0000141</v>
          </cell>
          <cell r="I7528">
            <v>81000000</v>
          </cell>
          <cell r="J7528">
            <v>47058084.789999999</v>
          </cell>
        </row>
        <row r="7529">
          <cell r="H7529" t="str">
            <v>10Б9999141</v>
          </cell>
          <cell r="I7529">
            <v>81000000</v>
          </cell>
          <cell r="J7529">
            <v>47058084.789999999</v>
          </cell>
        </row>
        <row r="7530">
          <cell r="H7530" t="str">
            <v>10Б9999141</v>
          </cell>
          <cell r="I7530">
            <v>4500000</v>
          </cell>
          <cell r="J7530">
            <v>4471016</v>
          </cell>
        </row>
        <row r="7531">
          <cell r="H7531" t="str">
            <v>10Б9999141</v>
          </cell>
          <cell r="I7531">
            <v>0</v>
          </cell>
          <cell r="J7531">
            <v>4471016</v>
          </cell>
        </row>
        <row r="7532">
          <cell r="H7532" t="str">
            <v>10Б9999141</v>
          </cell>
          <cell r="I7532">
            <v>0</v>
          </cell>
          <cell r="J7532">
            <v>4471016</v>
          </cell>
        </row>
        <row r="7533">
          <cell r="H7533" t="str">
            <v>10Б9999141</v>
          </cell>
          <cell r="I7533">
            <v>76500000</v>
          </cell>
          <cell r="J7533">
            <v>42587068.789999999</v>
          </cell>
        </row>
        <row r="7534">
          <cell r="H7534" t="str">
            <v>10Б9999141</v>
          </cell>
          <cell r="I7534">
            <v>0</v>
          </cell>
          <cell r="J7534">
            <v>42587068.789999999</v>
          </cell>
        </row>
        <row r="7535">
          <cell r="H7535" t="str">
            <v>10Б9999141</v>
          </cell>
          <cell r="I7535">
            <v>0</v>
          </cell>
          <cell r="J7535">
            <v>42587068.789999999</v>
          </cell>
        </row>
        <row r="7536">
          <cell r="H7536" t="str">
            <v>141</v>
          </cell>
          <cell r="I7536">
            <v>11441500</v>
          </cell>
          <cell r="J7536">
            <v>11439305.99</v>
          </cell>
        </row>
        <row r="7537">
          <cell r="H7537" t="str">
            <v>141</v>
          </cell>
          <cell r="I7537">
            <v>11441500</v>
          </cell>
          <cell r="J7537">
            <v>11439305.99</v>
          </cell>
        </row>
        <row r="7538">
          <cell r="H7538" t="str">
            <v>0100000141</v>
          </cell>
          <cell r="I7538">
            <v>11441500</v>
          </cell>
          <cell r="J7538">
            <v>11439305.99</v>
          </cell>
        </row>
        <row r="7539">
          <cell r="H7539" t="str">
            <v>01Г0000141</v>
          </cell>
          <cell r="I7539">
            <v>11441500</v>
          </cell>
          <cell r="J7539">
            <v>11439305.99</v>
          </cell>
        </row>
        <row r="7540">
          <cell r="H7540" t="str">
            <v>01Г2040141</v>
          </cell>
          <cell r="I7540">
            <v>11441500</v>
          </cell>
          <cell r="J7540">
            <v>11439305.99</v>
          </cell>
        </row>
        <row r="7541">
          <cell r="H7541" t="str">
            <v>01Г2040141</v>
          </cell>
          <cell r="I7541">
            <v>11441500</v>
          </cell>
          <cell r="J7541">
            <v>11439305.99</v>
          </cell>
        </row>
        <row r="7542">
          <cell r="H7542" t="str">
            <v>01Г2040141</v>
          </cell>
          <cell r="I7542">
            <v>0</v>
          </cell>
          <cell r="J7542">
            <v>11439305.99</v>
          </cell>
        </row>
        <row r="7543">
          <cell r="H7543" t="str">
            <v>01Г2040141</v>
          </cell>
          <cell r="I7543">
            <v>0</v>
          </cell>
          <cell r="J7543">
            <v>11439305.99</v>
          </cell>
        </row>
        <row r="7544">
          <cell r="H7544" t="str">
            <v>141</v>
          </cell>
          <cell r="I7544">
            <v>29423370400</v>
          </cell>
          <cell r="J7544">
            <v>29191997178.490002</v>
          </cell>
        </row>
        <row r="7545">
          <cell r="H7545" t="str">
            <v>141</v>
          </cell>
          <cell r="I7545">
            <v>16149150700</v>
          </cell>
          <cell r="J7545">
            <v>15981471509.35</v>
          </cell>
        </row>
        <row r="7546">
          <cell r="H7546" t="str">
            <v>0100000141</v>
          </cell>
          <cell r="I7546">
            <v>16115900400</v>
          </cell>
          <cell r="J7546">
            <v>15948221209.35</v>
          </cell>
        </row>
        <row r="7547">
          <cell r="H7547" t="str">
            <v>0190000141</v>
          </cell>
          <cell r="I7547">
            <v>16115900400</v>
          </cell>
          <cell r="J7547">
            <v>15948221209.35</v>
          </cell>
        </row>
        <row r="7548">
          <cell r="H7548" t="str">
            <v>0190059141</v>
          </cell>
          <cell r="I7548">
            <v>14810143300</v>
          </cell>
          <cell r="J7548">
            <v>14808643496.719999</v>
          </cell>
        </row>
        <row r="7549">
          <cell r="H7549" t="str">
            <v>0190059141</v>
          </cell>
          <cell r="I7549">
            <v>967824000</v>
          </cell>
          <cell r="J7549">
            <v>967787945.25999999</v>
          </cell>
        </row>
        <row r="7550">
          <cell r="H7550" t="str">
            <v>0190059141</v>
          </cell>
          <cell r="I7550">
            <v>0</v>
          </cell>
          <cell r="J7550">
            <v>967787945.25999999</v>
          </cell>
        </row>
        <row r="7551">
          <cell r="H7551" t="str">
            <v>0190059141</v>
          </cell>
          <cell r="I7551">
            <v>0</v>
          </cell>
          <cell r="J7551">
            <v>928234800</v>
          </cell>
        </row>
        <row r="7552">
          <cell r="H7552" t="str">
            <v>0190059141</v>
          </cell>
          <cell r="I7552">
            <v>0</v>
          </cell>
          <cell r="J7552">
            <v>39553145.259999998</v>
          </cell>
        </row>
        <row r="7553">
          <cell r="H7553" t="str">
            <v>0190059141</v>
          </cell>
          <cell r="I7553">
            <v>614562100</v>
          </cell>
          <cell r="J7553">
            <v>613126066.64999998</v>
          </cell>
        </row>
        <row r="7554">
          <cell r="H7554" t="str">
            <v>0190059141</v>
          </cell>
          <cell r="I7554">
            <v>0</v>
          </cell>
          <cell r="J7554">
            <v>613126066.64999998</v>
          </cell>
        </row>
        <row r="7555">
          <cell r="H7555" t="str">
            <v>0190059141</v>
          </cell>
          <cell r="I7555">
            <v>0</v>
          </cell>
          <cell r="J7555">
            <v>29443440.789999999</v>
          </cell>
        </row>
        <row r="7556">
          <cell r="H7556" t="str">
            <v>0190059141</v>
          </cell>
          <cell r="I7556">
            <v>0</v>
          </cell>
          <cell r="J7556">
            <v>55948135.920000002</v>
          </cell>
        </row>
        <row r="7557">
          <cell r="H7557" t="str">
            <v>0190059141</v>
          </cell>
          <cell r="I7557">
            <v>0</v>
          </cell>
          <cell r="J7557">
            <v>527734489.94</v>
          </cell>
        </row>
        <row r="7558">
          <cell r="H7558" t="str">
            <v>0190059141</v>
          </cell>
          <cell r="I7558">
            <v>13160349500</v>
          </cell>
          <cell r="J7558">
            <v>13160349500</v>
          </cell>
        </row>
        <row r="7559">
          <cell r="H7559" t="str">
            <v>0190059141</v>
          </cell>
          <cell r="I7559">
            <v>0</v>
          </cell>
          <cell r="J7559">
            <v>13160349500</v>
          </cell>
        </row>
        <row r="7560">
          <cell r="H7560" t="str">
            <v>0190059141</v>
          </cell>
          <cell r="I7560">
            <v>0</v>
          </cell>
          <cell r="J7560">
            <v>12655271700</v>
          </cell>
        </row>
        <row r="7561">
          <cell r="H7561" t="str">
            <v>0190059141</v>
          </cell>
          <cell r="I7561">
            <v>0</v>
          </cell>
          <cell r="J7561">
            <v>505077800</v>
          </cell>
        </row>
        <row r="7562">
          <cell r="H7562" t="str">
            <v>0190059141</v>
          </cell>
          <cell r="I7562">
            <v>67407700</v>
          </cell>
          <cell r="J7562">
            <v>67379984.810000002</v>
          </cell>
        </row>
        <row r="7563">
          <cell r="H7563" t="str">
            <v>0190059141</v>
          </cell>
          <cell r="I7563">
            <v>0</v>
          </cell>
          <cell r="J7563">
            <v>275997.84000000003</v>
          </cell>
        </row>
        <row r="7564">
          <cell r="H7564" t="str">
            <v>0190059141</v>
          </cell>
          <cell r="I7564">
            <v>0</v>
          </cell>
          <cell r="J7564">
            <v>275997.84000000003</v>
          </cell>
        </row>
        <row r="7565">
          <cell r="H7565" t="str">
            <v>0190059141</v>
          </cell>
          <cell r="I7565">
            <v>0</v>
          </cell>
          <cell r="J7565">
            <v>67103986.969999999</v>
          </cell>
        </row>
        <row r="7566">
          <cell r="H7566" t="str">
            <v>0190059141</v>
          </cell>
          <cell r="I7566">
            <v>0</v>
          </cell>
          <cell r="J7566">
            <v>64243100</v>
          </cell>
        </row>
        <row r="7567">
          <cell r="H7567" t="str">
            <v>0190059141</v>
          </cell>
          <cell r="I7567">
            <v>0</v>
          </cell>
          <cell r="J7567">
            <v>2710286.97</v>
          </cell>
        </row>
        <row r="7568">
          <cell r="H7568" t="str">
            <v>0190059141</v>
          </cell>
          <cell r="I7568">
            <v>0</v>
          </cell>
          <cell r="J7568">
            <v>150600</v>
          </cell>
        </row>
        <row r="7569">
          <cell r="H7569" t="str">
            <v>0192006141</v>
          </cell>
          <cell r="I7569">
            <v>18798000</v>
          </cell>
          <cell r="J7569">
            <v>18759917</v>
          </cell>
        </row>
        <row r="7570">
          <cell r="H7570" t="str">
            <v>0192006141</v>
          </cell>
          <cell r="I7570">
            <v>18798000</v>
          </cell>
          <cell r="J7570">
            <v>18759917</v>
          </cell>
        </row>
        <row r="7571">
          <cell r="H7571" t="str">
            <v>0192006141</v>
          </cell>
          <cell r="I7571">
            <v>0</v>
          </cell>
          <cell r="J7571">
            <v>18759917</v>
          </cell>
        </row>
        <row r="7572">
          <cell r="H7572" t="str">
            <v>0192006141</v>
          </cell>
          <cell r="I7572">
            <v>0</v>
          </cell>
          <cell r="J7572">
            <v>18759917</v>
          </cell>
        </row>
        <row r="7573">
          <cell r="H7573" t="str">
            <v>0192794141</v>
          </cell>
          <cell r="I7573">
            <v>430646500</v>
          </cell>
          <cell r="J7573">
            <v>264573009.22999999</v>
          </cell>
        </row>
        <row r="7574">
          <cell r="H7574" t="str">
            <v>0192794141</v>
          </cell>
          <cell r="I7574">
            <v>430646500</v>
          </cell>
          <cell r="J7574">
            <v>264573009.22999999</v>
          </cell>
        </row>
        <row r="7575">
          <cell r="H7575" t="str">
            <v>0192794141</v>
          </cell>
          <cell r="I7575">
            <v>0</v>
          </cell>
          <cell r="J7575">
            <v>264573009.22999999</v>
          </cell>
        </row>
        <row r="7576">
          <cell r="H7576" t="str">
            <v>0192794141</v>
          </cell>
          <cell r="I7576">
            <v>0</v>
          </cell>
          <cell r="J7576">
            <v>264573009.22999999</v>
          </cell>
        </row>
        <row r="7577">
          <cell r="H7577" t="str">
            <v>0193999141</v>
          </cell>
          <cell r="I7577">
            <v>40944400</v>
          </cell>
          <cell r="J7577">
            <v>40944400</v>
          </cell>
        </row>
        <row r="7578">
          <cell r="H7578" t="str">
            <v>0193999141</v>
          </cell>
          <cell r="I7578">
            <v>144000</v>
          </cell>
          <cell r="J7578">
            <v>144000</v>
          </cell>
        </row>
        <row r="7579">
          <cell r="H7579" t="str">
            <v>0193999141</v>
          </cell>
          <cell r="I7579">
            <v>0</v>
          </cell>
          <cell r="J7579">
            <v>144000</v>
          </cell>
        </row>
        <row r="7580">
          <cell r="H7580" t="str">
            <v>0193999141</v>
          </cell>
          <cell r="I7580">
            <v>0</v>
          </cell>
          <cell r="J7580">
            <v>144000</v>
          </cell>
        </row>
        <row r="7581">
          <cell r="H7581" t="str">
            <v>0193999141</v>
          </cell>
          <cell r="I7581">
            <v>40800400</v>
          </cell>
          <cell r="J7581">
            <v>40800400</v>
          </cell>
        </row>
        <row r="7582">
          <cell r="H7582" t="str">
            <v>0193999141</v>
          </cell>
          <cell r="I7582">
            <v>0</v>
          </cell>
          <cell r="J7582">
            <v>40800400</v>
          </cell>
        </row>
        <row r="7583">
          <cell r="H7583" t="str">
            <v>0193999141</v>
          </cell>
          <cell r="I7583">
            <v>0</v>
          </cell>
          <cell r="J7583">
            <v>40800400</v>
          </cell>
        </row>
        <row r="7584">
          <cell r="H7584" t="str">
            <v>0194009141</v>
          </cell>
          <cell r="I7584">
            <v>801924200</v>
          </cell>
          <cell r="J7584">
            <v>801856417.17999995</v>
          </cell>
        </row>
        <row r="7585">
          <cell r="H7585" t="str">
            <v>0194009141</v>
          </cell>
          <cell r="I7585">
            <v>801924200</v>
          </cell>
          <cell r="J7585">
            <v>801856417.17999995</v>
          </cell>
        </row>
        <row r="7586">
          <cell r="H7586" t="str">
            <v>0194009141</v>
          </cell>
          <cell r="I7586">
            <v>0</v>
          </cell>
          <cell r="J7586">
            <v>801856417.17999995</v>
          </cell>
        </row>
        <row r="7587">
          <cell r="H7587" t="str">
            <v>0194009141</v>
          </cell>
          <cell r="I7587">
            <v>0</v>
          </cell>
          <cell r="J7587">
            <v>801856417.17999995</v>
          </cell>
        </row>
        <row r="7588">
          <cell r="H7588" t="str">
            <v>0199999141</v>
          </cell>
          <cell r="I7588">
            <v>13444000</v>
          </cell>
          <cell r="J7588">
            <v>13443969.220000001</v>
          </cell>
        </row>
        <row r="7589">
          <cell r="H7589" t="str">
            <v>0199999141</v>
          </cell>
          <cell r="I7589">
            <v>13444000</v>
          </cell>
          <cell r="J7589">
            <v>13443969.220000001</v>
          </cell>
        </row>
        <row r="7590">
          <cell r="H7590" t="str">
            <v>0199999141</v>
          </cell>
          <cell r="I7590">
            <v>0</v>
          </cell>
          <cell r="J7590">
            <v>13443969.220000001</v>
          </cell>
        </row>
        <row r="7591">
          <cell r="H7591" t="str">
            <v>0199999141</v>
          </cell>
          <cell r="I7591">
            <v>0</v>
          </cell>
          <cell r="J7591">
            <v>13443969.220000001</v>
          </cell>
        </row>
        <row r="7592">
          <cell r="H7592" t="str">
            <v>1000000141</v>
          </cell>
          <cell r="I7592">
            <v>33250300</v>
          </cell>
          <cell r="J7592">
            <v>33250300</v>
          </cell>
        </row>
        <row r="7593">
          <cell r="H7593" t="str">
            <v>1050000141</v>
          </cell>
          <cell r="I7593">
            <v>33250300</v>
          </cell>
          <cell r="J7593">
            <v>33250300</v>
          </cell>
        </row>
        <row r="7594">
          <cell r="H7594" t="str">
            <v>1059999141</v>
          </cell>
          <cell r="I7594">
            <v>33250300</v>
          </cell>
          <cell r="J7594">
            <v>33250300</v>
          </cell>
        </row>
        <row r="7595">
          <cell r="H7595" t="str">
            <v>1059999141</v>
          </cell>
          <cell r="I7595">
            <v>33250300</v>
          </cell>
          <cell r="J7595">
            <v>33250300</v>
          </cell>
        </row>
        <row r="7596">
          <cell r="H7596" t="str">
            <v>1059999141</v>
          </cell>
          <cell r="I7596">
            <v>0</v>
          </cell>
          <cell r="J7596">
            <v>33250300</v>
          </cell>
        </row>
        <row r="7597">
          <cell r="H7597" t="str">
            <v>1059999141</v>
          </cell>
          <cell r="I7597">
            <v>0</v>
          </cell>
          <cell r="J7597">
            <v>33250300</v>
          </cell>
        </row>
        <row r="7598">
          <cell r="H7598" t="str">
            <v>141</v>
          </cell>
          <cell r="I7598">
            <v>2717700800</v>
          </cell>
          <cell r="J7598">
            <v>2717700800</v>
          </cell>
        </row>
        <row r="7599">
          <cell r="H7599" t="str">
            <v>0100000141</v>
          </cell>
          <cell r="I7599">
            <v>2717700800</v>
          </cell>
          <cell r="J7599">
            <v>2717700800</v>
          </cell>
        </row>
        <row r="7600">
          <cell r="H7600" t="str">
            <v>0190000141</v>
          </cell>
          <cell r="I7600">
            <v>2717700800</v>
          </cell>
          <cell r="J7600">
            <v>2717700800</v>
          </cell>
        </row>
        <row r="7601">
          <cell r="H7601" t="str">
            <v>0190059141</v>
          </cell>
          <cell r="I7601">
            <v>2717700800</v>
          </cell>
          <cell r="J7601">
            <v>2717700800</v>
          </cell>
        </row>
        <row r="7602">
          <cell r="H7602" t="str">
            <v>0190059141</v>
          </cell>
          <cell r="I7602">
            <v>2717700800</v>
          </cell>
          <cell r="J7602">
            <v>2717700800</v>
          </cell>
        </row>
        <row r="7603">
          <cell r="H7603" t="str">
            <v>0190059141</v>
          </cell>
          <cell r="I7603">
            <v>0</v>
          </cell>
          <cell r="J7603">
            <v>2717700800</v>
          </cell>
        </row>
        <row r="7604">
          <cell r="H7604" t="str">
            <v>0190059141</v>
          </cell>
          <cell r="I7604">
            <v>0</v>
          </cell>
          <cell r="J7604">
            <v>1873229000</v>
          </cell>
        </row>
        <row r="7605">
          <cell r="H7605" t="str">
            <v>0190059141</v>
          </cell>
          <cell r="I7605">
            <v>0</v>
          </cell>
          <cell r="J7605">
            <v>844471800</v>
          </cell>
        </row>
        <row r="7606">
          <cell r="H7606" t="str">
            <v>141</v>
          </cell>
          <cell r="I7606">
            <v>10556518900</v>
          </cell>
          <cell r="J7606">
            <v>10492824869.139999</v>
          </cell>
        </row>
        <row r="7607">
          <cell r="H7607" t="str">
            <v>0100000141</v>
          </cell>
          <cell r="I7607">
            <v>10556518900</v>
          </cell>
          <cell r="J7607">
            <v>10492824869.139999</v>
          </cell>
        </row>
        <row r="7608">
          <cell r="H7608" t="str">
            <v>0190000141</v>
          </cell>
          <cell r="I7608">
            <v>2021947700</v>
          </cell>
          <cell r="J7608">
            <v>2008726472.54</v>
          </cell>
        </row>
        <row r="7609">
          <cell r="H7609" t="str">
            <v>0190019141</v>
          </cell>
          <cell r="I7609">
            <v>1989483000</v>
          </cell>
          <cell r="J7609">
            <v>1976306354.77</v>
          </cell>
        </row>
        <row r="7610">
          <cell r="H7610" t="str">
            <v>0190019141</v>
          </cell>
          <cell r="I7610">
            <v>1989294900</v>
          </cell>
          <cell r="J7610">
            <v>1976120304.77</v>
          </cell>
        </row>
        <row r="7611">
          <cell r="H7611" t="str">
            <v>0190019141</v>
          </cell>
          <cell r="I7611">
            <v>0</v>
          </cell>
          <cell r="J7611">
            <v>1976120304.77</v>
          </cell>
        </row>
        <row r="7612">
          <cell r="H7612" t="str">
            <v>0190019141</v>
          </cell>
          <cell r="I7612">
            <v>0</v>
          </cell>
          <cell r="J7612">
            <v>470459995.07999998</v>
          </cell>
        </row>
        <row r="7613">
          <cell r="H7613" t="str">
            <v>0190019141</v>
          </cell>
          <cell r="I7613">
            <v>0</v>
          </cell>
          <cell r="J7613">
            <v>28230682.329999998</v>
          </cell>
        </row>
        <row r="7614">
          <cell r="H7614" t="str">
            <v>0190019141</v>
          </cell>
          <cell r="I7614">
            <v>0</v>
          </cell>
          <cell r="J7614">
            <v>1477429627.3599999</v>
          </cell>
        </row>
        <row r="7615">
          <cell r="H7615" t="str">
            <v>0190019141</v>
          </cell>
          <cell r="I7615">
            <v>188100</v>
          </cell>
          <cell r="J7615">
            <v>186050</v>
          </cell>
        </row>
        <row r="7616">
          <cell r="H7616" t="str">
            <v>0190019141</v>
          </cell>
          <cell r="I7616">
            <v>0</v>
          </cell>
          <cell r="J7616">
            <v>186050</v>
          </cell>
        </row>
        <row r="7617">
          <cell r="H7617" t="str">
            <v>0193974141</v>
          </cell>
          <cell r="I7617">
            <v>1910700</v>
          </cell>
          <cell r="J7617">
            <v>1910398.16</v>
          </cell>
        </row>
        <row r="7618">
          <cell r="H7618" t="str">
            <v>0193974141</v>
          </cell>
          <cell r="I7618">
            <v>1910700</v>
          </cell>
          <cell r="J7618">
            <v>1910398.16</v>
          </cell>
        </row>
        <row r="7619">
          <cell r="H7619" t="str">
            <v>0193974141</v>
          </cell>
          <cell r="I7619">
            <v>0</v>
          </cell>
          <cell r="J7619">
            <v>1910398.16</v>
          </cell>
        </row>
        <row r="7620">
          <cell r="H7620" t="str">
            <v>0193974141</v>
          </cell>
          <cell r="I7620">
            <v>0</v>
          </cell>
          <cell r="J7620">
            <v>1910398.16</v>
          </cell>
        </row>
        <row r="7621">
          <cell r="H7621" t="str">
            <v>0193987141</v>
          </cell>
          <cell r="I7621">
            <v>30554000</v>
          </cell>
          <cell r="J7621">
            <v>30509719.609999999</v>
          </cell>
        </row>
        <row r="7622">
          <cell r="H7622" t="str">
            <v>0193987141</v>
          </cell>
          <cell r="I7622">
            <v>30554000</v>
          </cell>
          <cell r="J7622">
            <v>30509719.609999999</v>
          </cell>
        </row>
        <row r="7623">
          <cell r="H7623" t="str">
            <v>0193987141</v>
          </cell>
          <cell r="I7623">
            <v>0</v>
          </cell>
          <cell r="J7623">
            <v>30509719.609999999</v>
          </cell>
        </row>
        <row r="7624">
          <cell r="H7624" t="str">
            <v>0193987141</v>
          </cell>
          <cell r="I7624">
            <v>0</v>
          </cell>
          <cell r="J7624">
            <v>30509719.609999999</v>
          </cell>
        </row>
        <row r="7625">
          <cell r="H7625" t="str">
            <v>01Г0000141</v>
          </cell>
          <cell r="I7625">
            <v>8534571200</v>
          </cell>
          <cell r="J7625">
            <v>8484098396.6000004</v>
          </cell>
        </row>
        <row r="7626">
          <cell r="H7626" t="str">
            <v>01Г0011141</v>
          </cell>
          <cell r="I7626">
            <v>229032400</v>
          </cell>
          <cell r="J7626">
            <v>226909853.06</v>
          </cell>
        </row>
        <row r="7627">
          <cell r="H7627" t="str">
            <v>01Г0011141</v>
          </cell>
          <cell r="I7627">
            <v>229032400</v>
          </cell>
          <cell r="J7627">
            <v>226909853.06</v>
          </cell>
        </row>
        <row r="7628">
          <cell r="H7628" t="str">
            <v>01Г0011141</v>
          </cell>
          <cell r="I7628">
            <v>0</v>
          </cell>
          <cell r="J7628">
            <v>226909853.06</v>
          </cell>
        </row>
        <row r="7629">
          <cell r="H7629" t="str">
            <v>01Г0011141</v>
          </cell>
          <cell r="I7629">
            <v>0</v>
          </cell>
          <cell r="J7629">
            <v>226909853.06</v>
          </cell>
        </row>
        <row r="7630">
          <cell r="H7630" t="str">
            <v>01Г0012141</v>
          </cell>
          <cell r="I7630">
            <v>8126273300</v>
          </cell>
          <cell r="J7630">
            <v>8081048244.1999998</v>
          </cell>
        </row>
        <row r="7631">
          <cell r="H7631" t="str">
            <v>01Г0012141</v>
          </cell>
          <cell r="I7631">
            <v>8126273300</v>
          </cell>
          <cell r="J7631">
            <v>8081048244.1999998</v>
          </cell>
        </row>
        <row r="7632">
          <cell r="H7632" t="str">
            <v>01Г0012141</v>
          </cell>
          <cell r="I7632">
            <v>0</v>
          </cell>
          <cell r="J7632">
            <v>8081048244.1999998</v>
          </cell>
        </row>
        <row r="7633">
          <cell r="H7633" t="str">
            <v>01Г0012141</v>
          </cell>
          <cell r="I7633">
            <v>0</v>
          </cell>
          <cell r="J7633">
            <v>8080451796.79</v>
          </cell>
        </row>
        <row r="7634">
          <cell r="H7634" t="str">
            <v>01Г0012141</v>
          </cell>
          <cell r="I7634">
            <v>0</v>
          </cell>
          <cell r="J7634">
            <v>596447.41</v>
          </cell>
        </row>
        <row r="7635">
          <cell r="H7635" t="str">
            <v>01Г0019141</v>
          </cell>
          <cell r="I7635">
            <v>179265500</v>
          </cell>
          <cell r="J7635">
            <v>176140299.34</v>
          </cell>
        </row>
        <row r="7636">
          <cell r="H7636" t="str">
            <v>01Г0019141</v>
          </cell>
          <cell r="I7636">
            <v>114503500</v>
          </cell>
          <cell r="J7636">
            <v>112429570.16</v>
          </cell>
        </row>
        <row r="7637">
          <cell r="H7637" t="str">
            <v>01Г0019141</v>
          </cell>
          <cell r="I7637">
            <v>0</v>
          </cell>
          <cell r="J7637">
            <v>112429570.16</v>
          </cell>
        </row>
        <row r="7638">
          <cell r="H7638" t="str">
            <v>01Г0019141</v>
          </cell>
          <cell r="I7638">
            <v>0</v>
          </cell>
          <cell r="J7638">
            <v>112429570.16</v>
          </cell>
        </row>
        <row r="7639">
          <cell r="H7639" t="str">
            <v>01Г0019141</v>
          </cell>
          <cell r="I7639">
            <v>64762000</v>
          </cell>
          <cell r="J7639">
            <v>63710729.18</v>
          </cell>
        </row>
        <row r="7640">
          <cell r="H7640" t="str">
            <v>01Г0019141</v>
          </cell>
          <cell r="I7640">
            <v>0</v>
          </cell>
          <cell r="J7640">
            <v>1911740.76</v>
          </cell>
        </row>
        <row r="7641">
          <cell r="H7641" t="str">
            <v>01Г0019141</v>
          </cell>
          <cell r="I7641">
            <v>0</v>
          </cell>
          <cell r="J7641">
            <v>1911740.76</v>
          </cell>
        </row>
        <row r="7642">
          <cell r="H7642" t="str">
            <v>01Г0019141</v>
          </cell>
          <cell r="I7642">
            <v>0</v>
          </cell>
          <cell r="J7642">
            <v>61798988.420000002</v>
          </cell>
        </row>
        <row r="7643">
          <cell r="H7643" t="str">
            <v>01Г0019141</v>
          </cell>
          <cell r="I7643">
            <v>0</v>
          </cell>
          <cell r="J7643">
            <v>52447749.289999999</v>
          </cell>
        </row>
        <row r="7644">
          <cell r="H7644" t="str">
            <v>01Г0019141</v>
          </cell>
          <cell r="I7644">
            <v>0</v>
          </cell>
          <cell r="J7644">
            <v>9272053.1699999999</v>
          </cell>
        </row>
        <row r="7645">
          <cell r="H7645" t="str">
            <v>01Г0019141</v>
          </cell>
          <cell r="I7645">
            <v>0</v>
          </cell>
          <cell r="J7645">
            <v>79185.960000000006</v>
          </cell>
        </row>
        <row r="7646">
          <cell r="H7646" t="str">
            <v>141</v>
          </cell>
          <cell r="I7646">
            <v>36500000</v>
          </cell>
          <cell r="J7646">
            <v>36500000</v>
          </cell>
        </row>
        <row r="7647">
          <cell r="H7647" t="str">
            <v>141</v>
          </cell>
          <cell r="I7647">
            <v>36500000</v>
          </cell>
          <cell r="J7647">
            <v>36500000</v>
          </cell>
        </row>
        <row r="7648">
          <cell r="H7648" t="str">
            <v>0500000141</v>
          </cell>
          <cell r="I7648">
            <v>36500000</v>
          </cell>
          <cell r="J7648">
            <v>36500000</v>
          </cell>
        </row>
        <row r="7649">
          <cell r="H7649" t="str">
            <v>0540000141</v>
          </cell>
          <cell r="I7649">
            <v>36500000</v>
          </cell>
          <cell r="J7649">
            <v>36500000</v>
          </cell>
        </row>
        <row r="7650">
          <cell r="H7650" t="str">
            <v>0543589141</v>
          </cell>
          <cell r="I7650">
            <v>36500000</v>
          </cell>
          <cell r="J7650">
            <v>36500000</v>
          </cell>
        </row>
        <row r="7651">
          <cell r="H7651" t="str">
            <v>0543589141</v>
          </cell>
          <cell r="I7651">
            <v>36500000</v>
          </cell>
          <cell r="J7651">
            <v>36500000</v>
          </cell>
        </row>
        <row r="7652">
          <cell r="H7652" t="str">
            <v>0543589141</v>
          </cell>
          <cell r="I7652">
            <v>0</v>
          </cell>
          <cell r="J7652">
            <v>36500000</v>
          </cell>
        </row>
        <row r="7653">
          <cell r="H7653" t="str">
            <v>0543589141</v>
          </cell>
          <cell r="I7653">
            <v>0</v>
          </cell>
          <cell r="J7653">
            <v>36500000</v>
          </cell>
        </row>
        <row r="7654">
          <cell r="H7654" t="str">
            <v>149</v>
          </cell>
          <cell r="I7654">
            <v>153020611900</v>
          </cell>
          <cell r="J7654">
            <v>151543916375.85999</v>
          </cell>
        </row>
        <row r="7655">
          <cell r="H7655" t="str">
            <v>149</v>
          </cell>
          <cell r="I7655">
            <v>802113800</v>
          </cell>
          <cell r="J7655">
            <v>675920473.00999999</v>
          </cell>
        </row>
        <row r="7656">
          <cell r="H7656" t="str">
            <v>149</v>
          </cell>
          <cell r="I7656">
            <v>802113800</v>
          </cell>
          <cell r="J7656">
            <v>675920473.00999999</v>
          </cell>
        </row>
        <row r="7657">
          <cell r="H7657" t="str">
            <v>0300000149</v>
          </cell>
          <cell r="I7657">
            <v>90862800</v>
          </cell>
          <cell r="J7657">
            <v>76136333.109999999</v>
          </cell>
        </row>
        <row r="7658">
          <cell r="H7658" t="str">
            <v>0320000149</v>
          </cell>
          <cell r="I7658">
            <v>90862800</v>
          </cell>
          <cell r="J7658">
            <v>76136333.109999999</v>
          </cell>
        </row>
        <row r="7659">
          <cell r="H7659" t="str">
            <v>0322794149</v>
          </cell>
          <cell r="I7659">
            <v>90862800</v>
          </cell>
          <cell r="J7659">
            <v>76136333.109999999</v>
          </cell>
        </row>
        <row r="7660">
          <cell r="H7660" t="str">
            <v>0322794149</v>
          </cell>
          <cell r="I7660">
            <v>90862800</v>
          </cell>
          <cell r="J7660">
            <v>76136333.109999999</v>
          </cell>
        </row>
        <row r="7661">
          <cell r="H7661" t="str">
            <v>0322794149</v>
          </cell>
          <cell r="I7661">
            <v>0</v>
          </cell>
          <cell r="J7661">
            <v>76136333.109999999</v>
          </cell>
        </row>
        <row r="7662">
          <cell r="H7662" t="str">
            <v>0322794149</v>
          </cell>
          <cell r="I7662">
            <v>0</v>
          </cell>
          <cell r="J7662">
            <v>76136333.109999999</v>
          </cell>
        </row>
        <row r="7663">
          <cell r="H7663" t="str">
            <v>0700000149</v>
          </cell>
          <cell r="I7663">
            <v>711251000</v>
          </cell>
          <cell r="J7663">
            <v>599784139.89999998</v>
          </cell>
        </row>
        <row r="7664">
          <cell r="H7664" t="str">
            <v>0730000149</v>
          </cell>
          <cell r="I7664">
            <v>711251000</v>
          </cell>
          <cell r="J7664">
            <v>599784139.89999998</v>
          </cell>
        </row>
        <row r="7665">
          <cell r="H7665" t="str">
            <v>0732794149</v>
          </cell>
          <cell r="I7665">
            <v>711251000</v>
          </cell>
          <cell r="J7665">
            <v>599784139.89999998</v>
          </cell>
        </row>
        <row r="7666">
          <cell r="H7666" t="str">
            <v>0732794149</v>
          </cell>
          <cell r="I7666">
            <v>711251000</v>
          </cell>
          <cell r="J7666">
            <v>599784139.89999998</v>
          </cell>
        </row>
        <row r="7667">
          <cell r="H7667" t="str">
            <v>0732794149</v>
          </cell>
          <cell r="I7667">
            <v>0</v>
          </cell>
          <cell r="J7667">
            <v>599784139.89999998</v>
          </cell>
        </row>
        <row r="7668">
          <cell r="H7668" t="str">
            <v>0732794149</v>
          </cell>
          <cell r="I7668">
            <v>0</v>
          </cell>
          <cell r="J7668">
            <v>599784139.89999998</v>
          </cell>
        </row>
        <row r="7669">
          <cell r="H7669" t="str">
            <v>149</v>
          </cell>
          <cell r="I7669">
            <v>1315801200</v>
          </cell>
          <cell r="J7669">
            <v>1293017985.24</v>
          </cell>
        </row>
        <row r="7670">
          <cell r="H7670" t="str">
            <v>149</v>
          </cell>
          <cell r="I7670">
            <v>674385900</v>
          </cell>
          <cell r="J7670">
            <v>672310130</v>
          </cell>
        </row>
        <row r="7671">
          <cell r="H7671" t="str">
            <v>0200000149</v>
          </cell>
          <cell r="I7671">
            <v>659899100</v>
          </cell>
          <cell r="J7671">
            <v>658033207.79999995</v>
          </cell>
        </row>
        <row r="7672">
          <cell r="H7672" t="str">
            <v>0210000149</v>
          </cell>
          <cell r="I7672">
            <v>659899100</v>
          </cell>
          <cell r="J7672">
            <v>658033207.79999995</v>
          </cell>
        </row>
        <row r="7673">
          <cell r="H7673" t="str">
            <v>0210059149</v>
          </cell>
          <cell r="I7673">
            <v>659684700</v>
          </cell>
          <cell r="J7673">
            <v>657828434.04999995</v>
          </cell>
        </row>
        <row r="7674">
          <cell r="H7674" t="str">
            <v>0210059149</v>
          </cell>
          <cell r="I7674">
            <v>379046000</v>
          </cell>
          <cell r="J7674">
            <v>378301431.56</v>
          </cell>
        </row>
        <row r="7675">
          <cell r="H7675" t="str">
            <v>0210059149</v>
          </cell>
          <cell r="I7675">
            <v>0</v>
          </cell>
          <cell r="J7675">
            <v>378301431.56</v>
          </cell>
        </row>
        <row r="7676">
          <cell r="H7676" t="str">
            <v>0210059149</v>
          </cell>
          <cell r="I7676">
            <v>0</v>
          </cell>
          <cell r="J7676">
            <v>376450902.56999999</v>
          </cell>
        </row>
        <row r="7677">
          <cell r="H7677" t="str">
            <v>0210059149</v>
          </cell>
          <cell r="I7677">
            <v>0</v>
          </cell>
          <cell r="J7677">
            <v>1850528.99</v>
          </cell>
        </row>
        <row r="7678">
          <cell r="H7678" t="str">
            <v>0210059149</v>
          </cell>
          <cell r="I7678">
            <v>252093300</v>
          </cell>
          <cell r="J7678">
            <v>251016628.38</v>
          </cell>
        </row>
        <row r="7679">
          <cell r="H7679" t="str">
            <v>0210059149</v>
          </cell>
          <cell r="I7679">
            <v>0</v>
          </cell>
          <cell r="J7679">
            <v>251016628.38</v>
          </cell>
        </row>
        <row r="7680">
          <cell r="H7680" t="str">
            <v>0210059149</v>
          </cell>
          <cell r="I7680">
            <v>0</v>
          </cell>
          <cell r="J7680">
            <v>16005591.51</v>
          </cell>
        </row>
        <row r="7681">
          <cell r="H7681" t="str">
            <v>0210059149</v>
          </cell>
          <cell r="I7681">
            <v>0</v>
          </cell>
          <cell r="J7681">
            <v>69681995.329999998</v>
          </cell>
        </row>
        <row r="7682">
          <cell r="H7682" t="str">
            <v>0210059149</v>
          </cell>
          <cell r="I7682">
            <v>0</v>
          </cell>
          <cell r="J7682">
            <v>165329041.53999999</v>
          </cell>
        </row>
        <row r="7683">
          <cell r="H7683" t="str">
            <v>0210059149</v>
          </cell>
          <cell r="I7683">
            <v>15907200</v>
          </cell>
          <cell r="J7683">
            <v>15907200</v>
          </cell>
        </row>
        <row r="7684">
          <cell r="H7684" t="str">
            <v>0210059149</v>
          </cell>
          <cell r="I7684">
            <v>0</v>
          </cell>
          <cell r="J7684">
            <v>15907200</v>
          </cell>
        </row>
        <row r="7685">
          <cell r="H7685" t="str">
            <v>0210059149</v>
          </cell>
          <cell r="I7685">
            <v>12638200</v>
          </cell>
          <cell r="J7685">
            <v>12603174.109999999</v>
          </cell>
        </row>
        <row r="7686">
          <cell r="H7686" t="str">
            <v>0210059149</v>
          </cell>
          <cell r="I7686">
            <v>0</v>
          </cell>
          <cell r="J7686">
            <v>1235.56</v>
          </cell>
        </row>
        <row r="7687">
          <cell r="H7687" t="str">
            <v>0210059149</v>
          </cell>
          <cell r="I7687">
            <v>0</v>
          </cell>
          <cell r="J7687">
            <v>1235.56</v>
          </cell>
        </row>
        <row r="7688">
          <cell r="H7688" t="str">
            <v>0210059149</v>
          </cell>
          <cell r="I7688">
            <v>0</v>
          </cell>
          <cell r="J7688">
            <v>12601938.550000001</v>
          </cell>
        </row>
        <row r="7689">
          <cell r="H7689" t="str">
            <v>0210059149</v>
          </cell>
          <cell r="I7689">
            <v>0</v>
          </cell>
          <cell r="J7689">
            <v>11235500</v>
          </cell>
        </row>
        <row r="7690">
          <cell r="H7690" t="str">
            <v>0210059149</v>
          </cell>
          <cell r="I7690">
            <v>0</v>
          </cell>
          <cell r="J7690">
            <v>1361238.55</v>
          </cell>
        </row>
        <row r="7691">
          <cell r="H7691" t="str">
            <v>0210059149</v>
          </cell>
          <cell r="I7691">
            <v>0</v>
          </cell>
          <cell r="J7691">
            <v>5200</v>
          </cell>
        </row>
        <row r="7692">
          <cell r="H7692" t="str">
            <v>0213893149</v>
          </cell>
          <cell r="I7692">
            <v>201600</v>
          </cell>
          <cell r="J7692">
            <v>193600</v>
          </cell>
        </row>
        <row r="7693">
          <cell r="H7693" t="str">
            <v>0213893149</v>
          </cell>
          <cell r="I7693">
            <v>201600</v>
          </cell>
          <cell r="J7693">
            <v>193600</v>
          </cell>
        </row>
        <row r="7694">
          <cell r="H7694" t="str">
            <v>0213893149</v>
          </cell>
          <cell r="I7694">
            <v>0</v>
          </cell>
          <cell r="J7694">
            <v>193600</v>
          </cell>
        </row>
        <row r="7695">
          <cell r="H7695" t="str">
            <v>0213969149</v>
          </cell>
          <cell r="I7695">
            <v>12800</v>
          </cell>
          <cell r="J7695">
            <v>11173.75</v>
          </cell>
        </row>
        <row r="7696">
          <cell r="H7696" t="str">
            <v>0213969149</v>
          </cell>
          <cell r="I7696">
            <v>12800</v>
          </cell>
          <cell r="J7696">
            <v>11173.75</v>
          </cell>
        </row>
        <row r="7697">
          <cell r="H7697" t="str">
            <v>0213969149</v>
          </cell>
          <cell r="I7697">
            <v>0</v>
          </cell>
          <cell r="J7697">
            <v>11173.75</v>
          </cell>
        </row>
        <row r="7698">
          <cell r="H7698" t="str">
            <v>0213969149</v>
          </cell>
          <cell r="I7698">
            <v>0</v>
          </cell>
          <cell r="J7698">
            <v>11173.75</v>
          </cell>
        </row>
        <row r="7699">
          <cell r="H7699" t="str">
            <v>0300000149</v>
          </cell>
          <cell r="I7699">
            <v>14486800</v>
          </cell>
          <cell r="J7699">
            <v>14276922.199999999</v>
          </cell>
        </row>
        <row r="7700">
          <cell r="H7700" t="str">
            <v>0330000149</v>
          </cell>
          <cell r="I7700">
            <v>14486800</v>
          </cell>
          <cell r="J7700">
            <v>14276922.199999999</v>
          </cell>
        </row>
        <row r="7701">
          <cell r="H7701" t="str">
            <v>0333986149</v>
          </cell>
          <cell r="I7701">
            <v>14486800</v>
          </cell>
          <cell r="J7701">
            <v>14276922.199999999</v>
          </cell>
        </row>
        <row r="7702">
          <cell r="H7702" t="str">
            <v>0333986149</v>
          </cell>
          <cell r="I7702">
            <v>14486800</v>
          </cell>
          <cell r="J7702">
            <v>14276922.199999999</v>
          </cell>
        </row>
        <row r="7703">
          <cell r="H7703" t="str">
            <v>0333986149</v>
          </cell>
          <cell r="I7703">
            <v>0</v>
          </cell>
          <cell r="J7703">
            <v>14276922.199999999</v>
          </cell>
        </row>
        <row r="7704">
          <cell r="H7704" t="str">
            <v>0333986149</v>
          </cell>
          <cell r="I7704">
            <v>0</v>
          </cell>
          <cell r="J7704">
            <v>14276922.199999999</v>
          </cell>
        </row>
        <row r="7705">
          <cell r="H7705" t="str">
            <v>149</v>
          </cell>
          <cell r="I7705">
            <v>178403100</v>
          </cell>
          <cell r="J7705">
            <v>157695655.24000001</v>
          </cell>
        </row>
        <row r="7706">
          <cell r="H7706" t="str">
            <v>9900000149</v>
          </cell>
          <cell r="I7706">
            <v>178403100</v>
          </cell>
          <cell r="J7706">
            <v>157695655.24000001</v>
          </cell>
        </row>
        <row r="7707">
          <cell r="H7707" t="str">
            <v>9990000149</v>
          </cell>
          <cell r="I7707">
            <v>178403100</v>
          </cell>
          <cell r="J7707">
            <v>157695655.24000001</v>
          </cell>
        </row>
        <row r="7708">
          <cell r="H7708" t="str">
            <v>9990059149</v>
          </cell>
          <cell r="I7708">
            <v>108069100</v>
          </cell>
          <cell r="J7708">
            <v>107983920</v>
          </cell>
        </row>
        <row r="7709">
          <cell r="H7709" t="str">
            <v>9990059149</v>
          </cell>
          <cell r="I7709">
            <v>76981300</v>
          </cell>
          <cell r="J7709">
            <v>76896120</v>
          </cell>
        </row>
        <row r="7710">
          <cell r="H7710" t="str">
            <v>9990059149</v>
          </cell>
          <cell r="I7710">
            <v>0</v>
          </cell>
          <cell r="J7710">
            <v>76896120</v>
          </cell>
        </row>
        <row r="7711">
          <cell r="H7711" t="str">
            <v>9990059149</v>
          </cell>
          <cell r="I7711">
            <v>0</v>
          </cell>
          <cell r="J7711">
            <v>76896120</v>
          </cell>
        </row>
        <row r="7712">
          <cell r="H7712" t="str">
            <v>9990059149</v>
          </cell>
          <cell r="I7712">
            <v>31087800</v>
          </cell>
          <cell r="J7712">
            <v>31087800</v>
          </cell>
        </row>
        <row r="7713">
          <cell r="H7713" t="str">
            <v>9990059149</v>
          </cell>
          <cell r="I7713">
            <v>0</v>
          </cell>
          <cell r="J7713">
            <v>31087800</v>
          </cell>
        </row>
        <row r="7714">
          <cell r="H7714" t="str">
            <v>9990059149</v>
          </cell>
          <cell r="I7714">
            <v>0</v>
          </cell>
          <cell r="J7714">
            <v>27111000</v>
          </cell>
        </row>
        <row r="7715">
          <cell r="H7715" t="str">
            <v>9990059149</v>
          </cell>
          <cell r="I7715">
            <v>0</v>
          </cell>
          <cell r="J7715">
            <v>3976800</v>
          </cell>
        </row>
        <row r="7716">
          <cell r="H7716" t="str">
            <v>9992040149</v>
          </cell>
          <cell r="I7716">
            <v>70334000</v>
          </cell>
          <cell r="J7716">
            <v>49711735.240000002</v>
          </cell>
        </row>
        <row r="7717">
          <cell r="H7717" t="str">
            <v>9992040149</v>
          </cell>
          <cell r="I7717">
            <v>70334000</v>
          </cell>
          <cell r="J7717">
            <v>49711735.240000002</v>
          </cell>
        </row>
        <row r="7718">
          <cell r="H7718" t="str">
            <v>9992040149</v>
          </cell>
          <cell r="I7718">
            <v>0</v>
          </cell>
          <cell r="J7718">
            <v>49711735.240000002</v>
          </cell>
        </row>
        <row r="7719">
          <cell r="H7719" t="str">
            <v>9992040149</v>
          </cell>
          <cell r="I7719">
            <v>0</v>
          </cell>
          <cell r="J7719">
            <v>49711735.240000002</v>
          </cell>
        </row>
        <row r="7720">
          <cell r="H7720" t="str">
            <v>149</v>
          </cell>
          <cell r="I7720">
            <v>92250700</v>
          </cell>
          <cell r="J7720">
            <v>92250700</v>
          </cell>
        </row>
        <row r="7721">
          <cell r="H7721" t="str">
            <v>0200000149</v>
          </cell>
          <cell r="I7721">
            <v>92250700</v>
          </cell>
          <cell r="J7721">
            <v>92250700</v>
          </cell>
        </row>
        <row r="7722">
          <cell r="H7722" t="str">
            <v>0210000149</v>
          </cell>
          <cell r="I7722">
            <v>92250700</v>
          </cell>
          <cell r="J7722">
            <v>92250700</v>
          </cell>
        </row>
        <row r="7723">
          <cell r="H7723" t="str">
            <v>0219999149</v>
          </cell>
          <cell r="I7723">
            <v>92250700</v>
          </cell>
          <cell r="J7723">
            <v>92250700</v>
          </cell>
        </row>
        <row r="7724">
          <cell r="H7724" t="str">
            <v>0219999149</v>
          </cell>
          <cell r="I7724">
            <v>92250700</v>
          </cell>
          <cell r="J7724">
            <v>92250700</v>
          </cell>
        </row>
        <row r="7725">
          <cell r="H7725" t="str">
            <v>0219999149</v>
          </cell>
          <cell r="I7725">
            <v>0</v>
          </cell>
          <cell r="J7725">
            <v>92250700</v>
          </cell>
        </row>
        <row r="7726">
          <cell r="H7726" t="str">
            <v>149</v>
          </cell>
          <cell r="I7726">
            <v>370761500</v>
          </cell>
          <cell r="J7726">
            <v>370761500</v>
          </cell>
        </row>
        <row r="7727">
          <cell r="H7727" t="str">
            <v>0300000149</v>
          </cell>
          <cell r="I7727">
            <v>370761500</v>
          </cell>
          <cell r="J7727">
            <v>370761500</v>
          </cell>
        </row>
        <row r="7728">
          <cell r="H7728" t="str">
            <v>0330000149</v>
          </cell>
          <cell r="I7728">
            <v>370761500</v>
          </cell>
          <cell r="J7728">
            <v>370761500</v>
          </cell>
        </row>
        <row r="7729">
          <cell r="H7729" t="str">
            <v>0335472149</v>
          </cell>
          <cell r="I7729">
            <v>370761500</v>
          </cell>
          <cell r="J7729">
            <v>370761500</v>
          </cell>
        </row>
        <row r="7730">
          <cell r="H7730" t="str">
            <v>0335472149</v>
          </cell>
          <cell r="I7730">
            <v>370761500</v>
          </cell>
          <cell r="J7730">
            <v>370761500</v>
          </cell>
        </row>
        <row r="7731">
          <cell r="H7731" t="str">
            <v>0335472149</v>
          </cell>
          <cell r="I7731">
            <v>0</v>
          </cell>
          <cell r="J7731">
            <v>370761500</v>
          </cell>
        </row>
        <row r="7732">
          <cell r="H7732" t="str">
            <v>149</v>
          </cell>
          <cell r="I7732">
            <v>358160300</v>
          </cell>
          <cell r="J7732">
            <v>358146020</v>
          </cell>
        </row>
        <row r="7733">
          <cell r="H7733" t="str">
            <v>149</v>
          </cell>
          <cell r="I7733">
            <v>311576400</v>
          </cell>
          <cell r="J7733">
            <v>311562120</v>
          </cell>
        </row>
        <row r="7734">
          <cell r="H7734" t="str">
            <v>0100000149</v>
          </cell>
          <cell r="I7734">
            <v>140267100</v>
          </cell>
          <cell r="J7734">
            <v>140252820</v>
          </cell>
        </row>
        <row r="7735">
          <cell r="H7735" t="str">
            <v>0120000149</v>
          </cell>
          <cell r="I7735">
            <v>140267100</v>
          </cell>
          <cell r="J7735">
            <v>140252820</v>
          </cell>
        </row>
        <row r="7736">
          <cell r="H7736" t="str">
            <v>0125401149</v>
          </cell>
          <cell r="I7736">
            <v>140267100</v>
          </cell>
          <cell r="J7736">
            <v>140252820</v>
          </cell>
        </row>
        <row r="7737">
          <cell r="H7737" t="str">
            <v>0125401149</v>
          </cell>
          <cell r="I7737">
            <v>140267100</v>
          </cell>
          <cell r="J7737">
            <v>140252820</v>
          </cell>
        </row>
        <row r="7738">
          <cell r="H7738" t="str">
            <v>0125401149</v>
          </cell>
          <cell r="I7738">
            <v>0</v>
          </cell>
          <cell r="J7738">
            <v>140252820</v>
          </cell>
        </row>
        <row r="7739">
          <cell r="H7739" t="str">
            <v>0125401149</v>
          </cell>
          <cell r="I7739">
            <v>0</v>
          </cell>
          <cell r="J7739">
            <v>140252820</v>
          </cell>
        </row>
        <row r="7740">
          <cell r="H7740" t="str">
            <v>0400000149</v>
          </cell>
          <cell r="I7740">
            <v>171309300</v>
          </cell>
          <cell r="J7740">
            <v>171309300</v>
          </cell>
        </row>
        <row r="7741">
          <cell r="H7741" t="str">
            <v>0420000149</v>
          </cell>
          <cell r="I7741">
            <v>171309300</v>
          </cell>
          <cell r="J7741">
            <v>171309300</v>
          </cell>
        </row>
        <row r="7742">
          <cell r="H7742" t="str">
            <v>0420059149</v>
          </cell>
          <cell r="I7742">
            <v>171309300</v>
          </cell>
          <cell r="J7742">
            <v>171309300</v>
          </cell>
        </row>
        <row r="7743">
          <cell r="H7743" t="str">
            <v>0420059149</v>
          </cell>
          <cell r="I7743">
            <v>171309300</v>
          </cell>
          <cell r="J7743">
            <v>171309300</v>
          </cell>
        </row>
        <row r="7744">
          <cell r="H7744" t="str">
            <v>0420059149</v>
          </cell>
          <cell r="I7744">
            <v>0</v>
          </cell>
          <cell r="J7744">
            <v>171309300</v>
          </cell>
        </row>
        <row r="7745">
          <cell r="H7745" t="str">
            <v>0420059149</v>
          </cell>
          <cell r="I7745">
            <v>0</v>
          </cell>
          <cell r="J7745">
            <v>168668500</v>
          </cell>
        </row>
        <row r="7746">
          <cell r="H7746" t="str">
            <v>0420059149</v>
          </cell>
          <cell r="I7746">
            <v>0</v>
          </cell>
          <cell r="J7746">
            <v>2640800</v>
          </cell>
        </row>
        <row r="7747">
          <cell r="H7747" t="str">
            <v>149</v>
          </cell>
          <cell r="I7747">
            <v>46583900</v>
          </cell>
          <cell r="J7747">
            <v>46583900</v>
          </cell>
        </row>
        <row r="7748">
          <cell r="H7748" t="str">
            <v>0100000149</v>
          </cell>
          <cell r="I7748">
            <v>46583900</v>
          </cell>
          <cell r="J7748">
            <v>46583900</v>
          </cell>
        </row>
        <row r="7749">
          <cell r="H7749" t="str">
            <v>0170000149</v>
          </cell>
          <cell r="I7749">
            <v>46583900</v>
          </cell>
          <cell r="J7749">
            <v>46583900</v>
          </cell>
        </row>
        <row r="7750">
          <cell r="H7750" t="str">
            <v>0170059149</v>
          </cell>
          <cell r="I7750">
            <v>46583900</v>
          </cell>
          <cell r="J7750">
            <v>46583900</v>
          </cell>
        </row>
        <row r="7751">
          <cell r="H7751" t="str">
            <v>0170059149</v>
          </cell>
          <cell r="I7751">
            <v>46583900</v>
          </cell>
          <cell r="J7751">
            <v>46583900</v>
          </cell>
        </row>
        <row r="7752">
          <cell r="H7752" t="str">
            <v>0170059149</v>
          </cell>
          <cell r="I7752">
            <v>0</v>
          </cell>
          <cell r="J7752">
            <v>46583900</v>
          </cell>
        </row>
        <row r="7753">
          <cell r="H7753" t="str">
            <v>0170059149</v>
          </cell>
          <cell r="I7753">
            <v>0</v>
          </cell>
          <cell r="J7753">
            <v>45630700</v>
          </cell>
        </row>
        <row r="7754">
          <cell r="H7754" t="str">
            <v>0170059149</v>
          </cell>
          <cell r="I7754">
            <v>0</v>
          </cell>
          <cell r="J7754">
            <v>953200</v>
          </cell>
        </row>
        <row r="7755">
          <cell r="H7755" t="str">
            <v>149</v>
          </cell>
          <cell r="I7755">
            <v>150454692900</v>
          </cell>
          <cell r="J7755">
            <v>149126988197.60999</v>
          </cell>
        </row>
        <row r="7756">
          <cell r="H7756" t="str">
            <v>149</v>
          </cell>
          <cell r="I7756">
            <v>7699700000</v>
          </cell>
          <cell r="J7756">
            <v>7115523669.8599997</v>
          </cell>
        </row>
        <row r="7757">
          <cell r="H7757" t="str">
            <v>0300000149</v>
          </cell>
          <cell r="I7757">
            <v>7699700000</v>
          </cell>
          <cell r="J7757">
            <v>7115523669.8599997</v>
          </cell>
        </row>
        <row r="7758">
          <cell r="H7758" t="str">
            <v>0310000149</v>
          </cell>
          <cell r="I7758">
            <v>7699700000</v>
          </cell>
          <cell r="J7758">
            <v>7115523669.8599997</v>
          </cell>
        </row>
        <row r="7759">
          <cell r="H7759" t="str">
            <v>0315153149</v>
          </cell>
          <cell r="I7759">
            <v>7699700000</v>
          </cell>
          <cell r="J7759">
            <v>7115523669.8599997</v>
          </cell>
        </row>
        <row r="7760">
          <cell r="H7760" t="str">
            <v>0315153149</v>
          </cell>
          <cell r="I7760">
            <v>7699700000</v>
          </cell>
          <cell r="J7760">
            <v>7115523669.8599997</v>
          </cell>
        </row>
        <row r="7761">
          <cell r="H7761" t="str">
            <v>0315153149</v>
          </cell>
          <cell r="I7761">
            <v>0</v>
          </cell>
          <cell r="J7761">
            <v>7115523669.8599997</v>
          </cell>
        </row>
        <row r="7762">
          <cell r="H7762" t="str">
            <v>149</v>
          </cell>
          <cell r="I7762">
            <v>10117331100</v>
          </cell>
          <cell r="J7762">
            <v>10058126072.190001</v>
          </cell>
        </row>
        <row r="7763">
          <cell r="H7763" t="str">
            <v>0300000149</v>
          </cell>
          <cell r="I7763">
            <v>290052300</v>
          </cell>
          <cell r="J7763">
            <v>290052300</v>
          </cell>
        </row>
        <row r="7764">
          <cell r="H7764" t="str">
            <v>0320000149</v>
          </cell>
          <cell r="I7764">
            <v>290052300</v>
          </cell>
          <cell r="J7764">
            <v>290052300</v>
          </cell>
        </row>
        <row r="7765">
          <cell r="H7765" t="str">
            <v>0320059149</v>
          </cell>
          <cell r="I7765">
            <v>290052300</v>
          </cell>
          <cell r="J7765">
            <v>290052300</v>
          </cell>
        </row>
        <row r="7766">
          <cell r="H7766" t="str">
            <v>0320059149</v>
          </cell>
          <cell r="I7766">
            <v>290052300</v>
          </cell>
          <cell r="J7766">
            <v>290052300</v>
          </cell>
        </row>
        <row r="7767">
          <cell r="H7767" t="str">
            <v>0320059149</v>
          </cell>
          <cell r="I7767">
            <v>0</v>
          </cell>
          <cell r="J7767">
            <v>290052300</v>
          </cell>
        </row>
        <row r="7768">
          <cell r="H7768" t="str">
            <v>0320059149</v>
          </cell>
          <cell r="I7768">
            <v>0</v>
          </cell>
          <cell r="J7768">
            <v>255870300</v>
          </cell>
        </row>
        <row r="7769">
          <cell r="H7769" t="str">
            <v>0320059149</v>
          </cell>
          <cell r="I7769">
            <v>0</v>
          </cell>
          <cell r="J7769">
            <v>34182000</v>
          </cell>
        </row>
        <row r="7770">
          <cell r="H7770" t="str">
            <v>0400000149</v>
          </cell>
          <cell r="I7770">
            <v>9827278800</v>
          </cell>
          <cell r="J7770">
            <v>9768073772.1900005</v>
          </cell>
        </row>
        <row r="7771">
          <cell r="H7771" t="str">
            <v>0420000149</v>
          </cell>
          <cell r="I7771">
            <v>9827278800</v>
          </cell>
          <cell r="J7771">
            <v>9768073772.1900005</v>
          </cell>
        </row>
        <row r="7772">
          <cell r="H7772" t="str">
            <v>0420019149</v>
          </cell>
          <cell r="I7772">
            <v>69725000</v>
          </cell>
          <cell r="J7772">
            <v>69724986.609999999</v>
          </cell>
        </row>
        <row r="7773">
          <cell r="H7773" t="str">
            <v>0420019149</v>
          </cell>
          <cell r="I7773">
            <v>69725000</v>
          </cell>
          <cell r="J7773">
            <v>69724986.609999999</v>
          </cell>
        </row>
        <row r="7774">
          <cell r="H7774" t="str">
            <v>0420019149</v>
          </cell>
          <cell r="I7774">
            <v>0</v>
          </cell>
          <cell r="J7774">
            <v>69724986.609999999</v>
          </cell>
        </row>
        <row r="7775">
          <cell r="H7775" t="str">
            <v>0420019149</v>
          </cell>
          <cell r="I7775">
            <v>0</v>
          </cell>
          <cell r="J7775">
            <v>69724986.609999999</v>
          </cell>
        </row>
        <row r="7776">
          <cell r="H7776" t="str">
            <v>0420059149</v>
          </cell>
          <cell r="I7776">
            <v>9584409100</v>
          </cell>
          <cell r="J7776">
            <v>9525502783.7099991</v>
          </cell>
        </row>
        <row r="7777">
          <cell r="H7777" t="str">
            <v>0420059149</v>
          </cell>
          <cell r="I7777">
            <v>7624832700</v>
          </cell>
          <cell r="J7777">
            <v>7587946467.3500004</v>
          </cell>
        </row>
        <row r="7778">
          <cell r="H7778" t="str">
            <v>0420059149</v>
          </cell>
          <cell r="I7778">
            <v>0</v>
          </cell>
          <cell r="J7778">
            <v>7587946467.3500004</v>
          </cell>
        </row>
        <row r="7779">
          <cell r="H7779" t="str">
            <v>0420059149</v>
          </cell>
          <cell r="I7779">
            <v>0</v>
          </cell>
          <cell r="J7779">
            <v>7495733317.6300001</v>
          </cell>
        </row>
        <row r="7780">
          <cell r="H7780" t="str">
            <v>0420059149</v>
          </cell>
          <cell r="I7780">
            <v>0</v>
          </cell>
          <cell r="J7780">
            <v>92213149.719999999</v>
          </cell>
        </row>
        <row r="7781">
          <cell r="H7781" t="str">
            <v>0420059149</v>
          </cell>
          <cell r="I7781">
            <v>1873567900</v>
          </cell>
          <cell r="J7781">
            <v>1852302794.5</v>
          </cell>
        </row>
        <row r="7782">
          <cell r="H7782" t="str">
            <v>0420059149</v>
          </cell>
          <cell r="I7782">
            <v>0</v>
          </cell>
          <cell r="J7782">
            <v>1852302794.5</v>
          </cell>
        </row>
        <row r="7783">
          <cell r="H7783" t="str">
            <v>0420059149</v>
          </cell>
          <cell r="I7783">
            <v>0</v>
          </cell>
          <cell r="J7783">
            <v>172215400.31999999</v>
          </cell>
        </row>
        <row r="7784">
          <cell r="H7784" t="str">
            <v>0420059149</v>
          </cell>
          <cell r="I7784">
            <v>0</v>
          </cell>
          <cell r="J7784">
            <v>35465723.359999999</v>
          </cell>
        </row>
        <row r="7785">
          <cell r="H7785" t="str">
            <v>0420059149</v>
          </cell>
          <cell r="I7785">
            <v>0</v>
          </cell>
          <cell r="J7785">
            <v>1644621670.8199999</v>
          </cell>
        </row>
        <row r="7786">
          <cell r="H7786" t="str">
            <v>0420059149</v>
          </cell>
          <cell r="I7786">
            <v>6500000</v>
          </cell>
          <cell r="J7786">
            <v>6312367.4299999997</v>
          </cell>
        </row>
        <row r="7787">
          <cell r="H7787" t="str">
            <v>0420059149</v>
          </cell>
          <cell r="I7787">
            <v>0</v>
          </cell>
          <cell r="J7787">
            <v>6312367.4299999997</v>
          </cell>
        </row>
        <row r="7788">
          <cell r="H7788" t="str">
            <v>0420059149</v>
          </cell>
          <cell r="I7788">
            <v>0</v>
          </cell>
          <cell r="J7788">
            <v>6312367.4299999997</v>
          </cell>
        </row>
        <row r="7789">
          <cell r="H7789" t="str">
            <v>0420059149</v>
          </cell>
          <cell r="I7789">
            <v>79508500</v>
          </cell>
          <cell r="J7789">
            <v>78941154.430000007</v>
          </cell>
        </row>
        <row r="7790">
          <cell r="H7790" t="str">
            <v>0420059149</v>
          </cell>
          <cell r="I7790">
            <v>0</v>
          </cell>
          <cell r="J7790">
            <v>1332535.6200000001</v>
          </cell>
        </row>
        <row r="7791">
          <cell r="H7791" t="str">
            <v>0420059149</v>
          </cell>
          <cell r="I7791">
            <v>0</v>
          </cell>
          <cell r="J7791">
            <v>1332535.6200000001</v>
          </cell>
        </row>
        <row r="7792">
          <cell r="H7792" t="str">
            <v>0420059149</v>
          </cell>
          <cell r="I7792">
            <v>0</v>
          </cell>
          <cell r="J7792">
            <v>77608618.810000002</v>
          </cell>
        </row>
        <row r="7793">
          <cell r="H7793" t="str">
            <v>0420059149</v>
          </cell>
          <cell r="I7793">
            <v>0</v>
          </cell>
          <cell r="J7793">
            <v>70231024.659999996</v>
          </cell>
        </row>
        <row r="7794">
          <cell r="H7794" t="str">
            <v>0420059149</v>
          </cell>
          <cell r="I7794">
            <v>0</v>
          </cell>
          <cell r="J7794">
            <v>6848913.6799999997</v>
          </cell>
        </row>
        <row r="7795">
          <cell r="H7795" t="str">
            <v>0420059149</v>
          </cell>
          <cell r="I7795">
            <v>0</v>
          </cell>
          <cell r="J7795">
            <v>528680.47</v>
          </cell>
        </row>
        <row r="7796">
          <cell r="H7796" t="str">
            <v>0423969149</v>
          </cell>
          <cell r="I7796">
            <v>356200</v>
          </cell>
          <cell r="J7796">
            <v>297476.98</v>
          </cell>
        </row>
        <row r="7797">
          <cell r="H7797" t="str">
            <v>0423969149</v>
          </cell>
          <cell r="I7797">
            <v>356200</v>
          </cell>
          <cell r="J7797">
            <v>297476.98</v>
          </cell>
        </row>
        <row r="7798">
          <cell r="H7798" t="str">
            <v>0423969149</v>
          </cell>
          <cell r="I7798">
            <v>0</v>
          </cell>
          <cell r="J7798">
            <v>297476.98</v>
          </cell>
        </row>
        <row r="7799">
          <cell r="H7799" t="str">
            <v>0423969149</v>
          </cell>
          <cell r="I7799">
            <v>0</v>
          </cell>
          <cell r="J7799">
            <v>297476.98</v>
          </cell>
        </row>
        <row r="7800">
          <cell r="H7800" t="str">
            <v>0423974149</v>
          </cell>
          <cell r="I7800">
            <v>1090000</v>
          </cell>
          <cell r="J7800">
            <v>1061057.8799999999</v>
          </cell>
        </row>
        <row r="7801">
          <cell r="H7801" t="str">
            <v>0423974149</v>
          </cell>
          <cell r="I7801">
            <v>1090000</v>
          </cell>
          <cell r="J7801">
            <v>1061057.8799999999</v>
          </cell>
        </row>
        <row r="7802">
          <cell r="H7802" t="str">
            <v>0423974149</v>
          </cell>
          <cell r="I7802">
            <v>0</v>
          </cell>
          <cell r="J7802">
            <v>1061057.8799999999</v>
          </cell>
        </row>
        <row r="7803">
          <cell r="H7803" t="str">
            <v>0423974149</v>
          </cell>
          <cell r="I7803">
            <v>0</v>
          </cell>
          <cell r="J7803">
            <v>1061057.8799999999</v>
          </cell>
        </row>
        <row r="7804">
          <cell r="H7804" t="str">
            <v>0423987149</v>
          </cell>
          <cell r="I7804">
            <v>15078600</v>
          </cell>
          <cell r="J7804">
            <v>14888419.75</v>
          </cell>
        </row>
        <row r="7805">
          <cell r="H7805" t="str">
            <v>0423987149</v>
          </cell>
          <cell r="I7805">
            <v>15078600</v>
          </cell>
          <cell r="J7805">
            <v>14888419.75</v>
          </cell>
        </row>
        <row r="7806">
          <cell r="H7806" t="str">
            <v>0423987149</v>
          </cell>
          <cell r="I7806">
            <v>0</v>
          </cell>
          <cell r="J7806">
            <v>14888419.75</v>
          </cell>
        </row>
        <row r="7807">
          <cell r="H7807" t="str">
            <v>0423987149</v>
          </cell>
          <cell r="I7807">
            <v>0</v>
          </cell>
          <cell r="J7807">
            <v>14888419.75</v>
          </cell>
        </row>
        <row r="7808">
          <cell r="H7808" t="str">
            <v>0423999149</v>
          </cell>
          <cell r="I7808">
            <v>3619900</v>
          </cell>
          <cell r="J7808">
            <v>3599047.26</v>
          </cell>
        </row>
        <row r="7809">
          <cell r="H7809" t="str">
            <v>0423999149</v>
          </cell>
          <cell r="I7809">
            <v>3619900</v>
          </cell>
          <cell r="J7809">
            <v>3599047.26</v>
          </cell>
        </row>
        <row r="7810">
          <cell r="H7810" t="str">
            <v>0423999149</v>
          </cell>
          <cell r="I7810">
            <v>0</v>
          </cell>
          <cell r="J7810">
            <v>3599047.26</v>
          </cell>
        </row>
        <row r="7811">
          <cell r="H7811" t="str">
            <v>0423999149</v>
          </cell>
          <cell r="I7811">
            <v>0</v>
          </cell>
          <cell r="J7811">
            <v>3599047.26</v>
          </cell>
        </row>
        <row r="7812">
          <cell r="H7812" t="str">
            <v>0426503149</v>
          </cell>
          <cell r="I7812">
            <v>153000000</v>
          </cell>
          <cell r="J7812">
            <v>153000000</v>
          </cell>
        </row>
        <row r="7813">
          <cell r="H7813" t="str">
            <v>0426503149</v>
          </cell>
          <cell r="I7813">
            <v>153000000</v>
          </cell>
          <cell r="J7813">
            <v>153000000</v>
          </cell>
        </row>
        <row r="7814">
          <cell r="H7814" t="str">
            <v>0426503149</v>
          </cell>
          <cell r="I7814">
            <v>0</v>
          </cell>
          <cell r="J7814">
            <v>153000000</v>
          </cell>
        </row>
        <row r="7815">
          <cell r="H7815" t="str">
            <v>149</v>
          </cell>
          <cell r="I7815">
            <v>108429970500</v>
          </cell>
          <cell r="J7815">
            <v>108271752095.95</v>
          </cell>
        </row>
        <row r="7816">
          <cell r="H7816" t="str">
            <v>0300000149</v>
          </cell>
          <cell r="I7816">
            <v>78425786300</v>
          </cell>
          <cell r="J7816">
            <v>78351167892.410004</v>
          </cell>
        </row>
        <row r="7817">
          <cell r="H7817" t="str">
            <v>0310000149</v>
          </cell>
          <cell r="I7817">
            <v>6795844100</v>
          </cell>
          <cell r="J7817">
            <v>6752432633.6199999</v>
          </cell>
        </row>
        <row r="7818">
          <cell r="H7818" t="str">
            <v>0313599149</v>
          </cell>
          <cell r="I7818">
            <v>4683787900</v>
          </cell>
          <cell r="J7818">
            <v>4654276025.3500004</v>
          </cell>
        </row>
        <row r="7819">
          <cell r="H7819" t="str">
            <v>0313599149</v>
          </cell>
          <cell r="I7819">
            <v>4683787900</v>
          </cell>
          <cell r="J7819">
            <v>4654276025.3500004</v>
          </cell>
        </row>
        <row r="7820">
          <cell r="H7820" t="str">
            <v>0313599149</v>
          </cell>
          <cell r="I7820">
            <v>0</v>
          </cell>
          <cell r="J7820">
            <v>4654276025.3500004</v>
          </cell>
        </row>
        <row r="7821">
          <cell r="H7821" t="str">
            <v>0313599149</v>
          </cell>
          <cell r="I7821">
            <v>0</v>
          </cell>
          <cell r="J7821">
            <v>4654276025.3500004</v>
          </cell>
        </row>
        <row r="7822">
          <cell r="H7822" t="str">
            <v>0315194149</v>
          </cell>
          <cell r="I7822">
            <v>2112056200</v>
          </cell>
          <cell r="J7822">
            <v>2098156608.27</v>
          </cell>
        </row>
        <row r="7823">
          <cell r="H7823" t="str">
            <v>0315194149</v>
          </cell>
          <cell r="I7823">
            <v>2112056200</v>
          </cell>
          <cell r="J7823">
            <v>2098156608.27</v>
          </cell>
        </row>
        <row r="7824">
          <cell r="H7824" t="str">
            <v>0315194149</v>
          </cell>
          <cell r="I7824">
            <v>0</v>
          </cell>
          <cell r="J7824">
            <v>2098156608.27</v>
          </cell>
        </row>
        <row r="7825">
          <cell r="H7825" t="str">
            <v>0330000149</v>
          </cell>
          <cell r="I7825">
            <v>71629942200</v>
          </cell>
          <cell r="J7825">
            <v>71598735258.789993</v>
          </cell>
        </row>
        <row r="7826">
          <cell r="H7826" t="str">
            <v>0335380149</v>
          </cell>
          <cell r="I7826">
            <v>71629942200</v>
          </cell>
          <cell r="J7826">
            <v>71598735258.789993</v>
          </cell>
        </row>
        <row r="7827">
          <cell r="H7827" t="str">
            <v>0335380149</v>
          </cell>
          <cell r="I7827">
            <v>71629942200</v>
          </cell>
          <cell r="J7827">
            <v>71598735258.789993</v>
          </cell>
        </row>
        <row r="7828">
          <cell r="H7828" t="str">
            <v>0335380149</v>
          </cell>
          <cell r="I7828">
            <v>0</v>
          </cell>
          <cell r="J7828">
            <v>71598735258.789993</v>
          </cell>
        </row>
        <row r="7829">
          <cell r="H7829" t="str">
            <v>0400000149</v>
          </cell>
          <cell r="I7829">
            <v>29824555500</v>
          </cell>
          <cell r="J7829">
            <v>29740955503.540001</v>
          </cell>
        </row>
        <row r="7830">
          <cell r="H7830" t="str">
            <v>0420000149</v>
          </cell>
          <cell r="I7830">
            <v>29824555500</v>
          </cell>
          <cell r="J7830">
            <v>29740955503.540001</v>
          </cell>
        </row>
        <row r="7831">
          <cell r="H7831" t="str">
            <v>0423598149</v>
          </cell>
          <cell r="I7831">
            <v>1917600</v>
          </cell>
          <cell r="J7831">
            <v>0</v>
          </cell>
        </row>
        <row r="7832">
          <cell r="H7832" t="str">
            <v>0423598149</v>
          </cell>
          <cell r="I7832">
            <v>1917600</v>
          </cell>
          <cell r="J7832">
            <v>0</v>
          </cell>
        </row>
        <row r="7833">
          <cell r="H7833" t="str">
            <v>0423957149</v>
          </cell>
          <cell r="I7833">
            <v>21696719700</v>
          </cell>
          <cell r="J7833">
            <v>21696719700</v>
          </cell>
        </row>
        <row r="7834">
          <cell r="H7834" t="str">
            <v>0423957149</v>
          </cell>
          <cell r="I7834">
            <v>21696719700</v>
          </cell>
          <cell r="J7834">
            <v>21696719700</v>
          </cell>
        </row>
        <row r="7835">
          <cell r="H7835" t="str">
            <v>0423957149</v>
          </cell>
          <cell r="I7835">
            <v>0</v>
          </cell>
          <cell r="J7835">
            <v>21696719700</v>
          </cell>
        </row>
        <row r="7836">
          <cell r="H7836" t="str">
            <v>0425130149</v>
          </cell>
          <cell r="I7836">
            <v>8102322100</v>
          </cell>
          <cell r="J7836">
            <v>8027000687.6800003</v>
          </cell>
        </row>
        <row r="7837">
          <cell r="H7837" t="str">
            <v>0425130149</v>
          </cell>
          <cell r="I7837">
            <v>8102322100</v>
          </cell>
          <cell r="J7837">
            <v>8027000687.6800003</v>
          </cell>
        </row>
        <row r="7838">
          <cell r="H7838" t="str">
            <v>0425130149</v>
          </cell>
          <cell r="I7838">
            <v>0</v>
          </cell>
          <cell r="J7838">
            <v>8027000687.6800003</v>
          </cell>
        </row>
        <row r="7839">
          <cell r="H7839" t="str">
            <v>0425280149</v>
          </cell>
          <cell r="I7839">
            <v>23596100</v>
          </cell>
          <cell r="J7839">
            <v>17235115.859999999</v>
          </cell>
        </row>
        <row r="7840">
          <cell r="H7840" t="str">
            <v>0425280149</v>
          </cell>
          <cell r="I7840">
            <v>23596100</v>
          </cell>
          <cell r="J7840">
            <v>17235115.859999999</v>
          </cell>
        </row>
        <row r="7841">
          <cell r="H7841" t="str">
            <v>0425280149</v>
          </cell>
          <cell r="I7841">
            <v>0</v>
          </cell>
          <cell r="J7841">
            <v>17235115.859999999</v>
          </cell>
        </row>
        <row r="7842">
          <cell r="H7842" t="str">
            <v>0500000149</v>
          </cell>
          <cell r="I7842">
            <v>26500000</v>
          </cell>
          <cell r="J7842">
            <v>26500000</v>
          </cell>
        </row>
        <row r="7843">
          <cell r="H7843" t="str">
            <v>0540000149</v>
          </cell>
          <cell r="I7843">
            <v>26500000</v>
          </cell>
          <cell r="J7843">
            <v>26500000</v>
          </cell>
        </row>
        <row r="7844">
          <cell r="H7844" t="str">
            <v>0543589149</v>
          </cell>
          <cell r="I7844">
            <v>26500000</v>
          </cell>
          <cell r="J7844">
            <v>26500000</v>
          </cell>
        </row>
        <row r="7845">
          <cell r="H7845" t="str">
            <v>0543589149</v>
          </cell>
          <cell r="I7845">
            <v>26500000</v>
          </cell>
          <cell r="J7845">
            <v>26500000</v>
          </cell>
        </row>
        <row r="7846">
          <cell r="H7846" t="str">
            <v>0543589149</v>
          </cell>
          <cell r="I7846">
            <v>0</v>
          </cell>
          <cell r="J7846">
            <v>26500000</v>
          </cell>
        </row>
        <row r="7847">
          <cell r="H7847" t="str">
            <v>0543589149</v>
          </cell>
          <cell r="I7847">
            <v>0</v>
          </cell>
          <cell r="J7847">
            <v>26500000</v>
          </cell>
        </row>
        <row r="7848">
          <cell r="H7848" t="str">
            <v>9900000149</v>
          </cell>
          <cell r="I7848">
            <v>153128700</v>
          </cell>
          <cell r="J7848">
            <v>153128700</v>
          </cell>
        </row>
        <row r="7849">
          <cell r="H7849" t="str">
            <v>9990000149</v>
          </cell>
          <cell r="I7849">
            <v>153128700</v>
          </cell>
          <cell r="J7849">
            <v>153128700</v>
          </cell>
        </row>
        <row r="7850">
          <cell r="H7850" t="str">
            <v>9995481149</v>
          </cell>
          <cell r="I7850">
            <v>153128700</v>
          </cell>
          <cell r="J7850">
            <v>153128700</v>
          </cell>
        </row>
        <row r="7851">
          <cell r="H7851" t="str">
            <v>9995481149</v>
          </cell>
          <cell r="I7851">
            <v>153128700</v>
          </cell>
          <cell r="J7851">
            <v>153128700</v>
          </cell>
        </row>
        <row r="7852">
          <cell r="H7852" t="str">
            <v>9995481149</v>
          </cell>
          <cell r="I7852">
            <v>0</v>
          </cell>
          <cell r="J7852">
            <v>153128700</v>
          </cell>
        </row>
        <row r="7853">
          <cell r="H7853" t="str">
            <v>149</v>
          </cell>
          <cell r="I7853">
            <v>15688886400</v>
          </cell>
          <cell r="J7853">
            <v>15427668658.75</v>
          </cell>
        </row>
        <row r="7854">
          <cell r="H7854" t="str">
            <v>0300000149</v>
          </cell>
          <cell r="I7854">
            <v>15688886400</v>
          </cell>
          <cell r="J7854">
            <v>15427668658.75</v>
          </cell>
        </row>
        <row r="7855">
          <cell r="H7855" t="str">
            <v>0330000149</v>
          </cell>
          <cell r="I7855">
            <v>15688886400</v>
          </cell>
          <cell r="J7855">
            <v>15427668658.75</v>
          </cell>
        </row>
        <row r="7856">
          <cell r="H7856" t="str">
            <v>0333053149</v>
          </cell>
          <cell r="I7856">
            <v>3873500</v>
          </cell>
          <cell r="J7856">
            <v>2544524.35</v>
          </cell>
        </row>
        <row r="7857">
          <cell r="H7857" t="str">
            <v>0333053149</v>
          </cell>
          <cell r="I7857">
            <v>3873500</v>
          </cell>
          <cell r="J7857">
            <v>2544524.35</v>
          </cell>
        </row>
        <row r="7858">
          <cell r="H7858" t="str">
            <v>0333053149</v>
          </cell>
          <cell r="I7858">
            <v>0</v>
          </cell>
          <cell r="J7858">
            <v>2544524.35</v>
          </cell>
        </row>
        <row r="7859">
          <cell r="H7859" t="str">
            <v>0333053149</v>
          </cell>
          <cell r="I7859">
            <v>0</v>
          </cell>
          <cell r="J7859">
            <v>2544524.35</v>
          </cell>
        </row>
        <row r="7860">
          <cell r="H7860" t="str">
            <v>0335084149</v>
          </cell>
          <cell r="I7860">
            <v>14611991000</v>
          </cell>
          <cell r="J7860">
            <v>14416269849.450001</v>
          </cell>
        </row>
        <row r="7861">
          <cell r="H7861" t="str">
            <v>0335084149</v>
          </cell>
          <cell r="I7861">
            <v>14611991000</v>
          </cell>
          <cell r="J7861">
            <v>14416269849.450001</v>
          </cell>
        </row>
        <row r="7862">
          <cell r="H7862" t="str">
            <v>0335084149</v>
          </cell>
          <cell r="I7862">
            <v>0</v>
          </cell>
          <cell r="J7862">
            <v>14416269849.450001</v>
          </cell>
        </row>
        <row r="7863">
          <cell r="H7863" t="str">
            <v>0335084149</v>
          </cell>
          <cell r="I7863">
            <v>0</v>
          </cell>
          <cell r="J7863">
            <v>14416269849.450001</v>
          </cell>
        </row>
        <row r="7864">
          <cell r="H7864" t="str">
            <v>0335155149</v>
          </cell>
          <cell r="I7864">
            <v>8550000</v>
          </cell>
          <cell r="J7864">
            <v>2513980</v>
          </cell>
        </row>
        <row r="7865">
          <cell r="H7865" t="str">
            <v>0335155149</v>
          </cell>
          <cell r="I7865">
            <v>8550000</v>
          </cell>
          <cell r="J7865">
            <v>2513980</v>
          </cell>
        </row>
        <row r="7866">
          <cell r="H7866" t="str">
            <v>0335155149</v>
          </cell>
          <cell r="I7866">
            <v>0</v>
          </cell>
          <cell r="J7866">
            <v>2513980</v>
          </cell>
        </row>
        <row r="7867">
          <cell r="H7867" t="str">
            <v>0335270149</v>
          </cell>
          <cell r="I7867">
            <v>1064471900</v>
          </cell>
          <cell r="J7867">
            <v>1006340304.95</v>
          </cell>
        </row>
        <row r="7868">
          <cell r="H7868" t="str">
            <v>0335270149</v>
          </cell>
          <cell r="I7868">
            <v>1064471900</v>
          </cell>
          <cell r="J7868">
            <v>1006340304.95</v>
          </cell>
        </row>
        <row r="7869">
          <cell r="H7869" t="str">
            <v>0335270149</v>
          </cell>
          <cell r="I7869">
            <v>0</v>
          </cell>
          <cell r="J7869">
            <v>1006340304.95</v>
          </cell>
        </row>
        <row r="7870">
          <cell r="H7870" t="str">
            <v>149</v>
          </cell>
          <cell r="I7870">
            <v>134703600</v>
          </cell>
          <cell r="J7870">
            <v>134687600</v>
          </cell>
        </row>
        <row r="7871">
          <cell r="H7871" t="str">
            <v>0300000149</v>
          </cell>
          <cell r="I7871">
            <v>126269900</v>
          </cell>
          <cell r="J7871">
            <v>126269900</v>
          </cell>
        </row>
        <row r="7872">
          <cell r="H7872" t="str">
            <v>0320000149</v>
          </cell>
          <cell r="I7872">
            <v>126269900</v>
          </cell>
          <cell r="J7872">
            <v>126269900</v>
          </cell>
        </row>
        <row r="7873">
          <cell r="H7873" t="str">
            <v>0320019149</v>
          </cell>
          <cell r="I7873">
            <v>1450000</v>
          </cell>
          <cell r="J7873">
            <v>1450000</v>
          </cell>
        </row>
        <row r="7874">
          <cell r="H7874" t="str">
            <v>0320019149</v>
          </cell>
          <cell r="I7874">
            <v>1450000</v>
          </cell>
          <cell r="J7874">
            <v>1450000</v>
          </cell>
        </row>
        <row r="7875">
          <cell r="H7875" t="str">
            <v>0320019149</v>
          </cell>
          <cell r="I7875">
            <v>0</v>
          </cell>
          <cell r="J7875">
            <v>1450000</v>
          </cell>
        </row>
        <row r="7876">
          <cell r="H7876" t="str">
            <v>0320019149</v>
          </cell>
          <cell r="I7876">
            <v>0</v>
          </cell>
          <cell r="J7876">
            <v>1450000</v>
          </cell>
        </row>
        <row r="7877">
          <cell r="H7877" t="str">
            <v>0320059149</v>
          </cell>
          <cell r="I7877">
            <v>124819900</v>
          </cell>
          <cell r="J7877">
            <v>124819900</v>
          </cell>
        </row>
        <row r="7878">
          <cell r="H7878" t="str">
            <v>0320059149</v>
          </cell>
          <cell r="I7878">
            <v>124819900</v>
          </cell>
          <cell r="J7878">
            <v>124819900</v>
          </cell>
        </row>
        <row r="7879">
          <cell r="H7879" t="str">
            <v>0320059149</v>
          </cell>
          <cell r="I7879">
            <v>0</v>
          </cell>
          <cell r="J7879">
            <v>124819900</v>
          </cell>
        </row>
        <row r="7880">
          <cell r="H7880" t="str">
            <v>0320059149</v>
          </cell>
          <cell r="I7880">
            <v>0</v>
          </cell>
          <cell r="J7880">
            <v>119579800</v>
          </cell>
        </row>
        <row r="7881">
          <cell r="H7881" t="str">
            <v>0320059149</v>
          </cell>
          <cell r="I7881">
            <v>0</v>
          </cell>
          <cell r="J7881">
            <v>5240100</v>
          </cell>
        </row>
        <row r="7882">
          <cell r="H7882" t="str">
            <v>0700000149</v>
          </cell>
          <cell r="I7882">
            <v>5250000</v>
          </cell>
          <cell r="J7882">
            <v>5250000</v>
          </cell>
        </row>
        <row r="7883">
          <cell r="H7883" t="str">
            <v>0710000149</v>
          </cell>
          <cell r="I7883">
            <v>2550000</v>
          </cell>
          <cell r="J7883">
            <v>2550000</v>
          </cell>
        </row>
        <row r="7884">
          <cell r="H7884" t="str">
            <v>0710019149</v>
          </cell>
          <cell r="I7884">
            <v>2550000</v>
          </cell>
          <cell r="J7884">
            <v>2550000</v>
          </cell>
        </row>
        <row r="7885">
          <cell r="H7885" t="str">
            <v>0710019149</v>
          </cell>
          <cell r="I7885">
            <v>2550000</v>
          </cell>
          <cell r="J7885">
            <v>2550000</v>
          </cell>
        </row>
        <row r="7886">
          <cell r="H7886" t="str">
            <v>0710019149</v>
          </cell>
          <cell r="I7886">
            <v>0</v>
          </cell>
          <cell r="J7886">
            <v>2550000</v>
          </cell>
        </row>
        <row r="7887">
          <cell r="H7887" t="str">
            <v>0710019149</v>
          </cell>
          <cell r="I7887">
            <v>0</v>
          </cell>
          <cell r="J7887">
            <v>2550000</v>
          </cell>
        </row>
        <row r="7888">
          <cell r="H7888" t="str">
            <v>0730000149</v>
          </cell>
          <cell r="I7888">
            <v>2700000</v>
          </cell>
          <cell r="J7888">
            <v>2700000</v>
          </cell>
        </row>
        <row r="7889">
          <cell r="H7889" t="str">
            <v>0730019149</v>
          </cell>
          <cell r="I7889">
            <v>2700000</v>
          </cell>
          <cell r="J7889">
            <v>2700000</v>
          </cell>
        </row>
        <row r="7890">
          <cell r="H7890" t="str">
            <v>0730019149</v>
          </cell>
          <cell r="I7890">
            <v>2700000</v>
          </cell>
          <cell r="J7890">
            <v>2700000</v>
          </cell>
        </row>
        <row r="7891">
          <cell r="H7891" t="str">
            <v>0730019149</v>
          </cell>
          <cell r="I7891">
            <v>0</v>
          </cell>
          <cell r="J7891">
            <v>2700000</v>
          </cell>
        </row>
        <row r="7892">
          <cell r="H7892" t="str">
            <v>0730019149</v>
          </cell>
          <cell r="I7892">
            <v>0</v>
          </cell>
          <cell r="J7892">
            <v>2700000</v>
          </cell>
        </row>
        <row r="7893">
          <cell r="H7893" t="str">
            <v>9900000149</v>
          </cell>
          <cell r="I7893">
            <v>3183700</v>
          </cell>
          <cell r="J7893">
            <v>3167700</v>
          </cell>
        </row>
        <row r="7894">
          <cell r="H7894" t="str">
            <v>9990000149</v>
          </cell>
          <cell r="I7894">
            <v>3183700</v>
          </cell>
          <cell r="J7894">
            <v>3167700</v>
          </cell>
        </row>
        <row r="7895">
          <cell r="H7895" t="str">
            <v>9990019149</v>
          </cell>
          <cell r="I7895">
            <v>3183700</v>
          </cell>
          <cell r="J7895">
            <v>3167700</v>
          </cell>
        </row>
        <row r="7896">
          <cell r="H7896" t="str">
            <v>9990019149</v>
          </cell>
          <cell r="I7896">
            <v>3183700</v>
          </cell>
          <cell r="J7896">
            <v>3167700</v>
          </cell>
        </row>
        <row r="7897">
          <cell r="H7897" t="str">
            <v>9990019149</v>
          </cell>
          <cell r="I7897">
            <v>0</v>
          </cell>
          <cell r="J7897">
            <v>3167700</v>
          </cell>
        </row>
        <row r="7898">
          <cell r="H7898" t="str">
            <v>9990019149</v>
          </cell>
          <cell r="I7898">
            <v>0</v>
          </cell>
          <cell r="J7898">
            <v>3167700</v>
          </cell>
        </row>
        <row r="7899">
          <cell r="H7899" t="str">
            <v>149</v>
          </cell>
          <cell r="I7899">
            <v>8384101300</v>
          </cell>
          <cell r="J7899">
            <v>8119230100.8599997</v>
          </cell>
        </row>
        <row r="7900">
          <cell r="H7900" t="str">
            <v>0300000149</v>
          </cell>
          <cell r="I7900">
            <v>1791391800</v>
          </cell>
          <cell r="J7900">
            <v>1782938808.2</v>
          </cell>
        </row>
        <row r="7901">
          <cell r="H7901" t="str">
            <v>0320000149</v>
          </cell>
          <cell r="I7901">
            <v>170793500</v>
          </cell>
          <cell r="J7901">
            <v>162340508.19999999</v>
          </cell>
        </row>
        <row r="7902">
          <cell r="H7902" t="str">
            <v>0320019149</v>
          </cell>
          <cell r="I7902">
            <v>18426100</v>
          </cell>
          <cell r="J7902">
            <v>11073108.199999999</v>
          </cell>
        </row>
        <row r="7903">
          <cell r="H7903" t="str">
            <v>0320019149</v>
          </cell>
          <cell r="I7903">
            <v>18426100</v>
          </cell>
          <cell r="J7903">
            <v>11073108.199999999</v>
          </cell>
        </row>
        <row r="7904">
          <cell r="H7904" t="str">
            <v>0320019149</v>
          </cell>
          <cell r="I7904">
            <v>0</v>
          </cell>
          <cell r="J7904">
            <v>11073108.199999999</v>
          </cell>
        </row>
        <row r="7905">
          <cell r="H7905" t="str">
            <v>0320019149</v>
          </cell>
          <cell r="I7905">
            <v>0</v>
          </cell>
          <cell r="J7905">
            <v>11073108.199999999</v>
          </cell>
        </row>
        <row r="7906">
          <cell r="H7906" t="str">
            <v>0320059149</v>
          </cell>
          <cell r="I7906">
            <v>131367400</v>
          </cell>
          <cell r="J7906">
            <v>131367400</v>
          </cell>
        </row>
        <row r="7907">
          <cell r="H7907" t="str">
            <v>0320059149</v>
          </cell>
          <cell r="I7907">
            <v>131367400</v>
          </cell>
          <cell r="J7907">
            <v>131367400</v>
          </cell>
        </row>
        <row r="7908">
          <cell r="H7908" t="str">
            <v>0320059149</v>
          </cell>
          <cell r="I7908">
            <v>0</v>
          </cell>
          <cell r="J7908">
            <v>131367400</v>
          </cell>
        </row>
        <row r="7909">
          <cell r="H7909" t="str">
            <v>0320059149</v>
          </cell>
          <cell r="I7909">
            <v>0</v>
          </cell>
          <cell r="J7909">
            <v>131367400</v>
          </cell>
        </row>
        <row r="7910">
          <cell r="H7910" t="str">
            <v>0323497149</v>
          </cell>
          <cell r="I7910">
            <v>18000000</v>
          </cell>
          <cell r="J7910">
            <v>16900000</v>
          </cell>
        </row>
        <row r="7911">
          <cell r="H7911" t="str">
            <v>0323497149</v>
          </cell>
          <cell r="I7911">
            <v>18000000</v>
          </cell>
          <cell r="J7911">
            <v>16900000</v>
          </cell>
        </row>
        <row r="7912">
          <cell r="H7912" t="str">
            <v>0323497149</v>
          </cell>
          <cell r="I7912">
            <v>0</v>
          </cell>
          <cell r="J7912">
            <v>16900000</v>
          </cell>
        </row>
        <row r="7913">
          <cell r="H7913" t="str">
            <v>0323498149</v>
          </cell>
          <cell r="I7913">
            <v>3000000</v>
          </cell>
          <cell r="J7913">
            <v>3000000</v>
          </cell>
        </row>
        <row r="7914">
          <cell r="H7914" t="str">
            <v>0323498149</v>
          </cell>
          <cell r="I7914">
            <v>3000000</v>
          </cell>
          <cell r="J7914">
            <v>3000000</v>
          </cell>
        </row>
        <row r="7915">
          <cell r="H7915" t="str">
            <v>0323498149</v>
          </cell>
          <cell r="I7915">
            <v>0</v>
          </cell>
          <cell r="J7915">
            <v>3000000</v>
          </cell>
        </row>
        <row r="7916">
          <cell r="H7916" t="str">
            <v>0330000149</v>
          </cell>
          <cell r="I7916">
            <v>855000000</v>
          </cell>
          <cell r="J7916">
            <v>855000000</v>
          </cell>
        </row>
        <row r="7917">
          <cell r="H7917" t="str">
            <v>0336249149</v>
          </cell>
          <cell r="I7917">
            <v>855000000</v>
          </cell>
          <cell r="J7917">
            <v>855000000</v>
          </cell>
        </row>
        <row r="7918">
          <cell r="H7918" t="str">
            <v>0336249149</v>
          </cell>
          <cell r="I7918">
            <v>855000000</v>
          </cell>
          <cell r="J7918">
            <v>855000000</v>
          </cell>
        </row>
        <row r="7919">
          <cell r="H7919" t="str">
            <v>0336249149</v>
          </cell>
          <cell r="I7919">
            <v>0</v>
          </cell>
          <cell r="J7919">
            <v>855000000</v>
          </cell>
        </row>
        <row r="7920">
          <cell r="H7920" t="str">
            <v>0340000149</v>
          </cell>
          <cell r="I7920">
            <v>765598300</v>
          </cell>
          <cell r="J7920">
            <v>765598300</v>
          </cell>
        </row>
        <row r="7921">
          <cell r="H7921" t="str">
            <v>0349999149</v>
          </cell>
          <cell r="I7921">
            <v>765598300</v>
          </cell>
          <cell r="J7921">
            <v>765598300</v>
          </cell>
        </row>
        <row r="7922">
          <cell r="H7922" t="str">
            <v>0349999149</v>
          </cell>
          <cell r="I7922">
            <v>765598300</v>
          </cell>
          <cell r="J7922">
            <v>765598300</v>
          </cell>
        </row>
        <row r="7923">
          <cell r="H7923" t="str">
            <v>0349999149</v>
          </cell>
          <cell r="I7923">
            <v>0</v>
          </cell>
          <cell r="J7923">
            <v>765598300</v>
          </cell>
        </row>
        <row r="7924">
          <cell r="H7924" t="str">
            <v>0400000149</v>
          </cell>
          <cell r="I7924">
            <v>5497412000</v>
          </cell>
          <cell r="J7924">
            <v>5314704583.6700001</v>
          </cell>
        </row>
        <row r="7925">
          <cell r="H7925" t="str">
            <v>0410000149</v>
          </cell>
          <cell r="I7925">
            <v>4700250300</v>
          </cell>
          <cell r="J7925">
            <v>4518145079.96</v>
          </cell>
        </row>
        <row r="7926">
          <cell r="H7926" t="str">
            <v>0415027149</v>
          </cell>
          <cell r="I7926">
            <v>2994048300</v>
          </cell>
          <cell r="J7926">
            <v>2849516660.3899999</v>
          </cell>
        </row>
        <row r="7927">
          <cell r="H7927" t="str">
            <v>0415027149</v>
          </cell>
          <cell r="I7927">
            <v>2994048300</v>
          </cell>
          <cell r="J7927">
            <v>2849516660.3899999</v>
          </cell>
        </row>
        <row r="7928">
          <cell r="H7928" t="str">
            <v>0415027149</v>
          </cell>
          <cell r="I7928">
            <v>0</v>
          </cell>
          <cell r="J7928">
            <v>2849516660.3899999</v>
          </cell>
        </row>
        <row r="7929">
          <cell r="H7929" t="str">
            <v>0415027149</v>
          </cell>
          <cell r="I7929">
            <v>0</v>
          </cell>
          <cell r="J7929">
            <v>2849516660.3899999</v>
          </cell>
        </row>
        <row r="7930">
          <cell r="H7930" t="str">
            <v>0416247149</v>
          </cell>
          <cell r="I7930">
            <v>1499825000</v>
          </cell>
          <cell r="J7930">
            <v>1499825000</v>
          </cell>
        </row>
        <row r="7931">
          <cell r="H7931" t="str">
            <v>0416247149</v>
          </cell>
          <cell r="I7931">
            <v>1499825000</v>
          </cell>
          <cell r="J7931">
            <v>1499825000</v>
          </cell>
        </row>
        <row r="7932">
          <cell r="H7932" t="str">
            <v>0416247149</v>
          </cell>
          <cell r="I7932">
            <v>0</v>
          </cell>
          <cell r="J7932">
            <v>1499825000</v>
          </cell>
        </row>
        <row r="7933">
          <cell r="H7933" t="str">
            <v>0419999149</v>
          </cell>
          <cell r="I7933">
            <v>206377000</v>
          </cell>
          <cell r="J7933">
            <v>168803419.56999999</v>
          </cell>
        </row>
        <row r="7934">
          <cell r="H7934" t="str">
            <v>0419999149</v>
          </cell>
          <cell r="I7934">
            <v>46919500</v>
          </cell>
          <cell r="J7934">
            <v>9345919.5700000003</v>
          </cell>
        </row>
        <row r="7935">
          <cell r="H7935" t="str">
            <v>0419999149</v>
          </cell>
          <cell r="I7935">
            <v>0</v>
          </cell>
          <cell r="J7935">
            <v>9345919.5700000003</v>
          </cell>
        </row>
        <row r="7936">
          <cell r="H7936" t="str">
            <v>0419999149</v>
          </cell>
          <cell r="I7936">
            <v>0</v>
          </cell>
          <cell r="J7936">
            <v>9345919.5700000003</v>
          </cell>
        </row>
        <row r="7937">
          <cell r="H7937" t="str">
            <v>0419999149</v>
          </cell>
          <cell r="I7937">
            <v>159457500</v>
          </cell>
          <cell r="J7937">
            <v>159457500</v>
          </cell>
        </row>
        <row r="7938">
          <cell r="H7938" t="str">
            <v>0419999149</v>
          </cell>
          <cell r="I7938">
            <v>0</v>
          </cell>
          <cell r="J7938">
            <v>159457500</v>
          </cell>
        </row>
        <row r="7939">
          <cell r="H7939" t="str">
            <v>0420000149</v>
          </cell>
          <cell r="I7939">
            <v>797161700</v>
          </cell>
          <cell r="J7939">
            <v>796559503.71000004</v>
          </cell>
        </row>
        <row r="7940">
          <cell r="H7940" t="str">
            <v>0420019149</v>
          </cell>
          <cell r="I7940">
            <v>9817100</v>
          </cell>
          <cell r="J7940">
            <v>9817080</v>
          </cell>
        </row>
        <row r="7941">
          <cell r="H7941" t="str">
            <v>0420019149</v>
          </cell>
          <cell r="I7941">
            <v>9817100</v>
          </cell>
          <cell r="J7941">
            <v>9817080</v>
          </cell>
        </row>
        <row r="7942">
          <cell r="H7942" t="str">
            <v>0420019149</v>
          </cell>
          <cell r="I7942">
            <v>0</v>
          </cell>
          <cell r="J7942">
            <v>9817080</v>
          </cell>
        </row>
        <row r="7943">
          <cell r="H7943" t="str">
            <v>0420019149</v>
          </cell>
          <cell r="I7943">
            <v>0</v>
          </cell>
          <cell r="J7943">
            <v>9817080</v>
          </cell>
        </row>
        <row r="7944">
          <cell r="H7944" t="str">
            <v>0420059149</v>
          </cell>
          <cell r="I7944">
            <v>273550900</v>
          </cell>
          <cell r="J7944">
            <v>273550900</v>
          </cell>
        </row>
        <row r="7945">
          <cell r="H7945" t="str">
            <v>0420059149</v>
          </cell>
          <cell r="I7945">
            <v>273550900</v>
          </cell>
          <cell r="J7945">
            <v>273550900</v>
          </cell>
        </row>
        <row r="7946">
          <cell r="H7946" t="str">
            <v>0420059149</v>
          </cell>
          <cell r="I7946">
            <v>0</v>
          </cell>
          <cell r="J7946">
            <v>273550900</v>
          </cell>
        </row>
        <row r="7947">
          <cell r="H7947" t="str">
            <v>0420059149</v>
          </cell>
          <cell r="I7947">
            <v>0</v>
          </cell>
          <cell r="J7947">
            <v>273550900</v>
          </cell>
        </row>
        <row r="7948">
          <cell r="H7948" t="str">
            <v>0426504149</v>
          </cell>
          <cell r="I7948">
            <v>32400000</v>
          </cell>
          <cell r="J7948">
            <v>32400000</v>
          </cell>
        </row>
        <row r="7949">
          <cell r="H7949" t="str">
            <v>0426504149</v>
          </cell>
          <cell r="I7949">
            <v>32400000</v>
          </cell>
          <cell r="J7949">
            <v>32400000</v>
          </cell>
        </row>
        <row r="7950">
          <cell r="H7950" t="str">
            <v>0426504149</v>
          </cell>
          <cell r="I7950">
            <v>0</v>
          </cell>
          <cell r="J7950">
            <v>32400000</v>
          </cell>
        </row>
        <row r="7951">
          <cell r="H7951" t="str">
            <v>0429999149</v>
          </cell>
          <cell r="I7951">
            <v>481393700</v>
          </cell>
          <cell r="J7951">
            <v>480791523.70999998</v>
          </cell>
        </row>
        <row r="7952">
          <cell r="H7952" t="str">
            <v>0429999149</v>
          </cell>
          <cell r="I7952">
            <v>481393700</v>
          </cell>
          <cell r="J7952">
            <v>480791523.70999998</v>
          </cell>
        </row>
        <row r="7953">
          <cell r="H7953" t="str">
            <v>0429999149</v>
          </cell>
          <cell r="I7953">
            <v>0</v>
          </cell>
          <cell r="J7953">
            <v>480791523.70999998</v>
          </cell>
        </row>
        <row r="7954">
          <cell r="H7954" t="str">
            <v>0429999149</v>
          </cell>
          <cell r="I7954">
            <v>0</v>
          </cell>
          <cell r="J7954">
            <v>480791523.70999998</v>
          </cell>
        </row>
        <row r="7955">
          <cell r="H7955" t="str">
            <v>0700000149</v>
          </cell>
          <cell r="I7955">
            <v>142483200</v>
          </cell>
          <cell r="J7955">
            <v>140283146.74000001</v>
          </cell>
        </row>
        <row r="7956">
          <cell r="H7956" t="str">
            <v>0730000149</v>
          </cell>
          <cell r="I7956">
            <v>142483200</v>
          </cell>
          <cell r="J7956">
            <v>140283146.74000001</v>
          </cell>
        </row>
        <row r="7957">
          <cell r="H7957" t="str">
            <v>0730019149</v>
          </cell>
          <cell r="I7957">
            <v>7483200</v>
          </cell>
          <cell r="J7957">
            <v>5283146.74</v>
          </cell>
        </row>
        <row r="7958">
          <cell r="H7958" t="str">
            <v>0730019149</v>
          </cell>
          <cell r="I7958">
            <v>7483200</v>
          </cell>
          <cell r="J7958">
            <v>5283146.74</v>
          </cell>
        </row>
        <row r="7959">
          <cell r="H7959" t="str">
            <v>0730019149</v>
          </cell>
          <cell r="I7959">
            <v>0</v>
          </cell>
          <cell r="J7959">
            <v>5283146.74</v>
          </cell>
        </row>
        <row r="7960">
          <cell r="H7960" t="str">
            <v>0730019149</v>
          </cell>
          <cell r="I7960">
            <v>0</v>
          </cell>
          <cell r="J7960">
            <v>5283146.74</v>
          </cell>
        </row>
        <row r="7961">
          <cell r="H7961" t="str">
            <v>0736828149</v>
          </cell>
          <cell r="I7961">
            <v>135000000</v>
          </cell>
          <cell r="J7961">
            <v>135000000</v>
          </cell>
        </row>
        <row r="7962">
          <cell r="H7962" t="str">
            <v>0736828149</v>
          </cell>
          <cell r="I7962">
            <v>135000000</v>
          </cell>
          <cell r="J7962">
            <v>135000000</v>
          </cell>
        </row>
        <row r="7963">
          <cell r="H7963" t="str">
            <v>0736828149</v>
          </cell>
          <cell r="I7963">
            <v>0</v>
          </cell>
          <cell r="J7963">
            <v>135000000</v>
          </cell>
        </row>
        <row r="7964">
          <cell r="H7964" t="str">
            <v>1600000149</v>
          </cell>
          <cell r="I7964">
            <v>414000</v>
          </cell>
          <cell r="J7964">
            <v>0</v>
          </cell>
        </row>
        <row r="7965">
          <cell r="H7965" t="str">
            <v>16Т0000149</v>
          </cell>
          <cell r="I7965">
            <v>414000</v>
          </cell>
          <cell r="J7965">
            <v>0</v>
          </cell>
        </row>
        <row r="7966">
          <cell r="H7966" t="str">
            <v>16Т0019149</v>
          </cell>
          <cell r="I7966">
            <v>414000</v>
          </cell>
          <cell r="J7966">
            <v>0</v>
          </cell>
        </row>
        <row r="7967">
          <cell r="H7967" t="str">
            <v>16Т0019149</v>
          </cell>
          <cell r="I7967">
            <v>414000</v>
          </cell>
          <cell r="J7967">
            <v>0</v>
          </cell>
        </row>
        <row r="7968">
          <cell r="H7968" t="str">
            <v>3500000149</v>
          </cell>
          <cell r="I7968">
            <v>47601200</v>
          </cell>
          <cell r="J7968">
            <v>47601200</v>
          </cell>
        </row>
        <row r="7969">
          <cell r="H7969" t="str">
            <v>35Д0000149</v>
          </cell>
          <cell r="I7969">
            <v>47601200</v>
          </cell>
          <cell r="J7969">
            <v>47601200</v>
          </cell>
        </row>
        <row r="7970">
          <cell r="H7970" t="str">
            <v>35Д5019149</v>
          </cell>
          <cell r="I7970">
            <v>47601200</v>
          </cell>
          <cell r="J7970">
            <v>47601200</v>
          </cell>
        </row>
        <row r="7971">
          <cell r="H7971" t="str">
            <v>35Д5019149</v>
          </cell>
          <cell r="I7971">
            <v>47601200</v>
          </cell>
          <cell r="J7971">
            <v>47601200</v>
          </cell>
        </row>
        <row r="7972">
          <cell r="H7972" t="str">
            <v>35Д5019149</v>
          </cell>
          <cell r="I7972">
            <v>0</v>
          </cell>
          <cell r="J7972">
            <v>47601200</v>
          </cell>
        </row>
        <row r="7973">
          <cell r="H7973" t="str">
            <v>35Д5019149</v>
          </cell>
          <cell r="I7973">
            <v>0</v>
          </cell>
          <cell r="J7973">
            <v>47601200</v>
          </cell>
        </row>
        <row r="7974">
          <cell r="H7974" t="str">
            <v>9900000149</v>
          </cell>
          <cell r="I7974">
            <v>904799100</v>
          </cell>
          <cell r="J7974">
            <v>833702362.25</v>
          </cell>
        </row>
        <row r="7975">
          <cell r="H7975" t="str">
            <v>9990000149</v>
          </cell>
          <cell r="I7975">
            <v>904799100</v>
          </cell>
          <cell r="J7975">
            <v>833702362.25</v>
          </cell>
        </row>
        <row r="7976">
          <cell r="H7976" t="str">
            <v>9990011149</v>
          </cell>
          <cell r="I7976">
            <v>566373400</v>
          </cell>
          <cell r="J7976">
            <v>564183026.25999999</v>
          </cell>
        </row>
        <row r="7977">
          <cell r="H7977" t="str">
            <v>9990011149</v>
          </cell>
          <cell r="I7977">
            <v>566373400</v>
          </cell>
          <cell r="J7977">
            <v>564183026.25999999</v>
          </cell>
        </row>
        <row r="7978">
          <cell r="H7978" t="str">
            <v>9990011149</v>
          </cell>
          <cell r="I7978">
            <v>0</v>
          </cell>
          <cell r="J7978">
            <v>564183026.25999999</v>
          </cell>
        </row>
        <row r="7979">
          <cell r="H7979" t="str">
            <v>9990011149</v>
          </cell>
          <cell r="I7979">
            <v>0</v>
          </cell>
          <cell r="J7979">
            <v>564183026.25999999</v>
          </cell>
        </row>
        <row r="7980">
          <cell r="H7980" t="str">
            <v>9990019149</v>
          </cell>
          <cell r="I7980">
            <v>338407700</v>
          </cell>
          <cell r="J7980">
            <v>269502844.57999998</v>
          </cell>
        </row>
        <row r="7981">
          <cell r="H7981" t="str">
            <v>9990019149</v>
          </cell>
          <cell r="I7981">
            <v>63092600</v>
          </cell>
          <cell r="J7981">
            <v>53167889.189999998</v>
          </cell>
        </row>
        <row r="7982">
          <cell r="H7982" t="str">
            <v>9990019149</v>
          </cell>
          <cell r="I7982">
            <v>0</v>
          </cell>
          <cell r="J7982">
            <v>53167889.189999998</v>
          </cell>
        </row>
        <row r="7983">
          <cell r="H7983" t="str">
            <v>9990019149</v>
          </cell>
          <cell r="I7983">
            <v>0</v>
          </cell>
          <cell r="J7983">
            <v>53167889.189999998</v>
          </cell>
        </row>
        <row r="7984">
          <cell r="H7984" t="str">
            <v>9990019149</v>
          </cell>
          <cell r="I7984">
            <v>249041300</v>
          </cell>
          <cell r="J7984">
            <v>194336109.06999999</v>
          </cell>
        </row>
        <row r="7985">
          <cell r="H7985" t="str">
            <v>9990019149</v>
          </cell>
          <cell r="I7985">
            <v>0</v>
          </cell>
          <cell r="J7985">
            <v>194336109.06999999</v>
          </cell>
        </row>
        <row r="7986">
          <cell r="H7986" t="str">
            <v>9990019149</v>
          </cell>
          <cell r="I7986">
            <v>0</v>
          </cell>
          <cell r="J7986">
            <v>123607063.84999999</v>
          </cell>
        </row>
        <row r="7987">
          <cell r="H7987" t="str">
            <v>9990019149</v>
          </cell>
          <cell r="I7987">
            <v>0</v>
          </cell>
          <cell r="J7987">
            <v>70729045.219999999</v>
          </cell>
        </row>
        <row r="7988">
          <cell r="H7988" t="str">
            <v>9990019149</v>
          </cell>
          <cell r="I7988">
            <v>26273800</v>
          </cell>
          <cell r="J7988">
            <v>21998846.32</v>
          </cell>
        </row>
        <row r="7989">
          <cell r="H7989" t="str">
            <v>9990019149</v>
          </cell>
          <cell r="I7989">
            <v>0</v>
          </cell>
          <cell r="J7989">
            <v>170975.13</v>
          </cell>
        </row>
        <row r="7990">
          <cell r="H7990" t="str">
            <v>9990019149</v>
          </cell>
          <cell r="I7990">
            <v>0</v>
          </cell>
          <cell r="J7990">
            <v>170975.13</v>
          </cell>
        </row>
        <row r="7991">
          <cell r="H7991" t="str">
            <v>9990019149</v>
          </cell>
          <cell r="I7991">
            <v>0</v>
          </cell>
          <cell r="J7991">
            <v>21827871.190000001</v>
          </cell>
        </row>
        <row r="7992">
          <cell r="H7992" t="str">
            <v>9990019149</v>
          </cell>
          <cell r="I7992">
            <v>0</v>
          </cell>
          <cell r="J7992">
            <v>21827200</v>
          </cell>
        </row>
        <row r="7993">
          <cell r="H7993" t="str">
            <v>9990019149</v>
          </cell>
          <cell r="I7993">
            <v>0</v>
          </cell>
          <cell r="J7993">
            <v>671.19</v>
          </cell>
        </row>
        <row r="7994">
          <cell r="H7994" t="str">
            <v>9993969149</v>
          </cell>
          <cell r="I7994">
            <v>18000</v>
          </cell>
          <cell r="J7994">
            <v>16491.41</v>
          </cell>
        </row>
        <row r="7995">
          <cell r="H7995" t="str">
            <v>9993969149</v>
          </cell>
          <cell r="I7995">
            <v>18000</v>
          </cell>
          <cell r="J7995">
            <v>16491.41</v>
          </cell>
        </row>
        <row r="7996">
          <cell r="H7996" t="str">
            <v>9993969149</v>
          </cell>
          <cell r="I7996">
            <v>0</v>
          </cell>
          <cell r="J7996">
            <v>16491.41</v>
          </cell>
        </row>
        <row r="7997">
          <cell r="H7997" t="str">
            <v>9993969149</v>
          </cell>
          <cell r="I7997">
            <v>0</v>
          </cell>
          <cell r="J7997">
            <v>16491.41</v>
          </cell>
        </row>
        <row r="7998">
          <cell r="H7998" t="str">
            <v>149</v>
          </cell>
          <cell r="I7998">
            <v>89843700</v>
          </cell>
          <cell r="J7998">
            <v>89843700</v>
          </cell>
        </row>
        <row r="7999">
          <cell r="H7999" t="str">
            <v>149</v>
          </cell>
          <cell r="I7999">
            <v>89843700</v>
          </cell>
          <cell r="J7999">
            <v>89843700</v>
          </cell>
        </row>
        <row r="8000">
          <cell r="H8000" t="str">
            <v>0300000149</v>
          </cell>
          <cell r="I8000">
            <v>89843700</v>
          </cell>
          <cell r="J8000">
            <v>89843700</v>
          </cell>
        </row>
        <row r="8001">
          <cell r="H8001" t="str">
            <v>0320000149</v>
          </cell>
          <cell r="I8001">
            <v>89843700</v>
          </cell>
          <cell r="J8001">
            <v>89843700</v>
          </cell>
        </row>
        <row r="8002">
          <cell r="H8002" t="str">
            <v>0325172149</v>
          </cell>
          <cell r="I8002">
            <v>89843700</v>
          </cell>
          <cell r="J8002">
            <v>89843700</v>
          </cell>
        </row>
        <row r="8003">
          <cell r="H8003" t="str">
            <v>0325172149</v>
          </cell>
          <cell r="I8003">
            <v>89843700</v>
          </cell>
          <cell r="J8003">
            <v>89843700</v>
          </cell>
        </row>
        <row r="8004">
          <cell r="H8004" t="str">
            <v>0325172149</v>
          </cell>
          <cell r="I8004">
            <v>0</v>
          </cell>
          <cell r="J8004">
            <v>89843700</v>
          </cell>
        </row>
        <row r="8005">
          <cell r="H8005" t="str">
            <v>150</v>
          </cell>
          <cell r="I8005">
            <v>90379869700</v>
          </cell>
          <cell r="J8005">
            <v>87749355617.820007</v>
          </cell>
        </row>
        <row r="8006">
          <cell r="H8006" t="str">
            <v>150</v>
          </cell>
          <cell r="I8006">
            <v>1322800</v>
          </cell>
          <cell r="J8006">
            <v>1077881.68</v>
          </cell>
        </row>
        <row r="8007">
          <cell r="H8007" t="str">
            <v>150</v>
          </cell>
          <cell r="I8007">
            <v>1322800</v>
          </cell>
          <cell r="J8007">
            <v>1077881.68</v>
          </cell>
        </row>
        <row r="8008">
          <cell r="H8008" t="str">
            <v>0700000150</v>
          </cell>
          <cell r="I8008">
            <v>1322800</v>
          </cell>
          <cell r="J8008">
            <v>1077881.68</v>
          </cell>
        </row>
        <row r="8009">
          <cell r="H8009" t="str">
            <v>0730000150</v>
          </cell>
          <cell r="I8009">
            <v>1322800</v>
          </cell>
          <cell r="J8009">
            <v>1077881.68</v>
          </cell>
        </row>
        <row r="8010">
          <cell r="H8010" t="str">
            <v>0732794150</v>
          </cell>
          <cell r="I8010">
            <v>1322800</v>
          </cell>
          <cell r="J8010">
            <v>1077881.68</v>
          </cell>
        </row>
        <row r="8011">
          <cell r="H8011" t="str">
            <v>0732794150</v>
          </cell>
          <cell r="I8011">
            <v>1322800</v>
          </cell>
          <cell r="J8011">
            <v>1077881.68</v>
          </cell>
        </row>
        <row r="8012">
          <cell r="H8012" t="str">
            <v>0732794150</v>
          </cell>
          <cell r="I8012">
            <v>0</v>
          </cell>
          <cell r="J8012">
            <v>1077881.68</v>
          </cell>
        </row>
        <row r="8013">
          <cell r="H8013" t="str">
            <v>0732794150</v>
          </cell>
          <cell r="I8013">
            <v>0</v>
          </cell>
          <cell r="J8013">
            <v>1077881.68</v>
          </cell>
        </row>
        <row r="8014">
          <cell r="H8014" t="str">
            <v>150</v>
          </cell>
          <cell r="I8014">
            <v>3575896300</v>
          </cell>
          <cell r="J8014">
            <v>2884644656.4499998</v>
          </cell>
        </row>
        <row r="8015">
          <cell r="H8015" t="str">
            <v>150</v>
          </cell>
          <cell r="I8015">
            <v>3509452900</v>
          </cell>
          <cell r="J8015">
            <v>2818584776.4499998</v>
          </cell>
        </row>
        <row r="8016">
          <cell r="H8016" t="str">
            <v>0700000150</v>
          </cell>
          <cell r="I8016">
            <v>3506061300</v>
          </cell>
          <cell r="J8016">
            <v>2817292776.4499998</v>
          </cell>
        </row>
        <row r="8017">
          <cell r="H8017" t="str">
            <v>0710000150</v>
          </cell>
          <cell r="I8017">
            <v>500000000</v>
          </cell>
          <cell r="J8017">
            <v>1924978.2</v>
          </cell>
        </row>
        <row r="8018">
          <cell r="H8018" t="str">
            <v>0715238150</v>
          </cell>
          <cell r="I8018">
            <v>500000000</v>
          </cell>
          <cell r="J8018">
            <v>1924978.2</v>
          </cell>
        </row>
        <row r="8019">
          <cell r="H8019" t="str">
            <v>0715238150</v>
          </cell>
          <cell r="I8019">
            <v>500000000</v>
          </cell>
          <cell r="J8019">
            <v>1924978.2</v>
          </cell>
        </row>
        <row r="8020">
          <cell r="H8020" t="str">
            <v>0715238150</v>
          </cell>
          <cell r="I8020">
            <v>0</v>
          </cell>
          <cell r="J8020">
            <v>1924978.2</v>
          </cell>
        </row>
        <row r="8021">
          <cell r="H8021" t="str">
            <v>0715238150</v>
          </cell>
          <cell r="I8021">
            <v>0</v>
          </cell>
          <cell r="J8021">
            <v>1924978.2</v>
          </cell>
        </row>
        <row r="8022">
          <cell r="H8022" t="str">
            <v>0730000150</v>
          </cell>
          <cell r="I8022">
            <v>3006061300</v>
          </cell>
          <cell r="J8022">
            <v>2815367798.25</v>
          </cell>
        </row>
        <row r="8023">
          <cell r="H8023" t="str">
            <v>0730011150</v>
          </cell>
          <cell r="I8023">
            <v>227233000</v>
          </cell>
          <cell r="J8023">
            <v>227069017.05000001</v>
          </cell>
        </row>
        <row r="8024">
          <cell r="H8024" t="str">
            <v>0730011150</v>
          </cell>
          <cell r="I8024">
            <v>227233000</v>
          </cell>
          <cell r="J8024">
            <v>227069017.05000001</v>
          </cell>
        </row>
        <row r="8025">
          <cell r="H8025" t="str">
            <v>0730011150</v>
          </cell>
          <cell r="I8025">
            <v>0</v>
          </cell>
          <cell r="J8025">
            <v>227069017.05000001</v>
          </cell>
        </row>
        <row r="8026">
          <cell r="H8026" t="str">
            <v>0730011150</v>
          </cell>
          <cell r="I8026">
            <v>0</v>
          </cell>
          <cell r="J8026">
            <v>226505733.44999999</v>
          </cell>
        </row>
        <row r="8027">
          <cell r="H8027" t="str">
            <v>0730011150</v>
          </cell>
          <cell r="I8027">
            <v>0</v>
          </cell>
          <cell r="J8027">
            <v>563283.6</v>
          </cell>
        </row>
        <row r="8028">
          <cell r="H8028" t="str">
            <v>0730012150</v>
          </cell>
          <cell r="I8028">
            <v>1327912900</v>
          </cell>
          <cell r="J8028">
            <v>1327787052.8499999</v>
          </cell>
        </row>
        <row r="8029">
          <cell r="H8029" t="str">
            <v>0730012150</v>
          </cell>
          <cell r="I8029">
            <v>1327912900</v>
          </cell>
          <cell r="J8029">
            <v>1327787052.8499999</v>
          </cell>
        </row>
        <row r="8030">
          <cell r="H8030" t="str">
            <v>0730012150</v>
          </cell>
          <cell r="I8030">
            <v>0</v>
          </cell>
          <cell r="J8030">
            <v>1327787052.8499999</v>
          </cell>
        </row>
        <row r="8031">
          <cell r="H8031" t="str">
            <v>0730012150</v>
          </cell>
          <cell r="I8031">
            <v>0</v>
          </cell>
          <cell r="J8031">
            <v>1327496152.8499999</v>
          </cell>
        </row>
        <row r="8032">
          <cell r="H8032" t="str">
            <v>0730012150</v>
          </cell>
          <cell r="I8032">
            <v>0</v>
          </cell>
          <cell r="J8032">
            <v>290900</v>
          </cell>
        </row>
        <row r="8033">
          <cell r="H8033" t="str">
            <v>0730019150</v>
          </cell>
          <cell r="I8033">
            <v>1314133800</v>
          </cell>
          <cell r="J8033">
            <v>1155091657.9400001</v>
          </cell>
        </row>
        <row r="8034">
          <cell r="H8034" t="str">
            <v>0730019150</v>
          </cell>
          <cell r="I8034">
            <v>93514500</v>
          </cell>
          <cell r="J8034">
            <v>87363895.120000005</v>
          </cell>
        </row>
        <row r="8035">
          <cell r="H8035" t="str">
            <v>0730019150</v>
          </cell>
          <cell r="I8035">
            <v>0</v>
          </cell>
          <cell r="J8035">
            <v>87363895.120000005</v>
          </cell>
        </row>
        <row r="8036">
          <cell r="H8036" t="str">
            <v>0730019150</v>
          </cell>
          <cell r="I8036">
            <v>0</v>
          </cell>
          <cell r="J8036">
            <v>87363895.120000005</v>
          </cell>
        </row>
        <row r="8037">
          <cell r="H8037" t="str">
            <v>0730019150</v>
          </cell>
          <cell r="I8037">
            <v>1201020300</v>
          </cell>
          <cell r="J8037">
            <v>1049217433.0599999</v>
          </cell>
        </row>
        <row r="8038">
          <cell r="H8038" t="str">
            <v>0730019150</v>
          </cell>
          <cell r="I8038">
            <v>0</v>
          </cell>
          <cell r="J8038">
            <v>1049217433.0599999</v>
          </cell>
        </row>
        <row r="8039">
          <cell r="H8039" t="str">
            <v>0730019150</v>
          </cell>
          <cell r="I8039">
            <v>0</v>
          </cell>
          <cell r="J8039">
            <v>226736290.02000001</v>
          </cell>
        </row>
        <row r="8040">
          <cell r="H8040" t="str">
            <v>0730019150</v>
          </cell>
          <cell r="I8040">
            <v>0</v>
          </cell>
          <cell r="J8040">
            <v>351188077.76999998</v>
          </cell>
        </row>
        <row r="8041">
          <cell r="H8041" t="str">
            <v>0730019150</v>
          </cell>
          <cell r="I8041">
            <v>0</v>
          </cell>
          <cell r="J8041">
            <v>471293065.26999998</v>
          </cell>
        </row>
        <row r="8042">
          <cell r="H8042" t="str">
            <v>0730019150</v>
          </cell>
          <cell r="I8042">
            <v>19599000</v>
          </cell>
          <cell r="J8042">
            <v>18510329.760000002</v>
          </cell>
        </row>
        <row r="8043">
          <cell r="H8043" t="str">
            <v>0730019150</v>
          </cell>
          <cell r="I8043">
            <v>0</v>
          </cell>
          <cell r="J8043">
            <v>515530.02</v>
          </cell>
        </row>
        <row r="8044">
          <cell r="H8044" t="str">
            <v>0730019150</v>
          </cell>
          <cell r="I8044">
            <v>0</v>
          </cell>
          <cell r="J8044">
            <v>515530.02</v>
          </cell>
        </row>
        <row r="8045">
          <cell r="H8045" t="str">
            <v>0730019150</v>
          </cell>
          <cell r="I8045">
            <v>0</v>
          </cell>
          <cell r="J8045">
            <v>17994799.739999998</v>
          </cell>
        </row>
        <row r="8046">
          <cell r="H8046" t="str">
            <v>0730019150</v>
          </cell>
          <cell r="I8046">
            <v>0</v>
          </cell>
          <cell r="J8046">
            <v>16206254.640000001</v>
          </cell>
        </row>
        <row r="8047">
          <cell r="H8047" t="str">
            <v>0730019150</v>
          </cell>
          <cell r="I8047">
            <v>0</v>
          </cell>
          <cell r="J8047">
            <v>1788545.1</v>
          </cell>
        </row>
        <row r="8048">
          <cell r="H8048" t="str">
            <v>0732022150</v>
          </cell>
          <cell r="I8048">
            <v>1530000</v>
          </cell>
          <cell r="J8048">
            <v>1530000</v>
          </cell>
        </row>
        <row r="8049">
          <cell r="H8049" t="str">
            <v>0732022150</v>
          </cell>
          <cell r="I8049">
            <v>1530000</v>
          </cell>
          <cell r="J8049">
            <v>1530000</v>
          </cell>
        </row>
        <row r="8050">
          <cell r="H8050" t="str">
            <v>0732022150</v>
          </cell>
          <cell r="I8050">
            <v>0</v>
          </cell>
          <cell r="J8050">
            <v>1530000</v>
          </cell>
        </row>
        <row r="8051">
          <cell r="H8051" t="str">
            <v>0732022150</v>
          </cell>
          <cell r="I8051">
            <v>0</v>
          </cell>
          <cell r="J8051">
            <v>1350000</v>
          </cell>
        </row>
        <row r="8052">
          <cell r="H8052" t="str">
            <v>0732022150</v>
          </cell>
          <cell r="I8052">
            <v>0</v>
          </cell>
          <cell r="J8052">
            <v>180000</v>
          </cell>
        </row>
        <row r="8053">
          <cell r="H8053" t="str">
            <v>0733495150</v>
          </cell>
          <cell r="I8053">
            <v>270000</v>
          </cell>
          <cell r="J8053">
            <v>13929.9</v>
          </cell>
        </row>
        <row r="8054">
          <cell r="H8054" t="str">
            <v>0733495150</v>
          </cell>
          <cell r="I8054">
            <v>270000</v>
          </cell>
          <cell r="J8054">
            <v>13929.9</v>
          </cell>
        </row>
        <row r="8055">
          <cell r="H8055" t="str">
            <v>0733495150</v>
          </cell>
          <cell r="I8055">
            <v>0</v>
          </cell>
          <cell r="J8055">
            <v>13929.9</v>
          </cell>
        </row>
        <row r="8056">
          <cell r="H8056" t="str">
            <v>0733969150</v>
          </cell>
          <cell r="I8056">
            <v>113700</v>
          </cell>
          <cell r="J8056">
            <v>91572.47</v>
          </cell>
        </row>
        <row r="8057">
          <cell r="H8057" t="str">
            <v>0733969150</v>
          </cell>
          <cell r="I8057">
            <v>113700</v>
          </cell>
          <cell r="J8057">
            <v>91572.47</v>
          </cell>
        </row>
        <row r="8058">
          <cell r="H8058" t="str">
            <v>0733969150</v>
          </cell>
          <cell r="I8058">
            <v>0</v>
          </cell>
          <cell r="J8058">
            <v>91572.47</v>
          </cell>
        </row>
        <row r="8059">
          <cell r="H8059" t="str">
            <v>0733969150</v>
          </cell>
          <cell r="I8059">
            <v>0</v>
          </cell>
          <cell r="J8059">
            <v>91572.47</v>
          </cell>
        </row>
        <row r="8060">
          <cell r="H8060" t="str">
            <v>0733974150</v>
          </cell>
          <cell r="I8060">
            <v>103800</v>
          </cell>
          <cell r="J8060">
            <v>103775</v>
          </cell>
        </row>
        <row r="8061">
          <cell r="H8061" t="str">
            <v>0733974150</v>
          </cell>
          <cell r="I8061">
            <v>103800</v>
          </cell>
          <cell r="J8061">
            <v>103775</v>
          </cell>
        </row>
        <row r="8062">
          <cell r="H8062" t="str">
            <v>0733974150</v>
          </cell>
          <cell r="I8062">
            <v>0</v>
          </cell>
          <cell r="J8062">
            <v>103775</v>
          </cell>
        </row>
        <row r="8063">
          <cell r="H8063" t="str">
            <v>0733974150</v>
          </cell>
          <cell r="I8063">
            <v>0</v>
          </cell>
          <cell r="J8063">
            <v>103775</v>
          </cell>
        </row>
        <row r="8064">
          <cell r="H8064" t="str">
            <v>0733987150</v>
          </cell>
          <cell r="I8064">
            <v>7711800</v>
          </cell>
          <cell r="J8064">
            <v>7075014.6900000004</v>
          </cell>
        </row>
        <row r="8065">
          <cell r="H8065" t="str">
            <v>0733987150</v>
          </cell>
          <cell r="I8065">
            <v>7711800</v>
          </cell>
          <cell r="J8065">
            <v>7075014.6900000004</v>
          </cell>
        </row>
        <row r="8066">
          <cell r="H8066" t="str">
            <v>0733987150</v>
          </cell>
          <cell r="I8066">
            <v>0</v>
          </cell>
          <cell r="J8066">
            <v>7075014.6900000004</v>
          </cell>
        </row>
        <row r="8067">
          <cell r="H8067" t="str">
            <v>0733987150</v>
          </cell>
          <cell r="I8067">
            <v>0</v>
          </cell>
          <cell r="J8067">
            <v>7075014.6900000004</v>
          </cell>
        </row>
        <row r="8068">
          <cell r="H8068" t="str">
            <v>0734009150</v>
          </cell>
          <cell r="I8068">
            <v>102280900</v>
          </cell>
          <cell r="J8068">
            <v>71834378.349999994</v>
          </cell>
        </row>
        <row r="8069">
          <cell r="H8069" t="str">
            <v>0734009150</v>
          </cell>
          <cell r="I8069">
            <v>102280900</v>
          </cell>
          <cell r="J8069">
            <v>71834378.349999994</v>
          </cell>
        </row>
        <row r="8070">
          <cell r="H8070" t="str">
            <v>0734009150</v>
          </cell>
          <cell r="I8070">
            <v>0</v>
          </cell>
          <cell r="J8070">
            <v>71834378.349999994</v>
          </cell>
        </row>
        <row r="8071">
          <cell r="H8071" t="str">
            <v>0734009150</v>
          </cell>
          <cell r="I8071">
            <v>0</v>
          </cell>
          <cell r="J8071">
            <v>71834378.349999994</v>
          </cell>
        </row>
        <row r="8072">
          <cell r="H8072" t="str">
            <v>0735435150</v>
          </cell>
          <cell r="I8072">
            <v>24771400</v>
          </cell>
          <cell r="J8072">
            <v>24771400</v>
          </cell>
        </row>
        <row r="8073">
          <cell r="H8073" t="str">
            <v>0735435150</v>
          </cell>
          <cell r="I8073">
            <v>24771400</v>
          </cell>
          <cell r="J8073">
            <v>24771400</v>
          </cell>
        </row>
        <row r="8074">
          <cell r="H8074" t="str">
            <v>0735435150</v>
          </cell>
          <cell r="I8074">
            <v>0</v>
          </cell>
          <cell r="J8074">
            <v>24771400</v>
          </cell>
        </row>
        <row r="8075">
          <cell r="H8075" t="str">
            <v>9900000150</v>
          </cell>
          <cell r="I8075">
            <v>3391600</v>
          </cell>
          <cell r="J8075">
            <v>1292000</v>
          </cell>
        </row>
        <row r="8076">
          <cell r="H8076" t="str">
            <v>9990000150</v>
          </cell>
          <cell r="I8076">
            <v>3391600</v>
          </cell>
          <cell r="J8076">
            <v>1292000</v>
          </cell>
        </row>
        <row r="8077">
          <cell r="H8077" t="str">
            <v>9996094150</v>
          </cell>
          <cell r="I8077">
            <v>3391600</v>
          </cell>
          <cell r="J8077">
            <v>1292000</v>
          </cell>
        </row>
        <row r="8078">
          <cell r="H8078" t="str">
            <v>9996094150</v>
          </cell>
          <cell r="I8078">
            <v>3391600</v>
          </cell>
          <cell r="J8078">
            <v>1292000</v>
          </cell>
        </row>
        <row r="8079">
          <cell r="H8079" t="str">
            <v>9996094150</v>
          </cell>
          <cell r="I8079">
            <v>0</v>
          </cell>
          <cell r="J8079">
            <v>1292000</v>
          </cell>
        </row>
        <row r="8080">
          <cell r="H8080" t="str">
            <v>150</v>
          </cell>
          <cell r="I8080">
            <v>66443400</v>
          </cell>
          <cell r="J8080">
            <v>66059880</v>
          </cell>
        </row>
        <row r="8081">
          <cell r="H8081" t="str">
            <v>0700000150</v>
          </cell>
          <cell r="I8081">
            <v>66443400</v>
          </cell>
          <cell r="J8081">
            <v>66059880</v>
          </cell>
        </row>
        <row r="8082">
          <cell r="H8082" t="str">
            <v>0710000150</v>
          </cell>
          <cell r="I8082">
            <v>66443400</v>
          </cell>
          <cell r="J8082">
            <v>66059880</v>
          </cell>
        </row>
        <row r="8083">
          <cell r="H8083" t="str">
            <v>0710019150</v>
          </cell>
          <cell r="I8083">
            <v>66443400</v>
          </cell>
          <cell r="J8083">
            <v>66059880</v>
          </cell>
        </row>
        <row r="8084">
          <cell r="H8084" t="str">
            <v>0710019150</v>
          </cell>
          <cell r="I8084">
            <v>66443400</v>
          </cell>
          <cell r="J8084">
            <v>66059880</v>
          </cell>
        </row>
        <row r="8085">
          <cell r="H8085" t="str">
            <v>0710019150</v>
          </cell>
          <cell r="I8085">
            <v>0</v>
          </cell>
          <cell r="J8085">
            <v>66059880</v>
          </cell>
        </row>
        <row r="8086">
          <cell r="H8086" t="str">
            <v>0710019150</v>
          </cell>
          <cell r="I8086">
            <v>0</v>
          </cell>
          <cell r="J8086">
            <v>66059880</v>
          </cell>
        </row>
        <row r="8087">
          <cell r="H8087" t="str">
            <v>150</v>
          </cell>
          <cell r="I8087">
            <v>3333600</v>
          </cell>
          <cell r="J8087">
            <v>3330311.8</v>
          </cell>
        </row>
        <row r="8088">
          <cell r="H8088" t="str">
            <v>150</v>
          </cell>
          <cell r="I8088">
            <v>3333600</v>
          </cell>
          <cell r="J8088">
            <v>3330311.8</v>
          </cell>
        </row>
        <row r="8089">
          <cell r="H8089" t="str">
            <v>0700000150</v>
          </cell>
          <cell r="I8089">
            <v>3333600</v>
          </cell>
          <cell r="J8089">
            <v>3330311.8</v>
          </cell>
        </row>
        <row r="8090">
          <cell r="H8090" t="str">
            <v>0730000150</v>
          </cell>
          <cell r="I8090">
            <v>3333600</v>
          </cell>
          <cell r="J8090">
            <v>3330311.8</v>
          </cell>
        </row>
        <row r="8091">
          <cell r="H8091" t="str">
            <v>0732040150</v>
          </cell>
          <cell r="I8091">
            <v>3333600</v>
          </cell>
          <cell r="J8091">
            <v>3330311.8</v>
          </cell>
        </row>
        <row r="8092">
          <cell r="H8092" t="str">
            <v>0732040150</v>
          </cell>
          <cell r="I8092">
            <v>3333600</v>
          </cell>
          <cell r="J8092">
            <v>3330311.8</v>
          </cell>
        </row>
        <row r="8093">
          <cell r="H8093" t="str">
            <v>0732040150</v>
          </cell>
          <cell r="I8093">
            <v>0</v>
          </cell>
          <cell r="J8093">
            <v>3330311.8</v>
          </cell>
        </row>
        <row r="8094">
          <cell r="H8094" t="str">
            <v>0732040150</v>
          </cell>
          <cell r="I8094">
            <v>0</v>
          </cell>
          <cell r="J8094">
            <v>3330311.8</v>
          </cell>
        </row>
        <row r="8095">
          <cell r="H8095" t="str">
            <v>150</v>
          </cell>
          <cell r="I8095">
            <v>81900477500</v>
          </cell>
          <cell r="J8095">
            <v>80692119793.300003</v>
          </cell>
        </row>
        <row r="8096">
          <cell r="H8096" t="str">
            <v>150</v>
          </cell>
          <cell r="I8096">
            <v>81896578700</v>
          </cell>
          <cell r="J8096">
            <v>80688329793.300003</v>
          </cell>
        </row>
        <row r="8097">
          <cell r="H8097" t="str">
            <v>0300000150</v>
          </cell>
          <cell r="I8097">
            <v>42802510900</v>
          </cell>
          <cell r="J8097">
            <v>41600534623.300003</v>
          </cell>
        </row>
        <row r="8098">
          <cell r="H8098" t="str">
            <v>0310000150</v>
          </cell>
          <cell r="I8098">
            <v>42731439600</v>
          </cell>
          <cell r="J8098">
            <v>41529996189.300003</v>
          </cell>
        </row>
        <row r="8099">
          <cell r="H8099" t="str">
            <v>0313004150</v>
          </cell>
          <cell r="I8099">
            <v>10325436300</v>
          </cell>
          <cell r="J8099">
            <v>10038141021.77</v>
          </cell>
        </row>
        <row r="8100">
          <cell r="H8100" t="str">
            <v>0313004150</v>
          </cell>
          <cell r="I8100">
            <v>56365800</v>
          </cell>
          <cell r="J8100">
            <v>54487666.460000001</v>
          </cell>
        </row>
        <row r="8101">
          <cell r="H8101" t="str">
            <v>0313004150</v>
          </cell>
          <cell r="I8101">
            <v>0</v>
          </cell>
          <cell r="J8101">
            <v>54487666.460000001</v>
          </cell>
        </row>
        <row r="8102">
          <cell r="H8102" t="str">
            <v>0313004150</v>
          </cell>
          <cell r="I8102">
            <v>0</v>
          </cell>
          <cell r="J8102">
            <v>54487666.460000001</v>
          </cell>
        </row>
        <row r="8103">
          <cell r="H8103" t="str">
            <v>0313004150</v>
          </cell>
          <cell r="I8103">
            <v>10269070500</v>
          </cell>
          <cell r="J8103">
            <v>9983653355.3099995</v>
          </cell>
        </row>
        <row r="8104">
          <cell r="H8104" t="str">
            <v>0313004150</v>
          </cell>
          <cell r="I8104">
            <v>0</v>
          </cell>
          <cell r="J8104">
            <v>9983653355.3099995</v>
          </cell>
        </row>
        <row r="8105">
          <cell r="H8105" t="str">
            <v>0313004150</v>
          </cell>
          <cell r="I8105">
            <v>0</v>
          </cell>
          <cell r="J8105">
            <v>9983653355.3099995</v>
          </cell>
        </row>
        <row r="8106">
          <cell r="H8106" t="str">
            <v>0313008150</v>
          </cell>
          <cell r="I8106">
            <v>95327600</v>
          </cell>
          <cell r="J8106">
            <v>93558470.329999998</v>
          </cell>
        </row>
        <row r="8107">
          <cell r="H8107" t="str">
            <v>0313008150</v>
          </cell>
          <cell r="I8107">
            <v>516400</v>
          </cell>
          <cell r="J8107">
            <v>506106.31</v>
          </cell>
        </row>
        <row r="8108">
          <cell r="H8108" t="str">
            <v>0313008150</v>
          </cell>
          <cell r="I8108">
            <v>0</v>
          </cell>
          <cell r="J8108">
            <v>506106.31</v>
          </cell>
        </row>
        <row r="8109">
          <cell r="H8109" t="str">
            <v>0313008150</v>
          </cell>
          <cell r="I8109">
            <v>0</v>
          </cell>
          <cell r="J8109">
            <v>506106.31</v>
          </cell>
        </row>
        <row r="8110">
          <cell r="H8110" t="str">
            <v>0313008150</v>
          </cell>
          <cell r="I8110">
            <v>94811200</v>
          </cell>
          <cell r="J8110">
            <v>93052364.019999996</v>
          </cell>
        </row>
        <row r="8111">
          <cell r="H8111" t="str">
            <v>0313008150</v>
          </cell>
          <cell r="I8111">
            <v>0</v>
          </cell>
          <cell r="J8111">
            <v>93052364.019999996</v>
          </cell>
        </row>
        <row r="8112">
          <cell r="H8112" t="str">
            <v>0313008150</v>
          </cell>
          <cell r="I8112">
            <v>0</v>
          </cell>
          <cell r="J8112">
            <v>93052364.019999996</v>
          </cell>
        </row>
        <row r="8113">
          <cell r="H8113" t="str">
            <v>0313980150</v>
          </cell>
          <cell r="I8113">
            <v>15440018300</v>
          </cell>
          <cell r="J8113">
            <v>14795948596.83</v>
          </cell>
        </row>
        <row r="8114">
          <cell r="H8114" t="str">
            <v>0313980150</v>
          </cell>
          <cell r="I8114">
            <v>167633500</v>
          </cell>
          <cell r="J8114">
            <v>161928374.93000001</v>
          </cell>
        </row>
        <row r="8115">
          <cell r="H8115" t="str">
            <v>0313980150</v>
          </cell>
          <cell r="I8115">
            <v>0</v>
          </cell>
          <cell r="J8115">
            <v>161928374.93000001</v>
          </cell>
        </row>
        <row r="8116">
          <cell r="H8116" t="str">
            <v>0313980150</v>
          </cell>
          <cell r="I8116">
            <v>0</v>
          </cell>
          <cell r="J8116">
            <v>161928374.93000001</v>
          </cell>
        </row>
        <row r="8117">
          <cell r="H8117" t="str">
            <v>0313980150</v>
          </cell>
          <cell r="I8117">
            <v>15272384800</v>
          </cell>
          <cell r="J8117">
            <v>14634020221.9</v>
          </cell>
        </row>
        <row r="8118">
          <cell r="H8118" t="str">
            <v>0313980150</v>
          </cell>
          <cell r="I8118">
            <v>0</v>
          </cell>
          <cell r="J8118">
            <v>14634020221.9</v>
          </cell>
        </row>
        <row r="8119">
          <cell r="H8119" t="str">
            <v>0313980150</v>
          </cell>
          <cell r="I8119">
            <v>0</v>
          </cell>
          <cell r="J8119">
            <v>14634020221.9</v>
          </cell>
        </row>
        <row r="8120">
          <cell r="H8120" t="str">
            <v>0313982150</v>
          </cell>
          <cell r="I8120">
            <v>2086528200</v>
          </cell>
          <cell r="J8120">
            <v>1908434068.05</v>
          </cell>
        </row>
        <row r="8121">
          <cell r="H8121" t="str">
            <v>0313982150</v>
          </cell>
          <cell r="I8121">
            <v>10694200</v>
          </cell>
          <cell r="J8121">
            <v>9851310.2799999993</v>
          </cell>
        </row>
        <row r="8122">
          <cell r="H8122" t="str">
            <v>0313982150</v>
          </cell>
          <cell r="I8122">
            <v>0</v>
          </cell>
          <cell r="J8122">
            <v>9851310.2799999993</v>
          </cell>
        </row>
        <row r="8123">
          <cell r="H8123" t="str">
            <v>0313982150</v>
          </cell>
          <cell r="I8123">
            <v>0</v>
          </cell>
          <cell r="J8123">
            <v>9851310.2799999993</v>
          </cell>
        </row>
        <row r="8124">
          <cell r="H8124" t="str">
            <v>0313982150</v>
          </cell>
          <cell r="I8124">
            <v>2075834000</v>
          </cell>
          <cell r="J8124">
            <v>1898582757.77</v>
          </cell>
        </row>
        <row r="8125">
          <cell r="H8125" t="str">
            <v>0313982150</v>
          </cell>
          <cell r="I8125">
            <v>0</v>
          </cell>
          <cell r="J8125">
            <v>1898582757.77</v>
          </cell>
        </row>
        <row r="8126">
          <cell r="H8126" t="str">
            <v>0313982150</v>
          </cell>
          <cell r="I8126">
            <v>0</v>
          </cell>
          <cell r="J8126">
            <v>1898582757.77</v>
          </cell>
        </row>
        <row r="8127">
          <cell r="H8127" t="str">
            <v>0313983150</v>
          </cell>
          <cell r="I8127">
            <v>199925600</v>
          </cell>
          <cell r="J8127">
            <v>199925588.31</v>
          </cell>
        </row>
        <row r="8128">
          <cell r="H8128" t="str">
            <v>0313983150</v>
          </cell>
          <cell r="I8128">
            <v>1122100</v>
          </cell>
          <cell r="J8128">
            <v>1122096.69</v>
          </cell>
        </row>
        <row r="8129">
          <cell r="H8129" t="str">
            <v>0313983150</v>
          </cell>
          <cell r="I8129">
            <v>0</v>
          </cell>
          <cell r="J8129">
            <v>1122096.69</v>
          </cell>
        </row>
        <row r="8130">
          <cell r="H8130" t="str">
            <v>0313983150</v>
          </cell>
          <cell r="I8130">
            <v>0</v>
          </cell>
          <cell r="J8130">
            <v>1122096.69</v>
          </cell>
        </row>
        <row r="8131">
          <cell r="H8131" t="str">
            <v>0313983150</v>
          </cell>
          <cell r="I8131">
            <v>198803500</v>
          </cell>
          <cell r="J8131">
            <v>198803491.62</v>
          </cell>
        </row>
        <row r="8132">
          <cell r="H8132" t="str">
            <v>0313983150</v>
          </cell>
          <cell r="I8132">
            <v>0</v>
          </cell>
          <cell r="J8132">
            <v>198803491.62</v>
          </cell>
        </row>
        <row r="8133">
          <cell r="H8133" t="str">
            <v>0313983150</v>
          </cell>
          <cell r="I8133">
            <v>0</v>
          </cell>
          <cell r="J8133">
            <v>198803491.62</v>
          </cell>
        </row>
        <row r="8134">
          <cell r="H8134" t="str">
            <v>0315137150</v>
          </cell>
          <cell r="I8134">
            <v>14584203600</v>
          </cell>
          <cell r="J8134">
            <v>14493988444.01</v>
          </cell>
        </row>
        <row r="8135">
          <cell r="H8135" t="str">
            <v>0315137150</v>
          </cell>
          <cell r="I8135">
            <v>14584203600</v>
          </cell>
          <cell r="J8135">
            <v>14493988444.01</v>
          </cell>
        </row>
        <row r="8136">
          <cell r="H8136" t="str">
            <v>0315137150</v>
          </cell>
          <cell r="I8136">
            <v>0</v>
          </cell>
          <cell r="J8136">
            <v>14493988444.01</v>
          </cell>
        </row>
        <row r="8137">
          <cell r="H8137" t="str">
            <v>0330000150</v>
          </cell>
          <cell r="I8137">
            <v>71071300</v>
          </cell>
          <cell r="J8137">
            <v>70538434</v>
          </cell>
        </row>
        <row r="8138">
          <cell r="H8138" t="str">
            <v>0333026150</v>
          </cell>
          <cell r="I8138">
            <v>49117700</v>
          </cell>
          <cell r="J8138">
            <v>48584881.109999999</v>
          </cell>
        </row>
        <row r="8139">
          <cell r="H8139" t="str">
            <v>0333026150</v>
          </cell>
          <cell r="I8139">
            <v>345000</v>
          </cell>
          <cell r="J8139">
            <v>333532.40999999997</v>
          </cell>
        </row>
        <row r="8140">
          <cell r="H8140" t="str">
            <v>0333026150</v>
          </cell>
          <cell r="I8140">
            <v>0</v>
          </cell>
          <cell r="J8140">
            <v>333532.40999999997</v>
          </cell>
        </row>
        <row r="8141">
          <cell r="H8141" t="str">
            <v>0333026150</v>
          </cell>
          <cell r="I8141">
            <v>0</v>
          </cell>
          <cell r="J8141">
            <v>333532.40999999997</v>
          </cell>
        </row>
        <row r="8142">
          <cell r="H8142" t="str">
            <v>0333026150</v>
          </cell>
          <cell r="I8142">
            <v>48772700</v>
          </cell>
          <cell r="J8142">
            <v>48251348.700000003</v>
          </cell>
        </row>
        <row r="8143">
          <cell r="H8143" t="str">
            <v>0333026150</v>
          </cell>
          <cell r="I8143">
            <v>0</v>
          </cell>
          <cell r="J8143">
            <v>48251348.700000003</v>
          </cell>
        </row>
        <row r="8144">
          <cell r="H8144" t="str">
            <v>0333026150</v>
          </cell>
          <cell r="I8144">
            <v>0</v>
          </cell>
          <cell r="J8144">
            <v>48251348.700000003</v>
          </cell>
        </row>
        <row r="8145">
          <cell r="H8145" t="str">
            <v>0333055150</v>
          </cell>
          <cell r="I8145">
            <v>21953600</v>
          </cell>
          <cell r="J8145">
            <v>21953552.890000001</v>
          </cell>
        </row>
        <row r="8146">
          <cell r="H8146" t="str">
            <v>0333055150</v>
          </cell>
          <cell r="I8146">
            <v>120100</v>
          </cell>
          <cell r="J8146">
            <v>120080.39</v>
          </cell>
        </row>
        <row r="8147">
          <cell r="H8147" t="str">
            <v>0333055150</v>
          </cell>
          <cell r="I8147">
            <v>0</v>
          </cell>
          <cell r="J8147">
            <v>120080.39</v>
          </cell>
        </row>
        <row r="8148">
          <cell r="H8148" t="str">
            <v>0333055150</v>
          </cell>
          <cell r="I8148">
            <v>0</v>
          </cell>
          <cell r="J8148">
            <v>120080.39</v>
          </cell>
        </row>
        <row r="8149">
          <cell r="H8149" t="str">
            <v>0333055150</v>
          </cell>
          <cell r="I8149">
            <v>21833500</v>
          </cell>
          <cell r="J8149">
            <v>21833472.5</v>
          </cell>
        </row>
        <row r="8150">
          <cell r="H8150" t="str">
            <v>0333055150</v>
          </cell>
          <cell r="I8150">
            <v>0</v>
          </cell>
          <cell r="J8150">
            <v>21833472.5</v>
          </cell>
        </row>
        <row r="8151">
          <cell r="H8151" t="str">
            <v>0333055150</v>
          </cell>
          <cell r="I8151">
            <v>0</v>
          </cell>
          <cell r="J8151">
            <v>21833472.5</v>
          </cell>
        </row>
        <row r="8152">
          <cell r="H8152" t="str">
            <v>0500000150</v>
          </cell>
          <cell r="I8152">
            <v>47990100</v>
          </cell>
          <cell r="J8152">
            <v>47990100</v>
          </cell>
        </row>
        <row r="8153">
          <cell r="H8153" t="str">
            <v>0540000150</v>
          </cell>
          <cell r="I8153">
            <v>47990100</v>
          </cell>
          <cell r="J8153">
            <v>47990100</v>
          </cell>
        </row>
        <row r="8154">
          <cell r="H8154" t="str">
            <v>0543589150</v>
          </cell>
          <cell r="I8154">
            <v>47990100</v>
          </cell>
          <cell r="J8154">
            <v>47990100</v>
          </cell>
        </row>
        <row r="8155">
          <cell r="H8155" t="str">
            <v>0543589150</v>
          </cell>
          <cell r="I8155">
            <v>47990100</v>
          </cell>
          <cell r="J8155">
            <v>47990100</v>
          </cell>
        </row>
        <row r="8156">
          <cell r="H8156" t="str">
            <v>0543589150</v>
          </cell>
          <cell r="I8156">
            <v>0</v>
          </cell>
          <cell r="J8156">
            <v>47990100</v>
          </cell>
        </row>
        <row r="8157">
          <cell r="H8157" t="str">
            <v>0543589150</v>
          </cell>
          <cell r="I8157">
            <v>0</v>
          </cell>
          <cell r="J8157">
            <v>47990100</v>
          </cell>
        </row>
        <row r="8158">
          <cell r="H8158" t="str">
            <v>0700000150</v>
          </cell>
          <cell r="I8158">
            <v>39046077700</v>
          </cell>
          <cell r="J8158">
            <v>39039805070</v>
          </cell>
        </row>
        <row r="8159">
          <cell r="H8159" t="str">
            <v>0710000150</v>
          </cell>
          <cell r="I8159">
            <v>39046077700</v>
          </cell>
          <cell r="J8159">
            <v>39039805070</v>
          </cell>
        </row>
        <row r="8160">
          <cell r="H8160" t="str">
            <v>0715290150</v>
          </cell>
          <cell r="I8160">
            <v>39046077700</v>
          </cell>
          <cell r="J8160">
            <v>39039805070</v>
          </cell>
        </row>
        <row r="8161">
          <cell r="H8161" t="str">
            <v>0715290150</v>
          </cell>
          <cell r="I8161">
            <v>39046077700</v>
          </cell>
          <cell r="J8161">
            <v>39039805070</v>
          </cell>
        </row>
        <row r="8162">
          <cell r="H8162" t="str">
            <v>0715290150</v>
          </cell>
          <cell r="I8162">
            <v>0</v>
          </cell>
          <cell r="J8162">
            <v>39039805070</v>
          </cell>
        </row>
        <row r="8163">
          <cell r="H8163" t="str">
            <v>150</v>
          </cell>
          <cell r="I8163">
            <v>3898800</v>
          </cell>
          <cell r="J8163">
            <v>3790000</v>
          </cell>
        </row>
        <row r="8164">
          <cell r="H8164" t="str">
            <v>0700000150</v>
          </cell>
          <cell r="I8164">
            <v>3898800</v>
          </cell>
          <cell r="J8164">
            <v>3790000</v>
          </cell>
        </row>
        <row r="8165">
          <cell r="H8165" t="str">
            <v>0730000150</v>
          </cell>
          <cell r="I8165">
            <v>3898800</v>
          </cell>
          <cell r="J8165">
            <v>3790000</v>
          </cell>
        </row>
        <row r="8166">
          <cell r="H8166" t="str">
            <v>0730019150</v>
          </cell>
          <cell r="I8166">
            <v>3898800</v>
          </cell>
          <cell r="J8166">
            <v>3790000</v>
          </cell>
        </row>
        <row r="8167">
          <cell r="H8167" t="str">
            <v>0730019150</v>
          </cell>
          <cell r="I8167">
            <v>3898800</v>
          </cell>
          <cell r="J8167">
            <v>3790000</v>
          </cell>
        </row>
        <row r="8168">
          <cell r="H8168" t="str">
            <v>0730019150</v>
          </cell>
          <cell r="I8168">
            <v>0</v>
          </cell>
          <cell r="J8168">
            <v>3790000</v>
          </cell>
        </row>
        <row r="8169">
          <cell r="H8169" t="str">
            <v>0730019150</v>
          </cell>
          <cell r="I8169">
            <v>0</v>
          </cell>
          <cell r="J8169">
            <v>3790000</v>
          </cell>
        </row>
        <row r="8170">
          <cell r="H8170" t="str">
            <v>150</v>
          </cell>
          <cell r="I8170">
            <v>4898839500</v>
          </cell>
          <cell r="J8170">
            <v>4168182974.5900002</v>
          </cell>
        </row>
        <row r="8171">
          <cell r="H8171" t="str">
            <v>150</v>
          </cell>
          <cell r="I8171">
            <v>4898839500</v>
          </cell>
          <cell r="J8171">
            <v>4168182974.5900002</v>
          </cell>
        </row>
        <row r="8172">
          <cell r="H8172" t="str">
            <v>0700000150</v>
          </cell>
          <cell r="I8172">
            <v>4898839500</v>
          </cell>
          <cell r="J8172">
            <v>4168182974.5900002</v>
          </cell>
        </row>
        <row r="8173">
          <cell r="H8173" t="str">
            <v>0710000150</v>
          </cell>
          <cell r="I8173">
            <v>4898839500</v>
          </cell>
          <cell r="J8173">
            <v>4168182974.5900002</v>
          </cell>
        </row>
        <row r="8174">
          <cell r="H8174" t="str">
            <v>0715083150</v>
          </cell>
          <cell r="I8174">
            <v>963680000</v>
          </cell>
          <cell r="J8174">
            <v>948391150</v>
          </cell>
        </row>
        <row r="8175">
          <cell r="H8175" t="str">
            <v>0715083150</v>
          </cell>
          <cell r="I8175">
            <v>963680000</v>
          </cell>
          <cell r="J8175">
            <v>948391150</v>
          </cell>
        </row>
        <row r="8176">
          <cell r="H8176" t="str">
            <v>0715083150</v>
          </cell>
          <cell r="I8176">
            <v>0</v>
          </cell>
          <cell r="J8176">
            <v>948391150</v>
          </cell>
        </row>
        <row r="8177">
          <cell r="H8177" t="str">
            <v>0715083150</v>
          </cell>
          <cell r="I8177">
            <v>0</v>
          </cell>
          <cell r="J8177">
            <v>948391150</v>
          </cell>
        </row>
        <row r="8178">
          <cell r="H8178" t="str">
            <v>0715470150</v>
          </cell>
          <cell r="I8178">
            <v>3935159500</v>
          </cell>
          <cell r="J8178">
            <v>3219791824.5900002</v>
          </cell>
        </row>
        <row r="8179">
          <cell r="H8179" t="str">
            <v>0715470150</v>
          </cell>
          <cell r="I8179">
            <v>3935159500</v>
          </cell>
          <cell r="J8179">
            <v>3219791824.5900002</v>
          </cell>
        </row>
        <row r="8180">
          <cell r="H8180" t="str">
            <v>0715470150</v>
          </cell>
          <cell r="I8180">
            <v>0</v>
          </cell>
          <cell r="J8180">
            <v>3219791824.5900002</v>
          </cell>
        </row>
        <row r="8181">
          <cell r="H8181" t="str">
            <v>0715470150</v>
          </cell>
          <cell r="I8181">
            <v>0</v>
          </cell>
          <cell r="J8181">
            <v>3219791824.5900002</v>
          </cell>
        </row>
        <row r="8182">
          <cell r="H8182" t="str">
            <v>151</v>
          </cell>
          <cell r="I8182">
            <v>3626998000</v>
          </cell>
          <cell r="J8182">
            <v>3249034140.5900002</v>
          </cell>
        </row>
        <row r="8183">
          <cell r="H8183" t="str">
            <v>151</v>
          </cell>
          <cell r="I8183">
            <v>3595498900</v>
          </cell>
          <cell r="J8183">
            <v>3217791808.5900002</v>
          </cell>
        </row>
        <row r="8184">
          <cell r="H8184" t="str">
            <v>151</v>
          </cell>
          <cell r="I8184">
            <v>3595498900</v>
          </cell>
          <cell r="J8184">
            <v>3217791808.5900002</v>
          </cell>
        </row>
        <row r="8185">
          <cell r="H8185" t="str">
            <v>3900000151</v>
          </cell>
          <cell r="I8185">
            <v>3593240100</v>
          </cell>
          <cell r="J8185">
            <v>3216054708.5900002</v>
          </cell>
        </row>
        <row r="8186">
          <cell r="H8186" t="str">
            <v>3930000151</v>
          </cell>
          <cell r="I8186">
            <v>3593240100</v>
          </cell>
          <cell r="J8186">
            <v>3216054708.5900002</v>
          </cell>
        </row>
        <row r="8187">
          <cell r="H8187" t="str">
            <v>3930011151</v>
          </cell>
          <cell r="I8187">
            <v>454179300</v>
          </cell>
          <cell r="J8187">
            <v>437951003.98000002</v>
          </cell>
        </row>
        <row r="8188">
          <cell r="H8188" t="str">
            <v>3930011151</v>
          </cell>
          <cell r="I8188">
            <v>454179300</v>
          </cell>
          <cell r="J8188">
            <v>437951003.98000002</v>
          </cell>
        </row>
        <row r="8189">
          <cell r="H8189" t="str">
            <v>3930011151</v>
          </cell>
          <cell r="I8189">
            <v>0</v>
          </cell>
          <cell r="J8189">
            <v>437951003.98000002</v>
          </cell>
        </row>
        <row r="8190">
          <cell r="H8190" t="str">
            <v>3930011151</v>
          </cell>
          <cell r="I8190">
            <v>0</v>
          </cell>
          <cell r="J8190">
            <v>437951003.98000002</v>
          </cell>
        </row>
        <row r="8191">
          <cell r="H8191" t="str">
            <v>3930012151</v>
          </cell>
          <cell r="I8191">
            <v>1972764100</v>
          </cell>
          <cell r="J8191">
            <v>1956237701.8099999</v>
          </cell>
        </row>
        <row r="8192">
          <cell r="H8192" t="str">
            <v>3930012151</v>
          </cell>
          <cell r="I8192">
            <v>1972764100</v>
          </cell>
          <cell r="J8192">
            <v>1956237701.8099999</v>
          </cell>
        </row>
        <row r="8193">
          <cell r="H8193" t="str">
            <v>3930012151</v>
          </cell>
          <cell r="I8193">
            <v>0</v>
          </cell>
          <cell r="J8193">
            <v>1956237701.8099999</v>
          </cell>
        </row>
        <row r="8194">
          <cell r="H8194" t="str">
            <v>3930012151</v>
          </cell>
          <cell r="I8194">
            <v>0</v>
          </cell>
          <cell r="J8194">
            <v>1956237701.8099999</v>
          </cell>
        </row>
        <row r="8195">
          <cell r="H8195" t="str">
            <v>3930019151</v>
          </cell>
          <cell r="I8195">
            <v>1156841900</v>
          </cell>
          <cell r="J8195">
            <v>815180095.65999997</v>
          </cell>
        </row>
        <row r="8196">
          <cell r="H8196" t="str">
            <v>3930019151</v>
          </cell>
          <cell r="I8196">
            <v>184661600</v>
          </cell>
          <cell r="J8196">
            <v>161239446.75</v>
          </cell>
        </row>
        <row r="8197">
          <cell r="H8197" t="str">
            <v>3930019151</v>
          </cell>
          <cell r="I8197">
            <v>0</v>
          </cell>
          <cell r="J8197">
            <v>161239446.75</v>
          </cell>
        </row>
        <row r="8198">
          <cell r="H8198" t="str">
            <v>3930019151</v>
          </cell>
          <cell r="I8198">
            <v>0</v>
          </cell>
          <cell r="J8198">
            <v>161239446.75</v>
          </cell>
        </row>
        <row r="8199">
          <cell r="H8199" t="str">
            <v>3930019151</v>
          </cell>
          <cell r="I8199">
            <v>955220900</v>
          </cell>
          <cell r="J8199">
            <v>637303774.13</v>
          </cell>
        </row>
        <row r="8200">
          <cell r="H8200" t="str">
            <v>3930019151</v>
          </cell>
          <cell r="I8200">
            <v>0</v>
          </cell>
          <cell r="J8200">
            <v>637303774.13</v>
          </cell>
        </row>
        <row r="8201">
          <cell r="H8201" t="str">
            <v>3930019151</v>
          </cell>
          <cell r="I8201">
            <v>0</v>
          </cell>
          <cell r="J8201">
            <v>233523748.97999999</v>
          </cell>
        </row>
        <row r="8202">
          <cell r="H8202" t="str">
            <v>3930019151</v>
          </cell>
          <cell r="I8202">
            <v>0</v>
          </cell>
          <cell r="J8202">
            <v>77318557.049999997</v>
          </cell>
        </row>
        <row r="8203">
          <cell r="H8203" t="str">
            <v>3930019151</v>
          </cell>
          <cell r="I8203">
            <v>0</v>
          </cell>
          <cell r="J8203">
            <v>326461468.10000002</v>
          </cell>
        </row>
        <row r="8204">
          <cell r="H8204" t="str">
            <v>3930019151</v>
          </cell>
          <cell r="I8204">
            <v>16959400</v>
          </cell>
          <cell r="J8204">
            <v>16636874.779999999</v>
          </cell>
        </row>
        <row r="8205">
          <cell r="H8205" t="str">
            <v>3930019151</v>
          </cell>
          <cell r="I8205">
            <v>0</v>
          </cell>
          <cell r="J8205">
            <v>2687409.04</v>
          </cell>
        </row>
        <row r="8206">
          <cell r="H8206" t="str">
            <v>3930019151</v>
          </cell>
          <cell r="I8206">
            <v>0</v>
          </cell>
          <cell r="J8206">
            <v>2687409.04</v>
          </cell>
        </row>
        <row r="8207">
          <cell r="H8207" t="str">
            <v>3930019151</v>
          </cell>
          <cell r="I8207">
            <v>0</v>
          </cell>
          <cell r="J8207">
            <v>13949465.74</v>
          </cell>
        </row>
        <row r="8208">
          <cell r="H8208" t="str">
            <v>3930019151</v>
          </cell>
          <cell r="I8208">
            <v>0</v>
          </cell>
          <cell r="J8208">
            <v>11281181.83</v>
          </cell>
        </row>
        <row r="8209">
          <cell r="H8209" t="str">
            <v>3930019151</v>
          </cell>
          <cell r="I8209">
            <v>0</v>
          </cell>
          <cell r="J8209">
            <v>2665283.91</v>
          </cell>
        </row>
        <row r="8210">
          <cell r="H8210" t="str">
            <v>3930019151</v>
          </cell>
          <cell r="I8210">
            <v>0</v>
          </cell>
          <cell r="J8210">
            <v>3000</v>
          </cell>
        </row>
        <row r="8211">
          <cell r="H8211" t="str">
            <v>3933969151</v>
          </cell>
          <cell r="I8211">
            <v>184800</v>
          </cell>
          <cell r="J8211">
            <v>162327.35</v>
          </cell>
        </row>
        <row r="8212">
          <cell r="H8212" t="str">
            <v>3933969151</v>
          </cell>
          <cell r="I8212">
            <v>184800</v>
          </cell>
          <cell r="J8212">
            <v>162327.35</v>
          </cell>
        </row>
        <row r="8213">
          <cell r="H8213" t="str">
            <v>3933969151</v>
          </cell>
          <cell r="I8213">
            <v>0</v>
          </cell>
          <cell r="J8213">
            <v>162327.35</v>
          </cell>
        </row>
        <row r="8214">
          <cell r="H8214" t="str">
            <v>3933969151</v>
          </cell>
          <cell r="I8214">
            <v>0</v>
          </cell>
          <cell r="J8214">
            <v>162327.35</v>
          </cell>
        </row>
        <row r="8215">
          <cell r="H8215" t="str">
            <v>3933974151</v>
          </cell>
          <cell r="I8215">
            <v>270000</v>
          </cell>
          <cell r="J8215">
            <v>269999.59999999998</v>
          </cell>
        </row>
        <row r="8216">
          <cell r="H8216" t="str">
            <v>3933974151</v>
          </cell>
          <cell r="I8216">
            <v>270000</v>
          </cell>
          <cell r="J8216">
            <v>269999.59999999998</v>
          </cell>
        </row>
        <row r="8217">
          <cell r="H8217" t="str">
            <v>3933974151</v>
          </cell>
          <cell r="I8217">
            <v>0</v>
          </cell>
          <cell r="J8217">
            <v>269999.59999999998</v>
          </cell>
        </row>
        <row r="8218">
          <cell r="H8218" t="str">
            <v>3933974151</v>
          </cell>
          <cell r="I8218">
            <v>0</v>
          </cell>
          <cell r="J8218">
            <v>269999.59999999998</v>
          </cell>
        </row>
        <row r="8219">
          <cell r="H8219" t="str">
            <v>3933987151</v>
          </cell>
          <cell r="I8219">
            <v>9000000</v>
          </cell>
          <cell r="J8219">
            <v>6253580.1900000004</v>
          </cell>
        </row>
        <row r="8220">
          <cell r="H8220" t="str">
            <v>3933987151</v>
          </cell>
          <cell r="I8220">
            <v>9000000</v>
          </cell>
          <cell r="J8220">
            <v>6253580.1900000004</v>
          </cell>
        </row>
        <row r="8221">
          <cell r="H8221" t="str">
            <v>3933987151</v>
          </cell>
          <cell r="I8221">
            <v>0</v>
          </cell>
          <cell r="J8221">
            <v>6253580.1900000004</v>
          </cell>
        </row>
        <row r="8222">
          <cell r="H8222" t="str">
            <v>3933987151</v>
          </cell>
          <cell r="I8222">
            <v>0</v>
          </cell>
          <cell r="J8222">
            <v>6253580.1900000004</v>
          </cell>
        </row>
        <row r="8223">
          <cell r="H8223" t="str">
            <v>9900000151</v>
          </cell>
          <cell r="I8223">
            <v>2258800</v>
          </cell>
          <cell r="J8223">
            <v>1737100</v>
          </cell>
        </row>
        <row r="8224">
          <cell r="H8224" t="str">
            <v>9990000151</v>
          </cell>
          <cell r="I8224">
            <v>2258800</v>
          </cell>
          <cell r="J8224">
            <v>1737100</v>
          </cell>
        </row>
        <row r="8225">
          <cell r="H8225" t="str">
            <v>9992041151</v>
          </cell>
          <cell r="I8225">
            <v>2258800</v>
          </cell>
          <cell r="J8225">
            <v>1737100</v>
          </cell>
        </row>
        <row r="8226">
          <cell r="H8226" t="str">
            <v>9992041151</v>
          </cell>
          <cell r="I8226">
            <v>2258800</v>
          </cell>
          <cell r="J8226">
            <v>1737100</v>
          </cell>
        </row>
        <row r="8227">
          <cell r="H8227" t="str">
            <v>9992041151</v>
          </cell>
          <cell r="I8227">
            <v>0</v>
          </cell>
          <cell r="J8227">
            <v>1737100</v>
          </cell>
        </row>
        <row r="8228">
          <cell r="H8228" t="str">
            <v>9992041151</v>
          </cell>
          <cell r="I8228">
            <v>0</v>
          </cell>
          <cell r="J8228">
            <v>1737100</v>
          </cell>
        </row>
        <row r="8229">
          <cell r="H8229" t="str">
            <v>151</v>
          </cell>
          <cell r="I8229">
            <v>3509000</v>
          </cell>
          <cell r="J8229">
            <v>3252232</v>
          </cell>
        </row>
        <row r="8230">
          <cell r="H8230" t="str">
            <v>151</v>
          </cell>
          <cell r="I8230">
            <v>3509000</v>
          </cell>
          <cell r="J8230">
            <v>3252232</v>
          </cell>
        </row>
        <row r="8231">
          <cell r="H8231" t="str">
            <v>3900000151</v>
          </cell>
          <cell r="I8231">
            <v>3509000</v>
          </cell>
          <cell r="J8231">
            <v>3252232</v>
          </cell>
        </row>
        <row r="8232">
          <cell r="H8232" t="str">
            <v>3930000151</v>
          </cell>
          <cell r="I8232">
            <v>3509000</v>
          </cell>
          <cell r="J8232">
            <v>3252232</v>
          </cell>
        </row>
        <row r="8233">
          <cell r="H8233" t="str">
            <v>3932040151</v>
          </cell>
          <cell r="I8233">
            <v>3509000</v>
          </cell>
          <cell r="J8233">
            <v>3252232</v>
          </cell>
        </row>
        <row r="8234">
          <cell r="H8234" t="str">
            <v>3932040151</v>
          </cell>
          <cell r="I8234">
            <v>3509000</v>
          </cell>
          <cell r="J8234">
            <v>3252232</v>
          </cell>
        </row>
        <row r="8235">
          <cell r="H8235" t="str">
            <v>3932040151</v>
          </cell>
          <cell r="I8235">
            <v>0</v>
          </cell>
          <cell r="J8235">
            <v>3252232</v>
          </cell>
        </row>
        <row r="8236">
          <cell r="H8236" t="str">
            <v>3932040151</v>
          </cell>
          <cell r="I8236">
            <v>0</v>
          </cell>
          <cell r="J8236">
            <v>3252232</v>
          </cell>
        </row>
        <row r="8237">
          <cell r="H8237" t="str">
            <v>151</v>
          </cell>
          <cell r="I8237">
            <v>27990100</v>
          </cell>
          <cell r="J8237">
            <v>27990100</v>
          </cell>
        </row>
        <row r="8238">
          <cell r="H8238" t="str">
            <v>151</v>
          </cell>
          <cell r="I8238">
            <v>27990100</v>
          </cell>
          <cell r="J8238">
            <v>27990100</v>
          </cell>
        </row>
        <row r="8239">
          <cell r="H8239" t="str">
            <v>0500000151</v>
          </cell>
          <cell r="I8239">
            <v>27990100</v>
          </cell>
          <cell r="J8239">
            <v>27990100</v>
          </cell>
        </row>
        <row r="8240">
          <cell r="H8240" t="str">
            <v>0540000151</v>
          </cell>
          <cell r="I8240">
            <v>27990100</v>
          </cell>
          <cell r="J8240">
            <v>27990100</v>
          </cell>
        </row>
        <row r="8241">
          <cell r="H8241" t="str">
            <v>0543589151</v>
          </cell>
          <cell r="I8241">
            <v>27990100</v>
          </cell>
          <cell r="J8241">
            <v>27990100</v>
          </cell>
        </row>
        <row r="8242">
          <cell r="H8242" t="str">
            <v>0543589151</v>
          </cell>
          <cell r="I8242">
            <v>27990100</v>
          </cell>
          <cell r="J8242">
            <v>27990100</v>
          </cell>
        </row>
        <row r="8243">
          <cell r="H8243" t="str">
            <v>0543589151</v>
          </cell>
          <cell r="I8243">
            <v>0</v>
          </cell>
          <cell r="J8243">
            <v>27990100</v>
          </cell>
        </row>
        <row r="8244">
          <cell r="H8244" t="str">
            <v>0543589151</v>
          </cell>
          <cell r="I8244">
            <v>0</v>
          </cell>
          <cell r="J8244">
            <v>27990100</v>
          </cell>
        </row>
        <row r="8245">
          <cell r="H8245" t="str">
            <v>153</v>
          </cell>
          <cell r="I8245">
            <v>70508581100</v>
          </cell>
          <cell r="J8245">
            <v>69228869663.759995</v>
          </cell>
        </row>
        <row r="8246">
          <cell r="H8246" t="str">
            <v>153</v>
          </cell>
          <cell r="I8246">
            <v>58844244900</v>
          </cell>
          <cell r="J8246">
            <v>57753964321.910004</v>
          </cell>
        </row>
        <row r="8247">
          <cell r="H8247" t="str">
            <v>153</v>
          </cell>
          <cell r="I8247">
            <v>57998783900</v>
          </cell>
          <cell r="J8247">
            <v>57207791939.209999</v>
          </cell>
        </row>
        <row r="8248">
          <cell r="H8248" t="str">
            <v>0300000153</v>
          </cell>
          <cell r="I8248">
            <v>58975700</v>
          </cell>
          <cell r="J8248">
            <v>56755988.25</v>
          </cell>
        </row>
        <row r="8249">
          <cell r="H8249" t="str">
            <v>0330000153</v>
          </cell>
          <cell r="I8249">
            <v>58975700</v>
          </cell>
          <cell r="J8249">
            <v>56755988.25</v>
          </cell>
        </row>
        <row r="8250">
          <cell r="H8250" t="str">
            <v>0333988153</v>
          </cell>
          <cell r="I8250">
            <v>15605100</v>
          </cell>
          <cell r="J8250">
            <v>13644047.560000001</v>
          </cell>
        </row>
        <row r="8251">
          <cell r="H8251" t="str">
            <v>0333988153</v>
          </cell>
          <cell r="I8251">
            <v>15605100</v>
          </cell>
          <cell r="J8251">
            <v>13644047.560000001</v>
          </cell>
        </row>
        <row r="8252">
          <cell r="H8252" t="str">
            <v>0333988153</v>
          </cell>
          <cell r="I8252">
            <v>0</v>
          </cell>
          <cell r="J8252">
            <v>13644047.560000001</v>
          </cell>
        </row>
        <row r="8253">
          <cell r="H8253" t="str">
            <v>0333988153</v>
          </cell>
          <cell r="I8253">
            <v>0</v>
          </cell>
          <cell r="J8253">
            <v>13644047.560000001</v>
          </cell>
        </row>
        <row r="8254">
          <cell r="H8254" t="str">
            <v>0333989153</v>
          </cell>
          <cell r="I8254">
            <v>60000</v>
          </cell>
          <cell r="J8254">
            <v>54134.57</v>
          </cell>
        </row>
        <row r="8255">
          <cell r="H8255" t="str">
            <v>0333989153</v>
          </cell>
          <cell r="I8255">
            <v>60000</v>
          </cell>
          <cell r="J8255">
            <v>54134.57</v>
          </cell>
        </row>
        <row r="8256">
          <cell r="H8256" t="str">
            <v>0333989153</v>
          </cell>
          <cell r="I8256">
            <v>0</v>
          </cell>
          <cell r="J8256">
            <v>54134.57</v>
          </cell>
        </row>
        <row r="8257">
          <cell r="H8257" t="str">
            <v>0333989153</v>
          </cell>
          <cell r="I8257">
            <v>0</v>
          </cell>
          <cell r="J8257">
            <v>54134.57</v>
          </cell>
        </row>
        <row r="8258">
          <cell r="H8258" t="str">
            <v>0333990153</v>
          </cell>
          <cell r="I8258">
            <v>5260000</v>
          </cell>
          <cell r="J8258">
            <v>5164062.82</v>
          </cell>
        </row>
        <row r="8259">
          <cell r="H8259" t="str">
            <v>0333990153</v>
          </cell>
          <cell r="I8259">
            <v>5260000</v>
          </cell>
          <cell r="J8259">
            <v>5164062.82</v>
          </cell>
        </row>
        <row r="8260">
          <cell r="H8260" t="str">
            <v>0333990153</v>
          </cell>
          <cell r="I8260">
            <v>0</v>
          </cell>
          <cell r="J8260">
            <v>5164062.82</v>
          </cell>
        </row>
        <row r="8261">
          <cell r="H8261" t="str">
            <v>0333990153</v>
          </cell>
          <cell r="I8261">
            <v>0</v>
          </cell>
          <cell r="J8261">
            <v>5164062.82</v>
          </cell>
        </row>
        <row r="8262">
          <cell r="H8262" t="str">
            <v>0333991153</v>
          </cell>
          <cell r="I8262">
            <v>38050600</v>
          </cell>
          <cell r="J8262">
            <v>37893743.299999997</v>
          </cell>
        </row>
        <row r="8263">
          <cell r="H8263" t="str">
            <v>0333991153</v>
          </cell>
          <cell r="I8263">
            <v>38050600</v>
          </cell>
          <cell r="J8263">
            <v>37893743.299999997</v>
          </cell>
        </row>
        <row r="8264">
          <cell r="H8264" t="str">
            <v>0333991153</v>
          </cell>
          <cell r="I8264">
            <v>0</v>
          </cell>
          <cell r="J8264">
            <v>37893743.299999997</v>
          </cell>
        </row>
        <row r="8265">
          <cell r="H8265" t="str">
            <v>0333991153</v>
          </cell>
          <cell r="I8265">
            <v>0</v>
          </cell>
          <cell r="J8265">
            <v>37893743.299999997</v>
          </cell>
        </row>
        <row r="8266">
          <cell r="H8266" t="str">
            <v>0800000153</v>
          </cell>
          <cell r="I8266">
            <v>3447000</v>
          </cell>
          <cell r="J8266">
            <v>0</v>
          </cell>
        </row>
        <row r="8267">
          <cell r="H8267" t="str">
            <v>0840000153</v>
          </cell>
          <cell r="I8267">
            <v>3447000</v>
          </cell>
          <cell r="J8267">
            <v>0</v>
          </cell>
        </row>
        <row r="8268">
          <cell r="H8268" t="str">
            <v>0843899153</v>
          </cell>
          <cell r="I8268">
            <v>3447000</v>
          </cell>
          <cell r="J8268">
            <v>0</v>
          </cell>
        </row>
        <row r="8269">
          <cell r="H8269" t="str">
            <v>0843899153</v>
          </cell>
          <cell r="I8269">
            <v>3447000</v>
          </cell>
          <cell r="J8269">
            <v>0</v>
          </cell>
        </row>
        <row r="8270">
          <cell r="H8270" t="str">
            <v>2700000153</v>
          </cell>
          <cell r="I8270">
            <v>57936361200</v>
          </cell>
          <cell r="J8270">
            <v>57151035950.959999</v>
          </cell>
        </row>
        <row r="8271">
          <cell r="H8271" t="str">
            <v>2750000153</v>
          </cell>
          <cell r="I8271">
            <v>57936361200</v>
          </cell>
          <cell r="J8271">
            <v>57151035950.959999</v>
          </cell>
        </row>
        <row r="8272">
          <cell r="H8272" t="str">
            <v>2750039153</v>
          </cell>
          <cell r="I8272">
            <v>751003000</v>
          </cell>
          <cell r="J8272">
            <v>670745592.35000002</v>
          </cell>
        </row>
        <row r="8273">
          <cell r="H8273" t="str">
            <v>2750039153</v>
          </cell>
          <cell r="I8273">
            <v>535802200</v>
          </cell>
          <cell r="J8273">
            <v>450322295.80000001</v>
          </cell>
        </row>
        <row r="8274">
          <cell r="H8274" t="str">
            <v>2750039153</v>
          </cell>
          <cell r="I8274">
            <v>0</v>
          </cell>
          <cell r="J8274">
            <v>441937715.92000002</v>
          </cell>
        </row>
        <row r="8275">
          <cell r="H8275" t="str">
            <v>2750039153</v>
          </cell>
          <cell r="I8275">
            <v>0</v>
          </cell>
          <cell r="J8275">
            <v>404759979.93000001</v>
          </cell>
        </row>
        <row r="8276">
          <cell r="H8276" t="str">
            <v>2750039153</v>
          </cell>
          <cell r="I8276">
            <v>0</v>
          </cell>
          <cell r="J8276">
            <v>37177735.990000002</v>
          </cell>
        </row>
        <row r="8277">
          <cell r="H8277" t="str">
            <v>2750039153</v>
          </cell>
          <cell r="I8277">
            <v>0</v>
          </cell>
          <cell r="J8277">
            <v>8384579.8799999999</v>
          </cell>
        </row>
        <row r="8278">
          <cell r="H8278" t="str">
            <v>2750039153</v>
          </cell>
          <cell r="I8278">
            <v>0</v>
          </cell>
          <cell r="J8278">
            <v>7371959.3499999996</v>
          </cell>
        </row>
        <row r="8279">
          <cell r="H8279" t="str">
            <v>2750039153</v>
          </cell>
          <cell r="I8279">
            <v>0</v>
          </cell>
          <cell r="J8279">
            <v>45000</v>
          </cell>
        </row>
        <row r="8280">
          <cell r="H8280" t="str">
            <v>2750039153</v>
          </cell>
          <cell r="I8280">
            <v>0</v>
          </cell>
          <cell r="J8280">
            <v>967620.53</v>
          </cell>
        </row>
        <row r="8281">
          <cell r="H8281" t="str">
            <v>2750039153</v>
          </cell>
          <cell r="I8281">
            <v>215200800</v>
          </cell>
          <cell r="J8281">
            <v>220423296.55000001</v>
          </cell>
        </row>
        <row r="8282">
          <cell r="H8282" t="str">
            <v>2750039153</v>
          </cell>
          <cell r="I8282">
            <v>0</v>
          </cell>
          <cell r="J8282">
            <v>220423296.55000001</v>
          </cell>
        </row>
        <row r="8283">
          <cell r="H8283" t="str">
            <v>2750039153</v>
          </cell>
          <cell r="I8283">
            <v>0</v>
          </cell>
          <cell r="J8283">
            <v>13704121.18</v>
          </cell>
        </row>
        <row r="8284">
          <cell r="H8284" t="str">
            <v>2750039153</v>
          </cell>
          <cell r="I8284">
            <v>0</v>
          </cell>
          <cell r="J8284">
            <v>206719175.37</v>
          </cell>
        </row>
        <row r="8285">
          <cell r="H8285" t="str">
            <v>2750049153</v>
          </cell>
          <cell r="I8285">
            <v>56254653900</v>
          </cell>
          <cell r="J8285">
            <v>55610207473.769997</v>
          </cell>
        </row>
        <row r="8286">
          <cell r="H8286" t="str">
            <v>2750049153</v>
          </cell>
          <cell r="I8286">
            <v>40492743900</v>
          </cell>
          <cell r="J8286">
            <v>40377170378.650002</v>
          </cell>
        </row>
        <row r="8287">
          <cell r="H8287" t="str">
            <v>2750049153</v>
          </cell>
          <cell r="I8287">
            <v>0</v>
          </cell>
          <cell r="J8287">
            <v>26632190134.810001</v>
          </cell>
        </row>
        <row r="8288">
          <cell r="H8288" t="str">
            <v>2750049153</v>
          </cell>
          <cell r="I8288">
            <v>0</v>
          </cell>
          <cell r="J8288">
            <v>25734651729.330002</v>
          </cell>
        </row>
        <row r="8289">
          <cell r="H8289" t="str">
            <v>2750049153</v>
          </cell>
          <cell r="I8289">
            <v>0</v>
          </cell>
          <cell r="J8289">
            <v>897538405.48000002</v>
          </cell>
        </row>
        <row r="8290">
          <cell r="H8290" t="str">
            <v>2750049153</v>
          </cell>
          <cell r="I8290">
            <v>0</v>
          </cell>
          <cell r="J8290">
            <v>13744980243.84</v>
          </cell>
        </row>
        <row r="8291">
          <cell r="H8291" t="str">
            <v>2750049153</v>
          </cell>
          <cell r="I8291">
            <v>0</v>
          </cell>
          <cell r="J8291">
            <v>13072289209.43</v>
          </cell>
        </row>
        <row r="8292">
          <cell r="H8292" t="str">
            <v>2750049153</v>
          </cell>
          <cell r="I8292">
            <v>0</v>
          </cell>
          <cell r="J8292">
            <v>8299649.1500000004</v>
          </cell>
        </row>
        <row r="8293">
          <cell r="H8293" t="str">
            <v>2750049153</v>
          </cell>
          <cell r="I8293">
            <v>0</v>
          </cell>
          <cell r="J8293">
            <v>664391385.25999999</v>
          </cell>
        </row>
        <row r="8294">
          <cell r="H8294" t="str">
            <v>2750049153</v>
          </cell>
          <cell r="I8294">
            <v>15347516400</v>
          </cell>
          <cell r="J8294">
            <v>14829865888.09</v>
          </cell>
        </row>
        <row r="8295">
          <cell r="H8295" t="str">
            <v>2750049153</v>
          </cell>
          <cell r="I8295">
            <v>0</v>
          </cell>
          <cell r="J8295">
            <v>1004191522.33</v>
          </cell>
        </row>
        <row r="8296">
          <cell r="H8296" t="str">
            <v>2750049153</v>
          </cell>
          <cell r="I8296">
            <v>0</v>
          </cell>
          <cell r="J8296">
            <v>621797843.90999997</v>
          </cell>
        </row>
        <row r="8297">
          <cell r="H8297" t="str">
            <v>2750049153</v>
          </cell>
          <cell r="I8297">
            <v>0</v>
          </cell>
          <cell r="J8297">
            <v>59175140.350000001</v>
          </cell>
        </row>
        <row r="8298">
          <cell r="H8298" t="str">
            <v>2750049153</v>
          </cell>
          <cell r="I8298">
            <v>0</v>
          </cell>
          <cell r="J8298">
            <v>323218538.06999999</v>
          </cell>
        </row>
        <row r="8299">
          <cell r="H8299" t="str">
            <v>2750049153</v>
          </cell>
          <cell r="I8299">
            <v>0</v>
          </cell>
          <cell r="J8299">
            <v>13825674365.76</v>
          </cell>
        </row>
        <row r="8300">
          <cell r="H8300" t="str">
            <v>2750049153</v>
          </cell>
          <cell r="I8300">
            <v>0</v>
          </cell>
          <cell r="J8300">
            <v>4585496468.3699999</v>
          </cell>
        </row>
        <row r="8301">
          <cell r="H8301" t="str">
            <v>2750049153</v>
          </cell>
          <cell r="I8301">
            <v>0</v>
          </cell>
          <cell r="J8301">
            <v>885976554.44000006</v>
          </cell>
        </row>
        <row r="8302">
          <cell r="H8302" t="str">
            <v>2750049153</v>
          </cell>
          <cell r="I8302">
            <v>0</v>
          </cell>
          <cell r="J8302">
            <v>8354201342.9499998</v>
          </cell>
        </row>
        <row r="8303">
          <cell r="H8303" t="str">
            <v>2750049153</v>
          </cell>
          <cell r="I8303">
            <v>26403400</v>
          </cell>
          <cell r="J8303">
            <v>20352248.809999999</v>
          </cell>
        </row>
        <row r="8304">
          <cell r="H8304" t="str">
            <v>2750049153</v>
          </cell>
          <cell r="I8304">
            <v>0</v>
          </cell>
          <cell r="J8304">
            <v>20352248.809999999</v>
          </cell>
        </row>
        <row r="8305">
          <cell r="H8305" t="str">
            <v>2750049153</v>
          </cell>
          <cell r="I8305">
            <v>0</v>
          </cell>
          <cell r="J8305">
            <v>20352248.809999999</v>
          </cell>
        </row>
        <row r="8306">
          <cell r="H8306" t="str">
            <v>2750049153</v>
          </cell>
          <cell r="I8306">
            <v>387990200</v>
          </cell>
          <cell r="J8306">
            <v>382818958.22000003</v>
          </cell>
        </row>
        <row r="8307">
          <cell r="H8307" t="str">
            <v>2750049153</v>
          </cell>
          <cell r="I8307">
            <v>0</v>
          </cell>
          <cell r="J8307">
            <v>216812760.75999999</v>
          </cell>
        </row>
        <row r="8308">
          <cell r="H8308" t="str">
            <v>2750049153</v>
          </cell>
          <cell r="I8308">
            <v>0</v>
          </cell>
          <cell r="J8308">
            <v>216812760.75999999</v>
          </cell>
        </row>
        <row r="8309">
          <cell r="H8309" t="str">
            <v>2750049153</v>
          </cell>
          <cell r="I8309">
            <v>0</v>
          </cell>
          <cell r="J8309">
            <v>59212987.659999996</v>
          </cell>
        </row>
        <row r="8310">
          <cell r="H8310" t="str">
            <v>2750049153</v>
          </cell>
          <cell r="I8310">
            <v>0</v>
          </cell>
          <cell r="J8310">
            <v>47584676.82</v>
          </cell>
        </row>
        <row r="8311">
          <cell r="H8311" t="str">
            <v>2750049153</v>
          </cell>
          <cell r="I8311">
            <v>0</v>
          </cell>
          <cell r="J8311">
            <v>10262535.390000001</v>
          </cell>
        </row>
        <row r="8312">
          <cell r="H8312" t="str">
            <v>2750049153</v>
          </cell>
          <cell r="I8312">
            <v>0</v>
          </cell>
          <cell r="J8312">
            <v>1365775.45</v>
          </cell>
        </row>
        <row r="8313">
          <cell r="H8313" t="str">
            <v>2750049153</v>
          </cell>
          <cell r="I8313">
            <v>0</v>
          </cell>
          <cell r="J8313">
            <v>106793209.8</v>
          </cell>
        </row>
        <row r="8314">
          <cell r="H8314" t="str">
            <v>2752041153</v>
          </cell>
          <cell r="I8314">
            <v>9165500</v>
          </cell>
          <cell r="J8314">
            <v>9165493.5999999996</v>
          </cell>
        </row>
        <row r="8315">
          <cell r="H8315" t="str">
            <v>2752041153</v>
          </cell>
          <cell r="I8315">
            <v>9165500</v>
          </cell>
          <cell r="J8315">
            <v>9165493.5999999996</v>
          </cell>
        </row>
        <row r="8316">
          <cell r="H8316" t="str">
            <v>2752041153</v>
          </cell>
          <cell r="I8316">
            <v>0</v>
          </cell>
          <cell r="J8316">
            <v>9165493.5999999996</v>
          </cell>
        </row>
        <row r="8317">
          <cell r="H8317" t="str">
            <v>2752041153</v>
          </cell>
          <cell r="I8317">
            <v>0</v>
          </cell>
          <cell r="J8317">
            <v>9165493.5999999996</v>
          </cell>
        </row>
        <row r="8318">
          <cell r="H8318" t="str">
            <v>2753969153</v>
          </cell>
          <cell r="I8318">
            <v>1648300</v>
          </cell>
          <cell r="J8318">
            <v>1579333.83</v>
          </cell>
        </row>
        <row r="8319">
          <cell r="H8319" t="str">
            <v>2753969153</v>
          </cell>
          <cell r="I8319">
            <v>1648300</v>
          </cell>
          <cell r="J8319">
            <v>1579333.83</v>
          </cell>
        </row>
        <row r="8320">
          <cell r="H8320" t="str">
            <v>2753969153</v>
          </cell>
          <cell r="I8320">
            <v>0</v>
          </cell>
          <cell r="J8320">
            <v>1487485.34</v>
          </cell>
        </row>
        <row r="8321">
          <cell r="H8321" t="str">
            <v>2753969153</v>
          </cell>
          <cell r="I8321">
            <v>0</v>
          </cell>
          <cell r="J8321">
            <v>1487485.34</v>
          </cell>
        </row>
        <row r="8322">
          <cell r="H8322" t="str">
            <v>2753969153</v>
          </cell>
          <cell r="I8322">
            <v>0</v>
          </cell>
          <cell r="J8322">
            <v>91848.49</v>
          </cell>
        </row>
        <row r="8323">
          <cell r="H8323" t="str">
            <v>2753969153</v>
          </cell>
          <cell r="I8323">
            <v>0</v>
          </cell>
          <cell r="J8323">
            <v>91848.49</v>
          </cell>
        </row>
        <row r="8324">
          <cell r="H8324" t="str">
            <v>2753971153</v>
          </cell>
          <cell r="I8324">
            <v>176543800</v>
          </cell>
          <cell r="J8324">
            <v>167485473.09</v>
          </cell>
        </row>
        <row r="8325">
          <cell r="H8325" t="str">
            <v>2753971153</v>
          </cell>
          <cell r="I8325">
            <v>176543800</v>
          </cell>
          <cell r="J8325">
            <v>167485473.09</v>
          </cell>
        </row>
        <row r="8326">
          <cell r="H8326" t="str">
            <v>2753971153</v>
          </cell>
          <cell r="I8326">
            <v>0</v>
          </cell>
          <cell r="J8326">
            <v>167485473.09</v>
          </cell>
        </row>
        <row r="8327">
          <cell r="H8327" t="str">
            <v>2753971153</v>
          </cell>
          <cell r="I8327">
            <v>0</v>
          </cell>
          <cell r="J8327">
            <v>167485473.09</v>
          </cell>
        </row>
        <row r="8328">
          <cell r="H8328" t="str">
            <v>2753974153</v>
          </cell>
          <cell r="I8328">
            <v>883900</v>
          </cell>
          <cell r="J8328">
            <v>846755.78</v>
          </cell>
        </row>
        <row r="8329">
          <cell r="H8329" t="str">
            <v>2753974153</v>
          </cell>
          <cell r="I8329">
            <v>883900</v>
          </cell>
          <cell r="J8329">
            <v>846755.78</v>
          </cell>
        </row>
        <row r="8330">
          <cell r="H8330" t="str">
            <v>2753974153</v>
          </cell>
          <cell r="I8330">
            <v>0</v>
          </cell>
          <cell r="J8330">
            <v>846755.78</v>
          </cell>
        </row>
        <row r="8331">
          <cell r="H8331" t="str">
            <v>2753974153</v>
          </cell>
          <cell r="I8331">
            <v>0</v>
          </cell>
          <cell r="J8331">
            <v>846755.78</v>
          </cell>
        </row>
        <row r="8332">
          <cell r="H8332" t="str">
            <v>2753987153</v>
          </cell>
          <cell r="I8332">
            <v>39897400</v>
          </cell>
          <cell r="J8332">
            <v>38817411.140000001</v>
          </cell>
        </row>
        <row r="8333">
          <cell r="H8333" t="str">
            <v>2753987153</v>
          </cell>
          <cell r="I8333">
            <v>39897400</v>
          </cell>
          <cell r="J8333">
            <v>38817411.140000001</v>
          </cell>
        </row>
        <row r="8334">
          <cell r="H8334" t="str">
            <v>2753987153</v>
          </cell>
          <cell r="I8334">
            <v>0</v>
          </cell>
          <cell r="J8334">
            <v>38817411.140000001</v>
          </cell>
        </row>
        <row r="8335">
          <cell r="H8335" t="str">
            <v>2753987153</v>
          </cell>
          <cell r="I8335">
            <v>0</v>
          </cell>
          <cell r="J8335">
            <v>38817411.140000001</v>
          </cell>
        </row>
        <row r="8336">
          <cell r="H8336" t="str">
            <v>2753992153</v>
          </cell>
          <cell r="I8336">
            <v>170300000</v>
          </cell>
          <cell r="J8336">
            <v>170300000</v>
          </cell>
        </row>
        <row r="8337">
          <cell r="H8337" t="str">
            <v>2753992153</v>
          </cell>
          <cell r="I8337">
            <v>170300000</v>
          </cell>
          <cell r="J8337">
            <v>170300000</v>
          </cell>
        </row>
        <row r="8338">
          <cell r="H8338" t="str">
            <v>2753992153</v>
          </cell>
          <cell r="I8338">
            <v>0</v>
          </cell>
          <cell r="J8338">
            <v>170300000</v>
          </cell>
        </row>
        <row r="8339">
          <cell r="H8339" t="str">
            <v>2753992153</v>
          </cell>
          <cell r="I8339">
            <v>0</v>
          </cell>
          <cell r="J8339">
            <v>170300000</v>
          </cell>
        </row>
        <row r="8340">
          <cell r="H8340" t="str">
            <v>2753993153</v>
          </cell>
          <cell r="I8340">
            <v>70000</v>
          </cell>
          <cell r="J8340">
            <v>0</v>
          </cell>
        </row>
        <row r="8341">
          <cell r="H8341" t="str">
            <v>2753993153</v>
          </cell>
          <cell r="I8341">
            <v>70000</v>
          </cell>
          <cell r="J8341">
            <v>0</v>
          </cell>
        </row>
        <row r="8342">
          <cell r="H8342" t="str">
            <v>2753994153</v>
          </cell>
          <cell r="I8342">
            <v>42235800</v>
          </cell>
          <cell r="J8342">
            <v>41542558.840000004</v>
          </cell>
        </row>
        <row r="8343">
          <cell r="H8343" t="str">
            <v>2753994153</v>
          </cell>
          <cell r="I8343">
            <v>42235800</v>
          </cell>
          <cell r="J8343">
            <v>41542558.840000004</v>
          </cell>
        </row>
        <row r="8344">
          <cell r="H8344" t="str">
            <v>2753994153</v>
          </cell>
          <cell r="I8344">
            <v>0</v>
          </cell>
          <cell r="J8344">
            <v>41542558.840000004</v>
          </cell>
        </row>
        <row r="8345">
          <cell r="H8345" t="str">
            <v>2753994153</v>
          </cell>
          <cell r="I8345">
            <v>0</v>
          </cell>
          <cell r="J8345">
            <v>41542558.840000004</v>
          </cell>
        </row>
        <row r="8346">
          <cell r="H8346" t="str">
            <v>2753996153</v>
          </cell>
          <cell r="I8346">
            <v>277497400</v>
          </cell>
          <cell r="J8346">
            <v>276597182</v>
          </cell>
        </row>
        <row r="8347">
          <cell r="H8347" t="str">
            <v>2753996153</v>
          </cell>
          <cell r="I8347">
            <v>277497400</v>
          </cell>
          <cell r="J8347">
            <v>276597182</v>
          </cell>
        </row>
        <row r="8348">
          <cell r="H8348" t="str">
            <v>2753996153</v>
          </cell>
          <cell r="I8348">
            <v>0</v>
          </cell>
          <cell r="J8348">
            <v>276597182</v>
          </cell>
        </row>
        <row r="8349">
          <cell r="H8349" t="str">
            <v>2753996153</v>
          </cell>
          <cell r="I8349">
            <v>0</v>
          </cell>
          <cell r="J8349">
            <v>276597182</v>
          </cell>
        </row>
        <row r="8350">
          <cell r="H8350" t="str">
            <v>2754009153</v>
          </cell>
          <cell r="I8350">
            <v>212462200</v>
          </cell>
          <cell r="J8350">
            <v>163748676.56</v>
          </cell>
        </row>
        <row r="8351">
          <cell r="H8351" t="str">
            <v>2754009153</v>
          </cell>
          <cell r="I8351">
            <v>212462200</v>
          </cell>
          <cell r="J8351">
            <v>163748676.56</v>
          </cell>
        </row>
        <row r="8352">
          <cell r="H8352" t="str">
            <v>2754009153</v>
          </cell>
          <cell r="I8352">
            <v>0</v>
          </cell>
          <cell r="J8352">
            <v>163748676.56</v>
          </cell>
        </row>
        <row r="8353">
          <cell r="H8353" t="str">
            <v>2754009153</v>
          </cell>
          <cell r="I8353">
            <v>0</v>
          </cell>
          <cell r="J8353">
            <v>76568500</v>
          </cell>
        </row>
        <row r="8354">
          <cell r="H8354" t="str">
            <v>2754009153</v>
          </cell>
          <cell r="I8354">
            <v>0</v>
          </cell>
          <cell r="J8354">
            <v>87180176.560000002</v>
          </cell>
        </row>
        <row r="8355">
          <cell r="H8355" t="str">
            <v>153</v>
          </cell>
          <cell r="I8355">
            <v>753035500</v>
          </cell>
          <cell r="J8355">
            <v>474281466.69</v>
          </cell>
        </row>
        <row r="8356">
          <cell r="H8356" t="str">
            <v>2700000153</v>
          </cell>
          <cell r="I8356">
            <v>753035500</v>
          </cell>
          <cell r="J8356">
            <v>474281466.69</v>
          </cell>
        </row>
        <row r="8357">
          <cell r="H8357" t="str">
            <v>2720000153</v>
          </cell>
          <cell r="I8357">
            <v>718939900</v>
          </cell>
          <cell r="J8357">
            <v>442137886.19999999</v>
          </cell>
        </row>
        <row r="8358">
          <cell r="H8358" t="str">
            <v>2722794153</v>
          </cell>
          <cell r="I8358">
            <v>718939900</v>
          </cell>
          <cell r="J8358">
            <v>442137886.19999999</v>
          </cell>
        </row>
        <row r="8359">
          <cell r="H8359" t="str">
            <v>2722794153</v>
          </cell>
          <cell r="I8359">
            <v>718939900</v>
          </cell>
          <cell r="J8359">
            <v>442137886.19999999</v>
          </cell>
        </row>
        <row r="8360">
          <cell r="H8360" t="str">
            <v>2722794153</v>
          </cell>
          <cell r="I8360">
            <v>0</v>
          </cell>
          <cell r="J8360">
            <v>442137886.19999999</v>
          </cell>
        </row>
        <row r="8361">
          <cell r="H8361" t="str">
            <v>2722794153</v>
          </cell>
          <cell r="I8361">
            <v>0</v>
          </cell>
          <cell r="J8361">
            <v>442137886.19999999</v>
          </cell>
        </row>
        <row r="8362">
          <cell r="H8362" t="str">
            <v>2750000153</v>
          </cell>
          <cell r="I8362">
            <v>34095600</v>
          </cell>
          <cell r="J8362">
            <v>32143580.489999998</v>
          </cell>
        </row>
        <row r="8363">
          <cell r="H8363" t="str">
            <v>2752794153</v>
          </cell>
          <cell r="I8363">
            <v>34095600</v>
          </cell>
          <cell r="J8363">
            <v>32143580.489999998</v>
          </cell>
        </row>
        <row r="8364">
          <cell r="H8364" t="str">
            <v>2752794153</v>
          </cell>
          <cell r="I8364">
            <v>34095600</v>
          </cell>
          <cell r="J8364">
            <v>32143580.489999998</v>
          </cell>
        </row>
        <row r="8365">
          <cell r="H8365" t="str">
            <v>2752794153</v>
          </cell>
          <cell r="I8365">
            <v>0</v>
          </cell>
          <cell r="J8365">
            <v>32143580.489999998</v>
          </cell>
        </row>
        <row r="8366">
          <cell r="H8366" t="str">
            <v>2752794153</v>
          </cell>
          <cell r="I8366">
            <v>0</v>
          </cell>
          <cell r="J8366">
            <v>32143580.489999998</v>
          </cell>
        </row>
        <row r="8367">
          <cell r="H8367" t="str">
            <v>153</v>
          </cell>
          <cell r="I8367">
            <v>92425500</v>
          </cell>
          <cell r="J8367">
            <v>71890916.010000005</v>
          </cell>
        </row>
        <row r="8368">
          <cell r="H8368" t="str">
            <v>2700000153</v>
          </cell>
          <cell r="I8368">
            <v>92425500</v>
          </cell>
          <cell r="J8368">
            <v>71890916.010000005</v>
          </cell>
        </row>
        <row r="8369">
          <cell r="H8369" t="str">
            <v>2750000153</v>
          </cell>
          <cell r="I8369">
            <v>92425500</v>
          </cell>
          <cell r="J8369">
            <v>71890916.010000005</v>
          </cell>
        </row>
        <row r="8370">
          <cell r="H8370" t="str">
            <v>2750049153</v>
          </cell>
          <cell r="I8370">
            <v>92425500</v>
          </cell>
          <cell r="J8370">
            <v>71890916.010000005</v>
          </cell>
        </row>
        <row r="8371">
          <cell r="H8371" t="str">
            <v>2750049153</v>
          </cell>
          <cell r="I8371">
            <v>92425500</v>
          </cell>
          <cell r="J8371">
            <v>71890916.010000005</v>
          </cell>
        </row>
        <row r="8372">
          <cell r="H8372" t="str">
            <v>2750049153</v>
          </cell>
          <cell r="I8372">
            <v>0</v>
          </cell>
          <cell r="J8372">
            <v>71890916.010000005</v>
          </cell>
        </row>
        <row r="8373">
          <cell r="H8373" t="str">
            <v>2750049153</v>
          </cell>
          <cell r="I8373">
            <v>0</v>
          </cell>
          <cell r="J8373">
            <v>71890916.010000005</v>
          </cell>
        </row>
        <row r="8374">
          <cell r="H8374" t="str">
            <v>153</v>
          </cell>
          <cell r="I8374">
            <v>262260000</v>
          </cell>
          <cell r="J8374">
            <v>262260000</v>
          </cell>
        </row>
        <row r="8375">
          <cell r="H8375" t="str">
            <v>153</v>
          </cell>
          <cell r="I8375">
            <v>262260000</v>
          </cell>
          <cell r="J8375">
            <v>262260000</v>
          </cell>
        </row>
        <row r="8376">
          <cell r="H8376" t="str">
            <v>1500000153</v>
          </cell>
          <cell r="I8376">
            <v>262260000</v>
          </cell>
          <cell r="J8376">
            <v>262260000</v>
          </cell>
        </row>
        <row r="8377">
          <cell r="H8377" t="str">
            <v>15Б0000153</v>
          </cell>
          <cell r="I8377">
            <v>262260000</v>
          </cell>
          <cell r="J8377">
            <v>262260000</v>
          </cell>
        </row>
        <row r="8378">
          <cell r="H8378" t="str">
            <v>15Б6219153</v>
          </cell>
          <cell r="I8378">
            <v>262260000</v>
          </cell>
          <cell r="J8378">
            <v>262260000</v>
          </cell>
        </row>
        <row r="8379">
          <cell r="H8379" t="str">
            <v>15Б6219153</v>
          </cell>
          <cell r="I8379">
            <v>262260000</v>
          </cell>
          <cell r="J8379">
            <v>262260000</v>
          </cell>
        </row>
        <row r="8380">
          <cell r="H8380" t="str">
            <v>15Б6219153</v>
          </cell>
          <cell r="I8380">
            <v>0</v>
          </cell>
          <cell r="J8380">
            <v>262260000</v>
          </cell>
        </row>
        <row r="8381">
          <cell r="H8381" t="str">
            <v>153</v>
          </cell>
          <cell r="I8381">
            <v>110275900</v>
          </cell>
          <cell r="J8381">
            <v>92590341.170000002</v>
          </cell>
        </row>
        <row r="8382">
          <cell r="H8382" t="str">
            <v>153</v>
          </cell>
          <cell r="I8382">
            <v>110275900</v>
          </cell>
          <cell r="J8382">
            <v>92590341.170000002</v>
          </cell>
        </row>
        <row r="8383">
          <cell r="H8383" t="str">
            <v>2700000153</v>
          </cell>
          <cell r="I8383">
            <v>110275900</v>
          </cell>
          <cell r="J8383">
            <v>92590341.170000002</v>
          </cell>
        </row>
        <row r="8384">
          <cell r="H8384" t="str">
            <v>2750000153</v>
          </cell>
          <cell r="I8384">
            <v>110275900</v>
          </cell>
          <cell r="J8384">
            <v>92590341.170000002</v>
          </cell>
        </row>
        <row r="8385">
          <cell r="H8385" t="str">
            <v>2754033153</v>
          </cell>
          <cell r="I8385">
            <v>87452500</v>
          </cell>
          <cell r="J8385">
            <v>69859696.319999993</v>
          </cell>
        </row>
        <row r="8386">
          <cell r="H8386" t="str">
            <v>2754033153</v>
          </cell>
          <cell r="I8386">
            <v>87452500</v>
          </cell>
          <cell r="J8386">
            <v>69859696.319999993</v>
          </cell>
        </row>
        <row r="8387">
          <cell r="H8387" t="str">
            <v>2754033153</v>
          </cell>
          <cell r="I8387">
            <v>0</v>
          </cell>
          <cell r="J8387">
            <v>69859696.319999993</v>
          </cell>
        </row>
        <row r="8388">
          <cell r="H8388" t="str">
            <v>2754033153</v>
          </cell>
          <cell r="I8388">
            <v>0</v>
          </cell>
          <cell r="J8388">
            <v>33042722.899999999</v>
          </cell>
        </row>
        <row r="8389">
          <cell r="H8389" t="str">
            <v>2754033153</v>
          </cell>
          <cell r="I8389">
            <v>0</v>
          </cell>
          <cell r="J8389">
            <v>36816973.420000002</v>
          </cell>
        </row>
        <row r="8390">
          <cell r="H8390" t="str">
            <v>2754034153</v>
          </cell>
          <cell r="I8390">
            <v>22823400</v>
          </cell>
          <cell r="J8390">
            <v>22730644.850000001</v>
          </cell>
        </row>
        <row r="8391">
          <cell r="H8391" t="str">
            <v>2754034153</v>
          </cell>
          <cell r="I8391">
            <v>22823400</v>
          </cell>
          <cell r="J8391">
            <v>22730644.850000001</v>
          </cell>
        </row>
        <row r="8392">
          <cell r="H8392" t="str">
            <v>2754034153</v>
          </cell>
          <cell r="I8392">
            <v>0</v>
          </cell>
          <cell r="J8392">
            <v>22730644.850000001</v>
          </cell>
        </row>
        <row r="8393">
          <cell r="H8393" t="str">
            <v>2754034153</v>
          </cell>
          <cell r="I8393">
            <v>0</v>
          </cell>
          <cell r="J8393">
            <v>22730644.850000001</v>
          </cell>
        </row>
        <row r="8394">
          <cell r="H8394" t="str">
            <v>153</v>
          </cell>
          <cell r="I8394">
            <v>1793179700</v>
          </cell>
          <cell r="J8394">
            <v>1714536590.02</v>
          </cell>
        </row>
        <row r="8395">
          <cell r="H8395" t="str">
            <v>153</v>
          </cell>
          <cell r="I8395">
            <v>13195900</v>
          </cell>
          <cell r="J8395">
            <v>13163868.33</v>
          </cell>
        </row>
        <row r="8396">
          <cell r="H8396" t="str">
            <v>2700000153</v>
          </cell>
          <cell r="I8396">
            <v>13195900</v>
          </cell>
          <cell r="J8396">
            <v>13163868.33</v>
          </cell>
        </row>
        <row r="8397">
          <cell r="H8397" t="str">
            <v>2750000153</v>
          </cell>
          <cell r="I8397">
            <v>13195900</v>
          </cell>
          <cell r="J8397">
            <v>13163868.33</v>
          </cell>
        </row>
        <row r="8398">
          <cell r="H8398" t="str">
            <v>2752040153</v>
          </cell>
          <cell r="I8398">
            <v>13195900</v>
          </cell>
          <cell r="J8398">
            <v>13163868.33</v>
          </cell>
        </row>
        <row r="8399">
          <cell r="H8399" t="str">
            <v>2752040153</v>
          </cell>
          <cell r="I8399">
            <v>13195900</v>
          </cell>
          <cell r="J8399">
            <v>13163868.33</v>
          </cell>
        </row>
        <row r="8400">
          <cell r="H8400" t="str">
            <v>2752040153</v>
          </cell>
          <cell r="I8400">
            <v>0</v>
          </cell>
          <cell r="J8400">
            <v>13163868.33</v>
          </cell>
        </row>
        <row r="8401">
          <cell r="H8401" t="str">
            <v>2752040153</v>
          </cell>
          <cell r="I8401">
            <v>0</v>
          </cell>
          <cell r="J8401">
            <v>13163868.33</v>
          </cell>
        </row>
        <row r="8402">
          <cell r="H8402" t="str">
            <v>153</v>
          </cell>
          <cell r="I8402">
            <v>1775483800</v>
          </cell>
          <cell r="J8402">
            <v>1700573721.6900001</v>
          </cell>
        </row>
        <row r="8403">
          <cell r="H8403" t="str">
            <v>0200000153</v>
          </cell>
          <cell r="I8403">
            <v>1734712000</v>
          </cell>
          <cell r="J8403">
            <v>1660434537.3900001</v>
          </cell>
        </row>
        <row r="8404">
          <cell r="H8404" t="str">
            <v>0210000153</v>
          </cell>
          <cell r="I8404">
            <v>1734712000</v>
          </cell>
          <cell r="J8404">
            <v>1660434537.3900001</v>
          </cell>
        </row>
        <row r="8405">
          <cell r="H8405" t="str">
            <v>0210059153</v>
          </cell>
          <cell r="I8405">
            <v>1734667700</v>
          </cell>
          <cell r="J8405">
            <v>1660390863.0599999</v>
          </cell>
        </row>
        <row r="8406">
          <cell r="H8406" t="str">
            <v>0210059153</v>
          </cell>
          <cell r="I8406">
            <v>1120431700</v>
          </cell>
          <cell r="J8406">
            <v>1112248387.5699999</v>
          </cell>
        </row>
        <row r="8407">
          <cell r="H8407" t="str">
            <v>0210059153</v>
          </cell>
          <cell r="I8407">
            <v>0</v>
          </cell>
          <cell r="J8407">
            <v>1109483635.4000001</v>
          </cell>
        </row>
        <row r="8408">
          <cell r="H8408" t="str">
            <v>0210059153</v>
          </cell>
          <cell r="I8408">
            <v>0</v>
          </cell>
          <cell r="J8408">
            <v>1093338458.98</v>
          </cell>
        </row>
        <row r="8409">
          <cell r="H8409" t="str">
            <v>0210059153</v>
          </cell>
          <cell r="I8409">
            <v>0</v>
          </cell>
          <cell r="J8409">
            <v>15571016</v>
          </cell>
        </row>
        <row r="8410">
          <cell r="H8410" t="str">
            <v>0210059153</v>
          </cell>
          <cell r="I8410">
            <v>0</v>
          </cell>
          <cell r="J8410">
            <v>574160.42000000004</v>
          </cell>
        </row>
        <row r="8411">
          <cell r="H8411" t="str">
            <v>0210059153</v>
          </cell>
          <cell r="I8411">
            <v>0</v>
          </cell>
          <cell r="J8411">
            <v>2764752.17</v>
          </cell>
        </row>
        <row r="8412">
          <cell r="H8412" t="str">
            <v>0210059153</v>
          </cell>
          <cell r="I8412">
            <v>0</v>
          </cell>
          <cell r="J8412">
            <v>2166899.02</v>
          </cell>
        </row>
        <row r="8413">
          <cell r="H8413" t="str">
            <v>0210059153</v>
          </cell>
          <cell r="I8413">
            <v>0</v>
          </cell>
          <cell r="J8413">
            <v>597853.15</v>
          </cell>
        </row>
        <row r="8414">
          <cell r="H8414" t="str">
            <v>0210059153</v>
          </cell>
          <cell r="I8414">
            <v>424025100</v>
          </cell>
          <cell r="J8414">
            <v>361334718.58999997</v>
          </cell>
        </row>
        <row r="8415">
          <cell r="H8415" t="str">
            <v>0210059153</v>
          </cell>
          <cell r="I8415">
            <v>0</v>
          </cell>
          <cell r="J8415">
            <v>361334718.58999997</v>
          </cell>
        </row>
        <row r="8416">
          <cell r="H8416" t="str">
            <v>0210059153</v>
          </cell>
          <cell r="I8416">
            <v>0</v>
          </cell>
          <cell r="J8416">
            <v>41181546.399999999</v>
          </cell>
        </row>
        <row r="8417">
          <cell r="H8417" t="str">
            <v>0210059153</v>
          </cell>
          <cell r="I8417">
            <v>0</v>
          </cell>
          <cell r="J8417">
            <v>20383236.23</v>
          </cell>
        </row>
        <row r="8418">
          <cell r="H8418" t="str">
            <v>0210059153</v>
          </cell>
          <cell r="I8418">
            <v>0</v>
          </cell>
          <cell r="J8418">
            <v>299769935.95999998</v>
          </cell>
        </row>
        <row r="8419">
          <cell r="H8419" t="str">
            <v>0210059153</v>
          </cell>
          <cell r="I8419">
            <v>109276800</v>
          </cell>
          <cell r="J8419">
            <v>106332593.69</v>
          </cell>
        </row>
        <row r="8420">
          <cell r="H8420" t="str">
            <v>0210059153</v>
          </cell>
          <cell r="I8420">
            <v>0</v>
          </cell>
          <cell r="J8420">
            <v>5480999.0800000001</v>
          </cell>
        </row>
        <row r="8421">
          <cell r="H8421" t="str">
            <v>0210059153</v>
          </cell>
          <cell r="I8421">
            <v>0</v>
          </cell>
          <cell r="J8421">
            <v>5480999.0800000001</v>
          </cell>
        </row>
        <row r="8422">
          <cell r="H8422" t="str">
            <v>0210059153</v>
          </cell>
          <cell r="I8422">
            <v>0</v>
          </cell>
          <cell r="J8422">
            <v>100851594.61</v>
          </cell>
        </row>
        <row r="8423">
          <cell r="H8423" t="str">
            <v>0210059153</v>
          </cell>
          <cell r="I8423">
            <v>80934100</v>
          </cell>
          <cell r="J8423">
            <v>80475163.209999993</v>
          </cell>
        </row>
        <row r="8424">
          <cell r="H8424" t="str">
            <v>0210059153</v>
          </cell>
          <cell r="I8424">
            <v>0</v>
          </cell>
          <cell r="J8424">
            <v>176500</v>
          </cell>
        </row>
        <row r="8425">
          <cell r="H8425" t="str">
            <v>0210059153</v>
          </cell>
          <cell r="I8425">
            <v>0</v>
          </cell>
          <cell r="J8425">
            <v>176500</v>
          </cell>
        </row>
        <row r="8426">
          <cell r="H8426" t="str">
            <v>0210059153</v>
          </cell>
          <cell r="I8426">
            <v>0</v>
          </cell>
          <cell r="J8426">
            <v>80298663.209999993</v>
          </cell>
        </row>
        <row r="8427">
          <cell r="H8427" t="str">
            <v>0210059153</v>
          </cell>
          <cell r="I8427">
            <v>0</v>
          </cell>
          <cell r="J8427">
            <v>72974100</v>
          </cell>
        </row>
        <row r="8428">
          <cell r="H8428" t="str">
            <v>0210059153</v>
          </cell>
          <cell r="I8428">
            <v>0</v>
          </cell>
          <cell r="J8428">
            <v>7065192.2400000002</v>
          </cell>
        </row>
        <row r="8429">
          <cell r="H8429" t="str">
            <v>0210059153</v>
          </cell>
          <cell r="I8429">
            <v>0</v>
          </cell>
          <cell r="J8429">
            <v>259370.97</v>
          </cell>
        </row>
        <row r="8430">
          <cell r="H8430" t="str">
            <v>0213969153</v>
          </cell>
          <cell r="I8430">
            <v>44300</v>
          </cell>
          <cell r="J8430">
            <v>43674.33</v>
          </cell>
        </row>
        <row r="8431">
          <cell r="H8431" t="str">
            <v>0213969153</v>
          </cell>
          <cell r="I8431">
            <v>44300</v>
          </cell>
          <cell r="J8431">
            <v>43674.33</v>
          </cell>
        </row>
        <row r="8432">
          <cell r="H8432" t="str">
            <v>0213969153</v>
          </cell>
          <cell r="I8432">
            <v>0</v>
          </cell>
          <cell r="J8432">
            <v>43674.33</v>
          </cell>
        </row>
        <row r="8433">
          <cell r="H8433" t="str">
            <v>0213969153</v>
          </cell>
          <cell r="I8433">
            <v>0</v>
          </cell>
          <cell r="J8433">
            <v>43674.33</v>
          </cell>
        </row>
        <row r="8434">
          <cell r="H8434" t="str">
            <v>0300000153</v>
          </cell>
          <cell r="I8434">
            <v>22643800</v>
          </cell>
          <cell r="J8434">
            <v>22606224.300000001</v>
          </cell>
        </row>
        <row r="8435">
          <cell r="H8435" t="str">
            <v>0330000153</v>
          </cell>
          <cell r="I8435">
            <v>22643800</v>
          </cell>
          <cell r="J8435">
            <v>22606224.300000001</v>
          </cell>
        </row>
        <row r="8436">
          <cell r="H8436" t="str">
            <v>0333986153</v>
          </cell>
          <cell r="I8436">
            <v>22643800</v>
          </cell>
          <cell r="J8436">
            <v>22606224.300000001</v>
          </cell>
        </row>
        <row r="8437">
          <cell r="H8437" t="str">
            <v>0333986153</v>
          </cell>
          <cell r="I8437">
            <v>22643800</v>
          </cell>
          <cell r="J8437">
            <v>22606224.300000001</v>
          </cell>
        </row>
        <row r="8438">
          <cell r="H8438" t="str">
            <v>0333986153</v>
          </cell>
          <cell r="I8438">
            <v>0</v>
          </cell>
          <cell r="J8438">
            <v>22606224.300000001</v>
          </cell>
        </row>
        <row r="8439">
          <cell r="H8439" t="str">
            <v>0333986153</v>
          </cell>
          <cell r="I8439">
            <v>0</v>
          </cell>
          <cell r="J8439">
            <v>22606224.300000001</v>
          </cell>
        </row>
        <row r="8440">
          <cell r="H8440" t="str">
            <v>2700000153</v>
          </cell>
          <cell r="I8440">
            <v>18128000</v>
          </cell>
          <cell r="J8440">
            <v>17532960</v>
          </cell>
        </row>
        <row r="8441">
          <cell r="H8441" t="str">
            <v>2720000153</v>
          </cell>
          <cell r="I8441">
            <v>1208000</v>
          </cell>
          <cell r="J8441">
            <v>612960</v>
          </cell>
        </row>
        <row r="8442">
          <cell r="H8442" t="str">
            <v>2720059153</v>
          </cell>
          <cell r="I8442">
            <v>1208000</v>
          </cell>
          <cell r="J8442">
            <v>612960</v>
          </cell>
        </row>
        <row r="8443">
          <cell r="H8443" t="str">
            <v>2720059153</v>
          </cell>
          <cell r="I8443">
            <v>1208000</v>
          </cell>
          <cell r="J8443">
            <v>612960</v>
          </cell>
        </row>
        <row r="8444">
          <cell r="H8444" t="str">
            <v>2720059153</v>
          </cell>
          <cell r="I8444">
            <v>0</v>
          </cell>
          <cell r="J8444">
            <v>612960</v>
          </cell>
        </row>
        <row r="8445">
          <cell r="H8445" t="str">
            <v>2720059153</v>
          </cell>
          <cell r="I8445">
            <v>0</v>
          </cell>
          <cell r="J8445">
            <v>612960</v>
          </cell>
        </row>
        <row r="8446">
          <cell r="H8446" t="str">
            <v>2750000153</v>
          </cell>
          <cell r="I8446">
            <v>16920000</v>
          </cell>
          <cell r="J8446">
            <v>16920000</v>
          </cell>
        </row>
        <row r="8447">
          <cell r="H8447" t="str">
            <v>2750059153</v>
          </cell>
          <cell r="I8447">
            <v>16920000</v>
          </cell>
          <cell r="J8447">
            <v>16920000</v>
          </cell>
        </row>
        <row r="8448">
          <cell r="H8448" t="str">
            <v>2750059153</v>
          </cell>
          <cell r="I8448">
            <v>16920000</v>
          </cell>
          <cell r="J8448">
            <v>16920000</v>
          </cell>
        </row>
        <row r="8449">
          <cell r="H8449" t="str">
            <v>2750059153</v>
          </cell>
          <cell r="I8449">
            <v>0</v>
          </cell>
          <cell r="J8449">
            <v>16920000</v>
          </cell>
        </row>
        <row r="8450">
          <cell r="H8450" t="str">
            <v>2750059153</v>
          </cell>
          <cell r="I8450">
            <v>0</v>
          </cell>
          <cell r="J8450">
            <v>16920000</v>
          </cell>
        </row>
        <row r="8451">
          <cell r="H8451" t="str">
            <v>153</v>
          </cell>
          <cell r="I8451">
            <v>4500000</v>
          </cell>
          <cell r="J8451">
            <v>799000</v>
          </cell>
        </row>
        <row r="8452">
          <cell r="H8452" t="str">
            <v>0200000153</v>
          </cell>
          <cell r="I8452">
            <v>4500000</v>
          </cell>
          <cell r="J8452">
            <v>799000</v>
          </cell>
        </row>
        <row r="8453">
          <cell r="H8453" t="str">
            <v>0210000153</v>
          </cell>
          <cell r="I8453">
            <v>4500000</v>
          </cell>
          <cell r="J8453">
            <v>799000</v>
          </cell>
        </row>
        <row r="8454">
          <cell r="H8454" t="str">
            <v>0210059153</v>
          </cell>
          <cell r="I8454">
            <v>4500000</v>
          </cell>
          <cell r="J8454">
            <v>799000</v>
          </cell>
        </row>
        <row r="8455">
          <cell r="H8455" t="str">
            <v>0210059153</v>
          </cell>
          <cell r="I8455">
            <v>4500000</v>
          </cell>
          <cell r="J8455">
            <v>799000</v>
          </cell>
        </row>
        <row r="8456">
          <cell r="H8456" t="str">
            <v>0210059153</v>
          </cell>
          <cell r="I8456">
            <v>0</v>
          </cell>
          <cell r="J8456">
            <v>799000</v>
          </cell>
        </row>
        <row r="8457">
          <cell r="H8457" t="str">
            <v>0210059153</v>
          </cell>
          <cell r="I8457">
            <v>0</v>
          </cell>
          <cell r="J8457">
            <v>799000</v>
          </cell>
        </row>
        <row r="8458">
          <cell r="H8458" t="str">
            <v>153</v>
          </cell>
          <cell r="I8458">
            <v>2949782200</v>
          </cell>
          <cell r="J8458">
            <v>2906046818.73</v>
          </cell>
        </row>
        <row r="8459">
          <cell r="H8459" t="str">
            <v>153</v>
          </cell>
          <cell r="I8459">
            <v>498536800</v>
          </cell>
          <cell r="J8459">
            <v>495111981.88</v>
          </cell>
        </row>
        <row r="8460">
          <cell r="H8460" t="str">
            <v>2700000153</v>
          </cell>
          <cell r="I8460">
            <v>498536800</v>
          </cell>
          <cell r="J8460">
            <v>495111981.88</v>
          </cell>
        </row>
        <row r="8461">
          <cell r="H8461" t="str">
            <v>2750000153</v>
          </cell>
          <cell r="I8461">
            <v>498536800</v>
          </cell>
          <cell r="J8461">
            <v>495111981.88</v>
          </cell>
        </row>
        <row r="8462">
          <cell r="H8462" t="str">
            <v>2750059153</v>
          </cell>
          <cell r="I8462">
            <v>495029300</v>
          </cell>
          <cell r="J8462">
            <v>492381292.13999999</v>
          </cell>
        </row>
        <row r="8463">
          <cell r="H8463" t="str">
            <v>2750059153</v>
          </cell>
          <cell r="I8463">
            <v>327747800</v>
          </cell>
          <cell r="J8463">
            <v>325481034.74000001</v>
          </cell>
        </row>
        <row r="8464">
          <cell r="H8464" t="str">
            <v>2750059153</v>
          </cell>
          <cell r="I8464">
            <v>0</v>
          </cell>
          <cell r="J8464">
            <v>325481034.74000001</v>
          </cell>
        </row>
        <row r="8465">
          <cell r="H8465" t="str">
            <v>2750059153</v>
          </cell>
          <cell r="I8465">
            <v>0</v>
          </cell>
          <cell r="J8465">
            <v>325167576.76999998</v>
          </cell>
        </row>
        <row r="8466">
          <cell r="H8466" t="str">
            <v>2750059153</v>
          </cell>
          <cell r="I8466">
            <v>0</v>
          </cell>
          <cell r="J8466">
            <v>313457.96999999997</v>
          </cell>
        </row>
        <row r="8467">
          <cell r="H8467" t="str">
            <v>2750059153</v>
          </cell>
          <cell r="I8467">
            <v>163272100</v>
          </cell>
          <cell r="J8467">
            <v>162893112.16999999</v>
          </cell>
        </row>
        <row r="8468">
          <cell r="H8468" t="str">
            <v>2750059153</v>
          </cell>
          <cell r="I8468">
            <v>0</v>
          </cell>
          <cell r="J8468">
            <v>162893112.16999999</v>
          </cell>
        </row>
        <row r="8469">
          <cell r="H8469" t="str">
            <v>2750059153</v>
          </cell>
          <cell r="I8469">
            <v>0</v>
          </cell>
          <cell r="J8469">
            <v>16346278.76</v>
          </cell>
        </row>
        <row r="8470">
          <cell r="H8470" t="str">
            <v>2750059153</v>
          </cell>
          <cell r="I8470">
            <v>0</v>
          </cell>
          <cell r="J8470">
            <v>146546833.41</v>
          </cell>
        </row>
        <row r="8471">
          <cell r="H8471" t="str">
            <v>2750059153</v>
          </cell>
          <cell r="I8471">
            <v>4009400</v>
          </cell>
          <cell r="J8471">
            <v>4007145.23</v>
          </cell>
        </row>
        <row r="8472">
          <cell r="H8472" t="str">
            <v>2750059153</v>
          </cell>
          <cell r="I8472">
            <v>0</v>
          </cell>
          <cell r="J8472">
            <v>4007145.23</v>
          </cell>
        </row>
        <row r="8473">
          <cell r="H8473" t="str">
            <v>2750059153</v>
          </cell>
          <cell r="I8473">
            <v>0</v>
          </cell>
          <cell r="J8473">
            <v>4000000</v>
          </cell>
        </row>
        <row r="8474">
          <cell r="H8474" t="str">
            <v>2750059153</v>
          </cell>
          <cell r="I8474">
            <v>0</v>
          </cell>
          <cell r="J8474">
            <v>7145.23</v>
          </cell>
        </row>
        <row r="8475">
          <cell r="H8475" t="str">
            <v>2753969153</v>
          </cell>
          <cell r="I8475">
            <v>11700</v>
          </cell>
          <cell r="J8475">
            <v>11654.73</v>
          </cell>
        </row>
        <row r="8476">
          <cell r="H8476" t="str">
            <v>2753969153</v>
          </cell>
          <cell r="I8476">
            <v>11700</v>
          </cell>
          <cell r="J8476">
            <v>11654.73</v>
          </cell>
        </row>
        <row r="8477">
          <cell r="H8477" t="str">
            <v>2753969153</v>
          </cell>
          <cell r="I8477">
            <v>0</v>
          </cell>
          <cell r="J8477">
            <v>11654.73</v>
          </cell>
        </row>
        <row r="8478">
          <cell r="H8478" t="str">
            <v>2753969153</v>
          </cell>
          <cell r="I8478">
            <v>0</v>
          </cell>
          <cell r="J8478">
            <v>11654.73</v>
          </cell>
        </row>
        <row r="8479">
          <cell r="H8479" t="str">
            <v>2753971153</v>
          </cell>
          <cell r="I8479">
            <v>3135800</v>
          </cell>
          <cell r="J8479">
            <v>2426385.0099999998</v>
          </cell>
        </row>
        <row r="8480">
          <cell r="H8480" t="str">
            <v>2753971153</v>
          </cell>
          <cell r="I8480">
            <v>3135800</v>
          </cell>
          <cell r="J8480">
            <v>2426385.0099999998</v>
          </cell>
        </row>
        <row r="8481">
          <cell r="H8481" t="str">
            <v>2753971153</v>
          </cell>
          <cell r="I8481">
            <v>0</v>
          </cell>
          <cell r="J8481">
            <v>2426385.0099999998</v>
          </cell>
        </row>
        <row r="8482">
          <cell r="H8482" t="str">
            <v>2753971153</v>
          </cell>
          <cell r="I8482">
            <v>0</v>
          </cell>
          <cell r="J8482">
            <v>2426385.0099999998</v>
          </cell>
        </row>
        <row r="8483">
          <cell r="H8483" t="str">
            <v>2753993153</v>
          </cell>
          <cell r="I8483">
            <v>360000</v>
          </cell>
          <cell r="J8483">
            <v>292650</v>
          </cell>
        </row>
        <row r="8484">
          <cell r="H8484" t="str">
            <v>2753993153</v>
          </cell>
          <cell r="I8484">
            <v>360000</v>
          </cell>
          <cell r="J8484">
            <v>292650</v>
          </cell>
        </row>
        <row r="8485">
          <cell r="H8485" t="str">
            <v>2753993153</v>
          </cell>
          <cell r="I8485">
            <v>0</v>
          </cell>
          <cell r="J8485">
            <v>292650</v>
          </cell>
        </row>
        <row r="8486">
          <cell r="H8486" t="str">
            <v>2753993153</v>
          </cell>
          <cell r="I8486">
            <v>0</v>
          </cell>
          <cell r="J8486">
            <v>292650</v>
          </cell>
        </row>
        <row r="8487">
          <cell r="H8487" t="str">
            <v>153</v>
          </cell>
          <cell r="I8487">
            <v>949632200</v>
          </cell>
          <cell r="J8487">
            <v>944535460.25</v>
          </cell>
        </row>
        <row r="8488">
          <cell r="H8488" t="str">
            <v>2700000153</v>
          </cell>
          <cell r="I8488">
            <v>949632200</v>
          </cell>
          <cell r="J8488">
            <v>944535460.25</v>
          </cell>
        </row>
        <row r="8489">
          <cell r="H8489" t="str">
            <v>2750000153</v>
          </cell>
          <cell r="I8489">
            <v>949632200</v>
          </cell>
          <cell r="J8489">
            <v>944535460.25</v>
          </cell>
        </row>
        <row r="8490">
          <cell r="H8490" t="str">
            <v>2750059153</v>
          </cell>
          <cell r="I8490">
            <v>759587400</v>
          </cell>
          <cell r="J8490">
            <v>757331177.33000004</v>
          </cell>
        </row>
        <row r="8491">
          <cell r="H8491" t="str">
            <v>2750059153</v>
          </cell>
          <cell r="I8491">
            <v>398219200</v>
          </cell>
          <cell r="J8491">
            <v>397195807.80000001</v>
          </cell>
        </row>
        <row r="8492">
          <cell r="H8492" t="str">
            <v>2750059153</v>
          </cell>
          <cell r="I8492">
            <v>0</v>
          </cell>
          <cell r="J8492">
            <v>397195807.80000001</v>
          </cell>
        </row>
        <row r="8493">
          <cell r="H8493" t="str">
            <v>2750059153</v>
          </cell>
          <cell r="I8493">
            <v>0</v>
          </cell>
          <cell r="J8493">
            <v>395579816.14999998</v>
          </cell>
        </row>
        <row r="8494">
          <cell r="H8494" t="str">
            <v>2750059153</v>
          </cell>
          <cell r="I8494">
            <v>0</v>
          </cell>
          <cell r="J8494">
            <v>1615991.65</v>
          </cell>
        </row>
        <row r="8495">
          <cell r="H8495" t="str">
            <v>2750059153</v>
          </cell>
          <cell r="I8495">
            <v>351042800</v>
          </cell>
          <cell r="J8495">
            <v>349891829.16000003</v>
          </cell>
        </row>
        <row r="8496">
          <cell r="H8496" t="str">
            <v>2750059153</v>
          </cell>
          <cell r="I8496">
            <v>0</v>
          </cell>
          <cell r="J8496">
            <v>349891829.16000003</v>
          </cell>
        </row>
        <row r="8497">
          <cell r="H8497" t="str">
            <v>2750059153</v>
          </cell>
          <cell r="I8497">
            <v>0</v>
          </cell>
          <cell r="J8497">
            <v>55943093.869999997</v>
          </cell>
        </row>
        <row r="8498">
          <cell r="H8498" t="str">
            <v>2750059153</v>
          </cell>
          <cell r="I8498">
            <v>0</v>
          </cell>
          <cell r="J8498">
            <v>293948735.29000002</v>
          </cell>
        </row>
        <row r="8499">
          <cell r="H8499" t="str">
            <v>2750059153</v>
          </cell>
          <cell r="I8499">
            <v>45400</v>
          </cell>
          <cell r="J8499">
            <v>22663.74</v>
          </cell>
        </row>
        <row r="8500">
          <cell r="H8500" t="str">
            <v>2750059153</v>
          </cell>
          <cell r="I8500">
            <v>0</v>
          </cell>
          <cell r="J8500">
            <v>22663.74</v>
          </cell>
        </row>
        <row r="8501">
          <cell r="H8501" t="str">
            <v>2750059153</v>
          </cell>
          <cell r="I8501">
            <v>0</v>
          </cell>
          <cell r="J8501">
            <v>22663.74</v>
          </cell>
        </row>
        <row r="8502">
          <cell r="H8502" t="str">
            <v>2750059153</v>
          </cell>
          <cell r="I8502">
            <v>10280000</v>
          </cell>
          <cell r="J8502">
            <v>10220876.630000001</v>
          </cell>
        </row>
        <row r="8503">
          <cell r="H8503" t="str">
            <v>2750059153</v>
          </cell>
          <cell r="I8503">
            <v>0</v>
          </cell>
          <cell r="J8503">
            <v>12046.05</v>
          </cell>
        </row>
        <row r="8504">
          <cell r="H8504" t="str">
            <v>2750059153</v>
          </cell>
          <cell r="I8504">
            <v>0</v>
          </cell>
          <cell r="J8504">
            <v>12046.05</v>
          </cell>
        </row>
        <row r="8505">
          <cell r="H8505" t="str">
            <v>2750059153</v>
          </cell>
          <cell r="I8505">
            <v>0</v>
          </cell>
          <cell r="J8505">
            <v>10208830.58</v>
          </cell>
        </row>
        <row r="8506">
          <cell r="H8506" t="str">
            <v>2750059153</v>
          </cell>
          <cell r="I8506">
            <v>0</v>
          </cell>
          <cell r="J8506">
            <v>9972100</v>
          </cell>
        </row>
        <row r="8507">
          <cell r="H8507" t="str">
            <v>2750059153</v>
          </cell>
          <cell r="I8507">
            <v>0</v>
          </cell>
          <cell r="J8507">
            <v>84794.21</v>
          </cell>
        </row>
        <row r="8508">
          <cell r="H8508" t="str">
            <v>2750059153</v>
          </cell>
          <cell r="I8508">
            <v>0</v>
          </cell>
          <cell r="J8508">
            <v>151936.37</v>
          </cell>
        </row>
        <row r="8509">
          <cell r="H8509" t="str">
            <v>2753969153</v>
          </cell>
          <cell r="I8509">
            <v>11600</v>
          </cell>
          <cell r="J8509">
            <v>11259.35</v>
          </cell>
        </row>
        <row r="8510">
          <cell r="H8510" t="str">
            <v>2753969153</v>
          </cell>
          <cell r="I8510">
            <v>11600</v>
          </cell>
          <cell r="J8510">
            <v>11259.35</v>
          </cell>
        </row>
        <row r="8511">
          <cell r="H8511" t="str">
            <v>2753969153</v>
          </cell>
          <cell r="I8511">
            <v>0</v>
          </cell>
          <cell r="J8511">
            <v>11259.35</v>
          </cell>
        </row>
        <row r="8512">
          <cell r="H8512" t="str">
            <v>2753969153</v>
          </cell>
          <cell r="I8512">
            <v>0</v>
          </cell>
          <cell r="J8512">
            <v>11259.35</v>
          </cell>
        </row>
        <row r="8513">
          <cell r="H8513" t="str">
            <v>2753971153</v>
          </cell>
          <cell r="I8513">
            <v>8125200</v>
          </cell>
          <cell r="J8513">
            <v>7351967.8499999996</v>
          </cell>
        </row>
        <row r="8514">
          <cell r="H8514" t="str">
            <v>2753971153</v>
          </cell>
          <cell r="I8514">
            <v>8125200</v>
          </cell>
          <cell r="J8514">
            <v>7351967.8499999996</v>
          </cell>
        </row>
        <row r="8515">
          <cell r="H8515" t="str">
            <v>2753971153</v>
          </cell>
          <cell r="I8515">
            <v>0</v>
          </cell>
          <cell r="J8515">
            <v>7351967.8499999996</v>
          </cell>
        </row>
        <row r="8516">
          <cell r="H8516" t="str">
            <v>2753971153</v>
          </cell>
          <cell r="I8516">
            <v>0</v>
          </cell>
          <cell r="J8516">
            <v>7351967.8499999996</v>
          </cell>
        </row>
        <row r="8517">
          <cell r="H8517" t="str">
            <v>2754009153</v>
          </cell>
          <cell r="I8517">
            <v>181908000</v>
          </cell>
          <cell r="J8517">
            <v>179841055.72</v>
          </cell>
        </row>
        <row r="8518">
          <cell r="H8518" t="str">
            <v>2754009153</v>
          </cell>
          <cell r="I8518">
            <v>181908000</v>
          </cell>
          <cell r="J8518">
            <v>179841055.72</v>
          </cell>
        </row>
        <row r="8519">
          <cell r="H8519" t="str">
            <v>2754009153</v>
          </cell>
          <cell r="I8519">
            <v>0</v>
          </cell>
          <cell r="J8519">
            <v>179841055.72</v>
          </cell>
        </row>
        <row r="8520">
          <cell r="H8520" t="str">
            <v>2754009153</v>
          </cell>
          <cell r="I8520">
            <v>0</v>
          </cell>
          <cell r="J8520">
            <v>179841055.72</v>
          </cell>
        </row>
        <row r="8521">
          <cell r="H8521" t="str">
            <v>153</v>
          </cell>
          <cell r="I8521">
            <v>1501613200</v>
          </cell>
          <cell r="J8521">
            <v>1466399376.5999999</v>
          </cell>
        </row>
        <row r="8522">
          <cell r="H8522" t="str">
            <v>2700000153</v>
          </cell>
          <cell r="I8522">
            <v>1501613200</v>
          </cell>
          <cell r="J8522">
            <v>1466399376.5999999</v>
          </cell>
        </row>
        <row r="8523">
          <cell r="H8523" t="str">
            <v>2750000153</v>
          </cell>
          <cell r="I8523">
            <v>1501613200</v>
          </cell>
          <cell r="J8523">
            <v>1466399376.5999999</v>
          </cell>
        </row>
        <row r="8524">
          <cell r="H8524" t="str">
            <v>2750059153</v>
          </cell>
          <cell r="I8524">
            <v>832205600</v>
          </cell>
          <cell r="J8524">
            <v>828722216.30999994</v>
          </cell>
        </row>
        <row r="8525">
          <cell r="H8525" t="str">
            <v>2750059153</v>
          </cell>
          <cell r="I8525">
            <v>340488400</v>
          </cell>
          <cell r="J8525">
            <v>338524379.69999999</v>
          </cell>
        </row>
        <row r="8526">
          <cell r="H8526" t="str">
            <v>2750059153</v>
          </cell>
          <cell r="I8526">
            <v>0</v>
          </cell>
          <cell r="J8526">
            <v>338524379.69999999</v>
          </cell>
        </row>
        <row r="8527">
          <cell r="H8527" t="str">
            <v>2750059153</v>
          </cell>
          <cell r="I8527">
            <v>0</v>
          </cell>
          <cell r="J8527">
            <v>336509427.94</v>
          </cell>
        </row>
        <row r="8528">
          <cell r="H8528" t="str">
            <v>2750059153</v>
          </cell>
          <cell r="I8528">
            <v>0</v>
          </cell>
          <cell r="J8528">
            <v>2014951.76</v>
          </cell>
        </row>
        <row r="8529">
          <cell r="H8529" t="str">
            <v>2750059153</v>
          </cell>
          <cell r="I8529">
            <v>458073700</v>
          </cell>
          <cell r="J8529">
            <v>456698325.36000001</v>
          </cell>
        </row>
        <row r="8530">
          <cell r="H8530" t="str">
            <v>2750059153</v>
          </cell>
          <cell r="I8530">
            <v>0</v>
          </cell>
          <cell r="J8530">
            <v>456698325.36000001</v>
          </cell>
        </row>
        <row r="8531">
          <cell r="H8531" t="str">
            <v>2750059153</v>
          </cell>
          <cell r="I8531">
            <v>0</v>
          </cell>
          <cell r="J8531">
            <v>14644936.73</v>
          </cell>
        </row>
        <row r="8532">
          <cell r="H8532" t="str">
            <v>2750059153</v>
          </cell>
          <cell r="I8532">
            <v>0</v>
          </cell>
          <cell r="J8532">
            <v>126598878.23999999</v>
          </cell>
        </row>
        <row r="8533">
          <cell r="H8533" t="str">
            <v>2750059153</v>
          </cell>
          <cell r="I8533">
            <v>0</v>
          </cell>
          <cell r="J8533">
            <v>315454510.38999999</v>
          </cell>
        </row>
        <row r="8534">
          <cell r="H8534" t="str">
            <v>2750059153</v>
          </cell>
          <cell r="I8534">
            <v>33643500</v>
          </cell>
          <cell r="J8534">
            <v>33499511.25</v>
          </cell>
        </row>
        <row r="8535">
          <cell r="H8535" t="str">
            <v>2750059153</v>
          </cell>
          <cell r="I8535">
            <v>0</v>
          </cell>
          <cell r="J8535">
            <v>33499511.25</v>
          </cell>
        </row>
        <row r="8536">
          <cell r="H8536" t="str">
            <v>2750059153</v>
          </cell>
          <cell r="I8536">
            <v>0</v>
          </cell>
          <cell r="J8536">
            <v>32015195.449999999</v>
          </cell>
        </row>
        <row r="8537">
          <cell r="H8537" t="str">
            <v>2750059153</v>
          </cell>
          <cell r="I8537">
            <v>0</v>
          </cell>
          <cell r="J8537">
            <v>1324315.8</v>
          </cell>
        </row>
        <row r="8538">
          <cell r="H8538" t="str">
            <v>2750059153</v>
          </cell>
          <cell r="I8538">
            <v>0</v>
          </cell>
          <cell r="J8538">
            <v>160000</v>
          </cell>
        </row>
        <row r="8539">
          <cell r="H8539" t="str">
            <v>2753969153</v>
          </cell>
          <cell r="I8539">
            <v>16900</v>
          </cell>
          <cell r="J8539">
            <v>16697.12</v>
          </cell>
        </row>
        <row r="8540">
          <cell r="H8540" t="str">
            <v>2753969153</v>
          </cell>
          <cell r="I8540">
            <v>16900</v>
          </cell>
          <cell r="J8540">
            <v>16697.12</v>
          </cell>
        </row>
        <row r="8541">
          <cell r="H8541" t="str">
            <v>2753969153</v>
          </cell>
          <cell r="I8541">
            <v>0</v>
          </cell>
          <cell r="J8541">
            <v>16697.12</v>
          </cell>
        </row>
        <row r="8542">
          <cell r="H8542" t="str">
            <v>2753969153</v>
          </cell>
          <cell r="I8542">
            <v>0</v>
          </cell>
          <cell r="J8542">
            <v>16697.12</v>
          </cell>
        </row>
        <row r="8543">
          <cell r="H8543" t="str">
            <v>2753999153</v>
          </cell>
          <cell r="I8543">
            <v>352800</v>
          </cell>
          <cell r="J8543">
            <v>309600</v>
          </cell>
        </row>
        <row r="8544">
          <cell r="H8544" t="str">
            <v>2753999153</v>
          </cell>
          <cell r="I8544">
            <v>352800</v>
          </cell>
          <cell r="J8544">
            <v>309600</v>
          </cell>
        </row>
        <row r="8545">
          <cell r="H8545" t="str">
            <v>2753999153</v>
          </cell>
          <cell r="I8545">
            <v>0</v>
          </cell>
          <cell r="J8545">
            <v>309600</v>
          </cell>
        </row>
        <row r="8546">
          <cell r="H8546" t="str">
            <v>2753999153</v>
          </cell>
          <cell r="I8546">
            <v>0</v>
          </cell>
          <cell r="J8546">
            <v>309600</v>
          </cell>
        </row>
        <row r="8547">
          <cell r="H8547" t="str">
            <v>2754009153</v>
          </cell>
          <cell r="I8547">
            <v>669037900</v>
          </cell>
          <cell r="J8547">
            <v>637350863.16999996</v>
          </cell>
        </row>
        <row r="8548">
          <cell r="H8548" t="str">
            <v>2754009153</v>
          </cell>
          <cell r="I8548">
            <v>669037900</v>
          </cell>
          <cell r="J8548">
            <v>637350863.16999996</v>
          </cell>
        </row>
        <row r="8549">
          <cell r="H8549" t="str">
            <v>2754009153</v>
          </cell>
          <cell r="I8549">
            <v>0</v>
          </cell>
          <cell r="J8549">
            <v>637350863.16999996</v>
          </cell>
        </row>
        <row r="8550">
          <cell r="H8550" t="str">
            <v>2754009153</v>
          </cell>
          <cell r="I8550">
            <v>0</v>
          </cell>
          <cell r="J8550">
            <v>637350863.16999996</v>
          </cell>
        </row>
        <row r="8551">
          <cell r="H8551" t="str">
            <v>153</v>
          </cell>
          <cell r="I8551">
            <v>6548838400</v>
          </cell>
          <cell r="J8551">
            <v>6499471591.9300003</v>
          </cell>
        </row>
        <row r="8552">
          <cell r="H8552" t="str">
            <v>153</v>
          </cell>
          <cell r="I8552">
            <v>5861781200</v>
          </cell>
          <cell r="J8552">
            <v>5845081819.54</v>
          </cell>
        </row>
        <row r="8553">
          <cell r="H8553" t="str">
            <v>7100000153</v>
          </cell>
          <cell r="I8553">
            <v>5861781200</v>
          </cell>
          <cell r="J8553">
            <v>5845081819.54</v>
          </cell>
        </row>
        <row r="8554">
          <cell r="H8554" t="str">
            <v>7103001153</v>
          </cell>
          <cell r="I8554">
            <v>5861781200</v>
          </cell>
          <cell r="J8554">
            <v>5845081819.54</v>
          </cell>
        </row>
        <row r="8555">
          <cell r="H8555" t="str">
            <v>7103001153</v>
          </cell>
          <cell r="I8555">
            <v>17798200</v>
          </cell>
          <cell r="J8555">
            <v>17781514.899999999</v>
          </cell>
        </row>
        <row r="8556">
          <cell r="H8556" t="str">
            <v>7103001153</v>
          </cell>
          <cell r="I8556">
            <v>0</v>
          </cell>
          <cell r="J8556">
            <v>17781514.899999999</v>
          </cell>
        </row>
        <row r="8557">
          <cell r="H8557" t="str">
            <v>7103001153</v>
          </cell>
          <cell r="I8557">
            <v>0</v>
          </cell>
          <cell r="J8557">
            <v>17781514.899999999</v>
          </cell>
        </row>
        <row r="8558">
          <cell r="H8558" t="str">
            <v>7103001153</v>
          </cell>
          <cell r="I8558">
            <v>5843983000</v>
          </cell>
          <cell r="J8558">
            <v>5827300304.6400003</v>
          </cell>
        </row>
        <row r="8559">
          <cell r="H8559" t="str">
            <v>7103001153</v>
          </cell>
          <cell r="I8559">
            <v>0</v>
          </cell>
          <cell r="J8559">
            <v>5827300304.6400003</v>
          </cell>
        </row>
        <row r="8560">
          <cell r="H8560" t="str">
            <v>7103001153</v>
          </cell>
          <cell r="I8560">
            <v>0</v>
          </cell>
          <cell r="J8560">
            <v>5827300304.6400003</v>
          </cell>
        </row>
        <row r="8561">
          <cell r="H8561" t="str">
            <v>153</v>
          </cell>
          <cell r="I8561">
            <v>681487400</v>
          </cell>
          <cell r="J8561">
            <v>649303538.65999997</v>
          </cell>
        </row>
        <row r="8562">
          <cell r="H8562" t="str">
            <v>0300000153</v>
          </cell>
          <cell r="I8562">
            <v>164613800</v>
          </cell>
          <cell r="J8562">
            <v>132430250.02</v>
          </cell>
        </row>
        <row r="8563">
          <cell r="H8563" t="str">
            <v>0310000153</v>
          </cell>
          <cell r="I8563">
            <v>164613800</v>
          </cell>
          <cell r="J8563">
            <v>132430250.02</v>
          </cell>
        </row>
        <row r="8564">
          <cell r="H8564" t="str">
            <v>0313002153</v>
          </cell>
          <cell r="I8564">
            <v>3079200</v>
          </cell>
          <cell r="J8564">
            <v>2517814.66</v>
          </cell>
        </row>
        <row r="8565">
          <cell r="H8565" t="str">
            <v>0313002153</v>
          </cell>
          <cell r="I8565">
            <v>3079200</v>
          </cell>
          <cell r="J8565">
            <v>2517814.66</v>
          </cell>
        </row>
        <row r="8566">
          <cell r="H8566" t="str">
            <v>0313002153</v>
          </cell>
          <cell r="I8566">
            <v>0</v>
          </cell>
          <cell r="J8566">
            <v>2517814.66</v>
          </cell>
        </row>
        <row r="8567">
          <cell r="H8567" t="str">
            <v>0313002153</v>
          </cell>
          <cell r="I8567">
            <v>0</v>
          </cell>
          <cell r="J8567">
            <v>2517814.66</v>
          </cell>
        </row>
        <row r="8568">
          <cell r="H8568" t="str">
            <v>0313004153</v>
          </cell>
          <cell r="I8568">
            <v>2628600</v>
          </cell>
          <cell r="J8568">
            <v>2343998.7000000002</v>
          </cell>
        </row>
        <row r="8569">
          <cell r="H8569" t="str">
            <v>0313004153</v>
          </cell>
          <cell r="I8569">
            <v>2628600</v>
          </cell>
          <cell r="J8569">
            <v>2343998.7000000002</v>
          </cell>
        </row>
        <row r="8570">
          <cell r="H8570" t="str">
            <v>0313004153</v>
          </cell>
          <cell r="I8570">
            <v>0</v>
          </cell>
          <cell r="J8570">
            <v>2343998.7000000002</v>
          </cell>
        </row>
        <row r="8571">
          <cell r="H8571" t="str">
            <v>0313004153</v>
          </cell>
          <cell r="I8571">
            <v>0</v>
          </cell>
          <cell r="J8571">
            <v>2343998.7000000002</v>
          </cell>
        </row>
        <row r="8572">
          <cell r="H8572" t="str">
            <v>0313014153</v>
          </cell>
          <cell r="I8572">
            <v>15116100</v>
          </cell>
          <cell r="J8572">
            <v>15085113.560000001</v>
          </cell>
        </row>
        <row r="8573">
          <cell r="H8573" t="str">
            <v>0313014153</v>
          </cell>
          <cell r="I8573">
            <v>15116100</v>
          </cell>
          <cell r="J8573">
            <v>15085113.560000001</v>
          </cell>
        </row>
        <row r="8574">
          <cell r="H8574" t="str">
            <v>0313014153</v>
          </cell>
          <cell r="I8574">
            <v>0</v>
          </cell>
          <cell r="J8574">
            <v>15085113.560000001</v>
          </cell>
        </row>
        <row r="8575">
          <cell r="H8575" t="str">
            <v>0313014153</v>
          </cell>
          <cell r="I8575">
            <v>0</v>
          </cell>
          <cell r="J8575">
            <v>15085113.560000001</v>
          </cell>
        </row>
        <row r="8576">
          <cell r="H8576" t="str">
            <v>0313015153</v>
          </cell>
          <cell r="I8576">
            <v>16788300</v>
          </cell>
          <cell r="J8576">
            <v>16667791.630000001</v>
          </cell>
        </row>
        <row r="8577">
          <cell r="H8577" t="str">
            <v>0313015153</v>
          </cell>
          <cell r="I8577">
            <v>16788300</v>
          </cell>
          <cell r="J8577">
            <v>16667791.630000001</v>
          </cell>
        </row>
        <row r="8578">
          <cell r="H8578" t="str">
            <v>0313015153</v>
          </cell>
          <cell r="I8578">
            <v>0</v>
          </cell>
          <cell r="J8578">
            <v>16667791.630000001</v>
          </cell>
        </row>
        <row r="8579">
          <cell r="H8579" t="str">
            <v>0313015153</v>
          </cell>
          <cell r="I8579">
            <v>0</v>
          </cell>
          <cell r="J8579">
            <v>16667791.630000001</v>
          </cell>
        </row>
        <row r="8580">
          <cell r="H8580" t="str">
            <v>0313019153</v>
          </cell>
          <cell r="I8580">
            <v>372100</v>
          </cell>
          <cell r="J8580">
            <v>371833.36</v>
          </cell>
        </row>
        <row r="8581">
          <cell r="H8581" t="str">
            <v>0313019153</v>
          </cell>
          <cell r="I8581">
            <v>372100</v>
          </cell>
          <cell r="J8581">
            <v>371833.36</v>
          </cell>
        </row>
        <row r="8582">
          <cell r="H8582" t="str">
            <v>0313019153</v>
          </cell>
          <cell r="I8582">
            <v>0</v>
          </cell>
          <cell r="J8582">
            <v>371833.36</v>
          </cell>
        </row>
        <row r="8583">
          <cell r="H8583" t="str">
            <v>0313019153</v>
          </cell>
          <cell r="I8583">
            <v>0</v>
          </cell>
          <cell r="J8583">
            <v>371833.36</v>
          </cell>
        </row>
        <row r="8584">
          <cell r="H8584" t="str">
            <v>0313021153</v>
          </cell>
          <cell r="I8584">
            <v>19630800</v>
          </cell>
          <cell r="J8584">
            <v>19590838.859999999</v>
          </cell>
        </row>
        <row r="8585">
          <cell r="H8585" t="str">
            <v>0313021153</v>
          </cell>
          <cell r="I8585">
            <v>19630800</v>
          </cell>
          <cell r="J8585">
            <v>19590838.859999999</v>
          </cell>
        </row>
        <row r="8586">
          <cell r="H8586" t="str">
            <v>0313021153</v>
          </cell>
          <cell r="I8586">
            <v>0</v>
          </cell>
          <cell r="J8586">
            <v>19590838.859999999</v>
          </cell>
        </row>
        <row r="8587">
          <cell r="H8587" t="str">
            <v>0313021153</v>
          </cell>
          <cell r="I8587">
            <v>0</v>
          </cell>
          <cell r="J8587">
            <v>19590838.859999999</v>
          </cell>
        </row>
        <row r="8588">
          <cell r="H8588" t="str">
            <v>0313035153</v>
          </cell>
          <cell r="I8588">
            <v>217000</v>
          </cell>
          <cell r="J8588">
            <v>216000</v>
          </cell>
        </row>
        <row r="8589">
          <cell r="H8589" t="str">
            <v>0313035153</v>
          </cell>
          <cell r="I8589">
            <v>217000</v>
          </cell>
          <cell r="J8589">
            <v>216000</v>
          </cell>
        </row>
        <row r="8590">
          <cell r="H8590" t="str">
            <v>0313035153</v>
          </cell>
          <cell r="I8590">
            <v>0</v>
          </cell>
          <cell r="J8590">
            <v>216000</v>
          </cell>
        </row>
        <row r="8591">
          <cell r="H8591" t="str">
            <v>0313035153</v>
          </cell>
          <cell r="I8591">
            <v>0</v>
          </cell>
          <cell r="J8591">
            <v>216000</v>
          </cell>
        </row>
        <row r="8592">
          <cell r="H8592" t="str">
            <v>0313036153</v>
          </cell>
          <cell r="I8592">
            <v>1274000</v>
          </cell>
          <cell r="J8592">
            <v>1222483.8700000001</v>
          </cell>
        </row>
        <row r="8593">
          <cell r="H8593" t="str">
            <v>0313036153</v>
          </cell>
          <cell r="I8593">
            <v>1274000</v>
          </cell>
          <cell r="J8593">
            <v>1222483.8700000001</v>
          </cell>
        </row>
        <row r="8594">
          <cell r="H8594" t="str">
            <v>0313036153</v>
          </cell>
          <cell r="I8594">
            <v>0</v>
          </cell>
          <cell r="J8594">
            <v>1222483.8700000001</v>
          </cell>
        </row>
        <row r="8595">
          <cell r="H8595" t="str">
            <v>0313036153</v>
          </cell>
          <cell r="I8595">
            <v>0</v>
          </cell>
          <cell r="J8595">
            <v>1222483.8700000001</v>
          </cell>
        </row>
        <row r="8596">
          <cell r="H8596" t="str">
            <v>0313039153</v>
          </cell>
          <cell r="I8596">
            <v>236000</v>
          </cell>
          <cell r="J8596">
            <v>233560</v>
          </cell>
        </row>
        <row r="8597">
          <cell r="H8597" t="str">
            <v>0313039153</v>
          </cell>
          <cell r="I8597">
            <v>236000</v>
          </cell>
          <cell r="J8597">
            <v>233560</v>
          </cell>
        </row>
        <row r="8598">
          <cell r="H8598" t="str">
            <v>0313039153</v>
          </cell>
          <cell r="I8598">
            <v>0</v>
          </cell>
          <cell r="J8598">
            <v>233560</v>
          </cell>
        </row>
        <row r="8599">
          <cell r="H8599" t="str">
            <v>0313039153</v>
          </cell>
          <cell r="I8599">
            <v>0</v>
          </cell>
          <cell r="J8599">
            <v>233560</v>
          </cell>
        </row>
        <row r="8600">
          <cell r="H8600" t="str">
            <v>0313105153</v>
          </cell>
          <cell r="I8600">
            <v>22482600</v>
          </cell>
          <cell r="J8600">
            <v>13904115.060000001</v>
          </cell>
        </row>
        <row r="8601">
          <cell r="H8601" t="str">
            <v>0313105153</v>
          </cell>
          <cell r="I8601">
            <v>22482600</v>
          </cell>
          <cell r="J8601">
            <v>13904115.060000001</v>
          </cell>
        </row>
        <row r="8602">
          <cell r="H8602" t="str">
            <v>0313105153</v>
          </cell>
          <cell r="I8602">
            <v>0</v>
          </cell>
          <cell r="J8602">
            <v>13904115.060000001</v>
          </cell>
        </row>
        <row r="8603">
          <cell r="H8603" t="str">
            <v>0313105153</v>
          </cell>
          <cell r="I8603">
            <v>0</v>
          </cell>
          <cell r="J8603">
            <v>13904115.060000001</v>
          </cell>
        </row>
        <row r="8604">
          <cell r="H8604" t="str">
            <v>0313106153</v>
          </cell>
          <cell r="I8604">
            <v>7040300</v>
          </cell>
          <cell r="J8604">
            <v>4753517.88</v>
          </cell>
        </row>
        <row r="8605">
          <cell r="H8605" t="str">
            <v>0313106153</v>
          </cell>
          <cell r="I8605">
            <v>7040300</v>
          </cell>
          <cell r="J8605">
            <v>4753517.88</v>
          </cell>
        </row>
        <row r="8606">
          <cell r="H8606" t="str">
            <v>0313106153</v>
          </cell>
          <cell r="I8606">
            <v>0</v>
          </cell>
          <cell r="J8606">
            <v>4753517.88</v>
          </cell>
        </row>
        <row r="8607">
          <cell r="H8607" t="str">
            <v>0313106153</v>
          </cell>
          <cell r="I8607">
            <v>0</v>
          </cell>
          <cell r="J8607">
            <v>4753517.88</v>
          </cell>
        </row>
        <row r="8608">
          <cell r="H8608" t="str">
            <v>0313959153</v>
          </cell>
          <cell r="I8608">
            <v>71357800</v>
          </cell>
          <cell r="J8608">
            <v>51132182.439999998</v>
          </cell>
        </row>
        <row r="8609">
          <cell r="H8609" t="str">
            <v>0313959153</v>
          </cell>
          <cell r="I8609">
            <v>71357800</v>
          </cell>
          <cell r="J8609">
            <v>51132182.439999998</v>
          </cell>
        </row>
        <row r="8610">
          <cell r="H8610" t="str">
            <v>0313959153</v>
          </cell>
          <cell r="I8610">
            <v>0</v>
          </cell>
          <cell r="J8610">
            <v>51132182.439999998</v>
          </cell>
        </row>
        <row r="8611">
          <cell r="H8611" t="str">
            <v>0313959153</v>
          </cell>
          <cell r="I8611">
            <v>0</v>
          </cell>
          <cell r="J8611">
            <v>51132182.439999998</v>
          </cell>
        </row>
        <row r="8612">
          <cell r="H8612" t="str">
            <v>0313981153</v>
          </cell>
          <cell r="I8612">
            <v>4391000</v>
          </cell>
          <cell r="J8612">
            <v>4391000</v>
          </cell>
        </row>
        <row r="8613">
          <cell r="H8613" t="str">
            <v>0313981153</v>
          </cell>
          <cell r="I8613">
            <v>4391000</v>
          </cell>
          <cell r="J8613">
            <v>4391000</v>
          </cell>
        </row>
        <row r="8614">
          <cell r="H8614" t="str">
            <v>0313981153</v>
          </cell>
          <cell r="I8614">
            <v>0</v>
          </cell>
          <cell r="J8614">
            <v>4391000</v>
          </cell>
        </row>
        <row r="8615">
          <cell r="H8615" t="str">
            <v>0313981153</v>
          </cell>
          <cell r="I8615">
            <v>0</v>
          </cell>
          <cell r="J8615">
            <v>4391000</v>
          </cell>
        </row>
        <row r="8616">
          <cell r="H8616" t="str">
            <v>0500000153</v>
          </cell>
          <cell r="I8616">
            <v>76500000</v>
          </cell>
          <cell r="J8616">
            <v>76500000</v>
          </cell>
        </row>
        <row r="8617">
          <cell r="H8617" t="str">
            <v>0540000153</v>
          </cell>
          <cell r="I8617">
            <v>76500000</v>
          </cell>
          <cell r="J8617">
            <v>76500000</v>
          </cell>
        </row>
        <row r="8618">
          <cell r="H8618" t="str">
            <v>0543589153</v>
          </cell>
          <cell r="I8618">
            <v>76500000</v>
          </cell>
          <cell r="J8618">
            <v>76500000</v>
          </cell>
        </row>
        <row r="8619">
          <cell r="H8619" t="str">
            <v>0543589153</v>
          </cell>
          <cell r="I8619">
            <v>76500000</v>
          </cell>
          <cell r="J8619">
            <v>76500000</v>
          </cell>
        </row>
        <row r="8620">
          <cell r="H8620" t="str">
            <v>0543589153</v>
          </cell>
          <cell r="I8620">
            <v>0</v>
          </cell>
          <cell r="J8620">
            <v>76500000</v>
          </cell>
        </row>
        <row r="8621">
          <cell r="H8621" t="str">
            <v>0543589153</v>
          </cell>
          <cell r="I8621">
            <v>0</v>
          </cell>
          <cell r="J8621">
            <v>76500000</v>
          </cell>
        </row>
        <row r="8622">
          <cell r="H8622" t="str">
            <v>2700000153</v>
          </cell>
          <cell r="I8622">
            <v>440373600</v>
          </cell>
          <cell r="J8622">
            <v>440373288.63999999</v>
          </cell>
        </row>
        <row r="8623">
          <cell r="H8623" t="str">
            <v>2750000153</v>
          </cell>
          <cell r="I8623">
            <v>440373600</v>
          </cell>
          <cell r="J8623">
            <v>440373288.63999999</v>
          </cell>
        </row>
        <row r="8624">
          <cell r="H8624" t="str">
            <v>2753594153</v>
          </cell>
          <cell r="I8624">
            <v>440367900</v>
          </cell>
          <cell r="J8624">
            <v>440367603.63999999</v>
          </cell>
        </row>
        <row r="8625">
          <cell r="H8625" t="str">
            <v>2753594153</v>
          </cell>
          <cell r="I8625">
            <v>440367900</v>
          </cell>
          <cell r="J8625">
            <v>440367603.63999999</v>
          </cell>
        </row>
        <row r="8626">
          <cell r="H8626" t="str">
            <v>2753594153</v>
          </cell>
          <cell r="I8626">
            <v>0</v>
          </cell>
          <cell r="J8626">
            <v>440367603.63999999</v>
          </cell>
        </row>
        <row r="8627">
          <cell r="H8627" t="str">
            <v>2753594153</v>
          </cell>
          <cell r="I8627">
            <v>0</v>
          </cell>
          <cell r="J8627">
            <v>440367603.63999999</v>
          </cell>
        </row>
        <row r="8628">
          <cell r="H8628" t="str">
            <v>2753971153</v>
          </cell>
          <cell r="I8628">
            <v>5700</v>
          </cell>
          <cell r="J8628">
            <v>5685</v>
          </cell>
        </row>
        <row r="8629">
          <cell r="H8629" t="str">
            <v>2753971153</v>
          </cell>
          <cell r="I8629">
            <v>5700</v>
          </cell>
          <cell r="J8629">
            <v>5685</v>
          </cell>
        </row>
        <row r="8630">
          <cell r="H8630" t="str">
            <v>2753971153</v>
          </cell>
          <cell r="I8630">
            <v>0</v>
          </cell>
          <cell r="J8630">
            <v>5685</v>
          </cell>
        </row>
        <row r="8631">
          <cell r="H8631" t="str">
            <v>2753971153</v>
          </cell>
          <cell r="I8631">
            <v>0</v>
          </cell>
          <cell r="J8631">
            <v>5685</v>
          </cell>
        </row>
        <row r="8632">
          <cell r="H8632" t="str">
            <v>153</v>
          </cell>
          <cell r="I8632">
            <v>5569800</v>
          </cell>
          <cell r="J8632">
            <v>5086233.7300000004</v>
          </cell>
        </row>
        <row r="8633">
          <cell r="H8633" t="str">
            <v>0300000153</v>
          </cell>
          <cell r="I8633">
            <v>5569800</v>
          </cell>
          <cell r="J8633">
            <v>5086233.7300000004</v>
          </cell>
        </row>
        <row r="8634">
          <cell r="H8634" t="str">
            <v>0330000153</v>
          </cell>
          <cell r="I8634">
            <v>5569800</v>
          </cell>
          <cell r="J8634">
            <v>5086233.7300000004</v>
          </cell>
        </row>
        <row r="8635">
          <cell r="H8635" t="str">
            <v>0333003153</v>
          </cell>
          <cell r="I8635">
            <v>5569800</v>
          </cell>
          <cell r="J8635">
            <v>5086233.7300000004</v>
          </cell>
        </row>
        <row r="8636">
          <cell r="H8636" t="str">
            <v>0333003153</v>
          </cell>
          <cell r="I8636">
            <v>5569800</v>
          </cell>
          <cell r="J8636">
            <v>5086233.7300000004</v>
          </cell>
        </row>
        <row r="8637">
          <cell r="H8637" t="str">
            <v>0333003153</v>
          </cell>
          <cell r="I8637">
            <v>0</v>
          </cell>
          <cell r="J8637">
            <v>5086233.7300000004</v>
          </cell>
        </row>
        <row r="8638">
          <cell r="H8638" t="str">
            <v>0333003153</v>
          </cell>
          <cell r="I8638">
            <v>0</v>
          </cell>
          <cell r="J8638">
            <v>5086233.7300000004</v>
          </cell>
        </row>
        <row r="8639">
          <cell r="H8639" t="str">
            <v>155</v>
          </cell>
          <cell r="I8639">
            <v>2001828500</v>
          </cell>
          <cell r="J8639">
            <v>1984561513.78</v>
          </cell>
        </row>
        <row r="8640">
          <cell r="H8640" t="str">
            <v>155</v>
          </cell>
          <cell r="I8640">
            <v>1711835900</v>
          </cell>
          <cell r="J8640">
            <v>1696733693.46</v>
          </cell>
        </row>
        <row r="8641">
          <cell r="H8641" t="str">
            <v>155</v>
          </cell>
          <cell r="I8641">
            <v>1162300</v>
          </cell>
          <cell r="J8641">
            <v>1156864.1499999999</v>
          </cell>
        </row>
        <row r="8642">
          <cell r="H8642" t="str">
            <v>1100000155</v>
          </cell>
          <cell r="I8642">
            <v>1162300</v>
          </cell>
          <cell r="J8642">
            <v>1156864.1499999999</v>
          </cell>
        </row>
        <row r="8643">
          <cell r="H8643" t="str">
            <v>1110000155</v>
          </cell>
          <cell r="I8643">
            <v>1162300</v>
          </cell>
          <cell r="J8643">
            <v>1156864.1499999999</v>
          </cell>
        </row>
        <row r="8644">
          <cell r="H8644" t="str">
            <v>1112794155</v>
          </cell>
          <cell r="I8644">
            <v>1162300</v>
          </cell>
          <cell r="J8644">
            <v>1156864.1499999999</v>
          </cell>
        </row>
        <row r="8645">
          <cell r="H8645" t="str">
            <v>1112794155</v>
          </cell>
          <cell r="I8645">
            <v>1162300</v>
          </cell>
          <cell r="J8645">
            <v>1156864.1499999999</v>
          </cell>
        </row>
        <row r="8646">
          <cell r="H8646" t="str">
            <v>1112794155</v>
          </cell>
          <cell r="I8646">
            <v>0</v>
          </cell>
          <cell r="J8646">
            <v>1156864.1499999999</v>
          </cell>
        </row>
        <row r="8647">
          <cell r="H8647" t="str">
            <v>1112794155</v>
          </cell>
          <cell r="I8647">
            <v>0</v>
          </cell>
          <cell r="J8647">
            <v>1156864.1499999999</v>
          </cell>
        </row>
        <row r="8648">
          <cell r="H8648" t="str">
            <v>155</v>
          </cell>
          <cell r="I8648">
            <v>23227000</v>
          </cell>
          <cell r="J8648">
            <v>23227000</v>
          </cell>
        </row>
        <row r="8649">
          <cell r="H8649" t="str">
            <v>1100000155</v>
          </cell>
          <cell r="I8649">
            <v>23227000</v>
          </cell>
          <cell r="J8649">
            <v>23227000</v>
          </cell>
        </row>
        <row r="8650">
          <cell r="H8650" t="str">
            <v>1110000155</v>
          </cell>
          <cell r="I8650">
            <v>23227000</v>
          </cell>
          <cell r="J8650">
            <v>23227000</v>
          </cell>
        </row>
        <row r="8651">
          <cell r="H8651" t="str">
            <v>1110059155</v>
          </cell>
          <cell r="I8651">
            <v>23227000</v>
          </cell>
          <cell r="J8651">
            <v>23227000</v>
          </cell>
        </row>
        <row r="8652">
          <cell r="H8652" t="str">
            <v>1110059155</v>
          </cell>
          <cell r="I8652">
            <v>23227000</v>
          </cell>
          <cell r="J8652">
            <v>23227000</v>
          </cell>
        </row>
        <row r="8653">
          <cell r="H8653" t="str">
            <v>1110059155</v>
          </cell>
          <cell r="I8653">
            <v>0</v>
          </cell>
          <cell r="J8653">
            <v>23227000</v>
          </cell>
        </row>
        <row r="8654">
          <cell r="H8654" t="str">
            <v>1110059155</v>
          </cell>
          <cell r="I8654">
            <v>0</v>
          </cell>
          <cell r="J8654">
            <v>23129700</v>
          </cell>
        </row>
        <row r="8655">
          <cell r="H8655" t="str">
            <v>1110059155</v>
          </cell>
          <cell r="I8655">
            <v>0</v>
          </cell>
          <cell r="J8655">
            <v>97300</v>
          </cell>
        </row>
        <row r="8656">
          <cell r="H8656" t="str">
            <v>155</v>
          </cell>
          <cell r="I8656">
            <v>1687446600</v>
          </cell>
          <cell r="J8656">
            <v>1672349829.3099999</v>
          </cell>
        </row>
        <row r="8657">
          <cell r="H8657" t="str">
            <v>1100000155</v>
          </cell>
          <cell r="I8657">
            <v>1687446600</v>
          </cell>
          <cell r="J8657">
            <v>1672349829.3099999</v>
          </cell>
        </row>
        <row r="8658">
          <cell r="H8658" t="str">
            <v>1110000155</v>
          </cell>
          <cell r="I8658">
            <v>1687446600</v>
          </cell>
          <cell r="J8658">
            <v>1672349829.3099999</v>
          </cell>
        </row>
        <row r="8659">
          <cell r="H8659" t="str">
            <v>1110011155</v>
          </cell>
          <cell r="I8659">
            <v>44824400</v>
          </cell>
          <cell r="J8659">
            <v>44824111.490000002</v>
          </cell>
        </row>
        <row r="8660">
          <cell r="H8660" t="str">
            <v>1110011155</v>
          </cell>
          <cell r="I8660">
            <v>44824400</v>
          </cell>
          <cell r="J8660">
            <v>44824111.490000002</v>
          </cell>
        </row>
        <row r="8661">
          <cell r="H8661" t="str">
            <v>1110011155</v>
          </cell>
          <cell r="I8661">
            <v>0</v>
          </cell>
          <cell r="J8661">
            <v>44824111.490000002</v>
          </cell>
        </row>
        <row r="8662">
          <cell r="H8662" t="str">
            <v>1110011155</v>
          </cell>
          <cell r="I8662">
            <v>0</v>
          </cell>
          <cell r="J8662">
            <v>44824111.490000002</v>
          </cell>
        </row>
        <row r="8663">
          <cell r="H8663" t="str">
            <v>1110019155</v>
          </cell>
          <cell r="I8663">
            <v>10336100</v>
          </cell>
          <cell r="J8663">
            <v>10281639.02</v>
          </cell>
        </row>
        <row r="8664">
          <cell r="H8664" t="str">
            <v>1110019155</v>
          </cell>
          <cell r="I8664">
            <v>1650500</v>
          </cell>
          <cell r="J8664">
            <v>1652704.82</v>
          </cell>
        </row>
        <row r="8665">
          <cell r="H8665" t="str">
            <v>1110019155</v>
          </cell>
          <cell r="I8665">
            <v>0</v>
          </cell>
          <cell r="J8665">
            <v>1652704.82</v>
          </cell>
        </row>
        <row r="8666">
          <cell r="H8666" t="str">
            <v>1110019155</v>
          </cell>
          <cell r="I8666">
            <v>0</v>
          </cell>
          <cell r="J8666">
            <v>1652704.82</v>
          </cell>
        </row>
        <row r="8667">
          <cell r="H8667" t="str">
            <v>1110019155</v>
          </cell>
          <cell r="I8667">
            <v>8531400</v>
          </cell>
          <cell r="J8667">
            <v>8475516.1999999993</v>
          </cell>
        </row>
        <row r="8668">
          <cell r="H8668" t="str">
            <v>1110019155</v>
          </cell>
          <cell r="I8668">
            <v>0</v>
          </cell>
          <cell r="J8668">
            <v>8475516.1999999993</v>
          </cell>
        </row>
        <row r="8669">
          <cell r="H8669" t="str">
            <v>1110019155</v>
          </cell>
          <cell r="I8669">
            <v>0</v>
          </cell>
          <cell r="J8669">
            <v>2037875.21</v>
          </cell>
        </row>
        <row r="8670">
          <cell r="H8670" t="str">
            <v>1110019155</v>
          </cell>
          <cell r="I8670">
            <v>0</v>
          </cell>
          <cell r="J8670">
            <v>6437640.9900000002</v>
          </cell>
        </row>
        <row r="8671">
          <cell r="H8671" t="str">
            <v>1110019155</v>
          </cell>
          <cell r="I8671">
            <v>154200</v>
          </cell>
          <cell r="J8671">
            <v>153418</v>
          </cell>
        </row>
        <row r="8672">
          <cell r="H8672" t="str">
            <v>1110019155</v>
          </cell>
          <cell r="I8672">
            <v>0</v>
          </cell>
          <cell r="J8672">
            <v>153418</v>
          </cell>
        </row>
        <row r="8673">
          <cell r="H8673" t="str">
            <v>1110019155</v>
          </cell>
          <cell r="I8673">
            <v>0</v>
          </cell>
          <cell r="J8673">
            <v>92418</v>
          </cell>
        </row>
        <row r="8674">
          <cell r="H8674" t="str">
            <v>1110019155</v>
          </cell>
          <cell r="I8674">
            <v>0</v>
          </cell>
          <cell r="J8674">
            <v>61000</v>
          </cell>
        </row>
        <row r="8675">
          <cell r="H8675" t="str">
            <v>1110059155</v>
          </cell>
          <cell r="I8675">
            <v>1632286100</v>
          </cell>
          <cell r="J8675">
            <v>1617244078.8</v>
          </cell>
        </row>
        <row r="8676">
          <cell r="H8676" t="str">
            <v>1110059155</v>
          </cell>
          <cell r="I8676">
            <v>1129339600</v>
          </cell>
          <cell r="J8676">
            <v>1116839683.1500001</v>
          </cell>
        </row>
        <row r="8677">
          <cell r="H8677" t="str">
            <v>1110059155</v>
          </cell>
          <cell r="I8677">
            <v>0</v>
          </cell>
          <cell r="J8677">
            <v>1116839683.1500001</v>
          </cell>
        </row>
        <row r="8678">
          <cell r="H8678" t="str">
            <v>1110059155</v>
          </cell>
          <cell r="I8678">
            <v>0</v>
          </cell>
          <cell r="J8678">
            <v>1115074970.8599999</v>
          </cell>
        </row>
        <row r="8679">
          <cell r="H8679" t="str">
            <v>1110059155</v>
          </cell>
          <cell r="I8679">
            <v>0</v>
          </cell>
          <cell r="J8679">
            <v>1764712.29</v>
          </cell>
        </row>
        <row r="8680">
          <cell r="H8680" t="str">
            <v>1110059155</v>
          </cell>
          <cell r="I8680">
            <v>391372800</v>
          </cell>
          <cell r="J8680">
            <v>388832500.00999999</v>
          </cell>
        </row>
        <row r="8681">
          <cell r="H8681" t="str">
            <v>1110059155</v>
          </cell>
          <cell r="I8681">
            <v>0</v>
          </cell>
          <cell r="J8681">
            <v>388832500.00999999</v>
          </cell>
        </row>
        <row r="8682">
          <cell r="H8682" t="str">
            <v>1110059155</v>
          </cell>
          <cell r="I8682">
            <v>0</v>
          </cell>
          <cell r="J8682">
            <v>20704707.390000001</v>
          </cell>
        </row>
        <row r="8683">
          <cell r="H8683" t="str">
            <v>1110059155</v>
          </cell>
          <cell r="I8683">
            <v>0</v>
          </cell>
          <cell r="J8683">
            <v>368127792.62</v>
          </cell>
        </row>
        <row r="8684">
          <cell r="H8684" t="str">
            <v>1110059155</v>
          </cell>
          <cell r="I8684">
            <v>77172400</v>
          </cell>
          <cell r="J8684">
            <v>77172400</v>
          </cell>
        </row>
        <row r="8685">
          <cell r="H8685" t="str">
            <v>1110059155</v>
          </cell>
          <cell r="I8685">
            <v>0</v>
          </cell>
          <cell r="J8685">
            <v>77172400</v>
          </cell>
        </row>
        <row r="8686">
          <cell r="H8686" t="str">
            <v>1110059155</v>
          </cell>
          <cell r="I8686">
            <v>0</v>
          </cell>
          <cell r="J8686">
            <v>77172400</v>
          </cell>
        </row>
        <row r="8687">
          <cell r="H8687" t="str">
            <v>1110059155</v>
          </cell>
          <cell r="I8687">
            <v>34401300</v>
          </cell>
          <cell r="J8687">
            <v>34399495.640000001</v>
          </cell>
        </row>
        <row r="8688">
          <cell r="H8688" t="str">
            <v>1110059155</v>
          </cell>
          <cell r="I8688">
            <v>0</v>
          </cell>
          <cell r="J8688">
            <v>34399495.640000001</v>
          </cell>
        </row>
        <row r="8689">
          <cell r="H8689" t="str">
            <v>1110059155</v>
          </cell>
          <cell r="I8689">
            <v>0</v>
          </cell>
          <cell r="J8689">
            <v>30318499.370000001</v>
          </cell>
        </row>
        <row r="8690">
          <cell r="H8690" t="str">
            <v>1110059155</v>
          </cell>
          <cell r="I8690">
            <v>0</v>
          </cell>
          <cell r="J8690">
            <v>3619223.78</v>
          </cell>
        </row>
        <row r="8691">
          <cell r="H8691" t="str">
            <v>1110059155</v>
          </cell>
          <cell r="I8691">
            <v>0</v>
          </cell>
          <cell r="J8691">
            <v>461772.49</v>
          </cell>
        </row>
        <row r="8692">
          <cell r="H8692" t="str">
            <v>155</v>
          </cell>
          <cell r="I8692">
            <v>40500</v>
          </cell>
          <cell r="J8692">
            <v>39782.400000000001</v>
          </cell>
        </row>
        <row r="8693">
          <cell r="H8693" t="str">
            <v>155</v>
          </cell>
          <cell r="I8693">
            <v>40500</v>
          </cell>
          <cell r="J8693">
            <v>39782.400000000001</v>
          </cell>
        </row>
        <row r="8694">
          <cell r="H8694" t="str">
            <v>1100000155</v>
          </cell>
          <cell r="I8694">
            <v>40500</v>
          </cell>
          <cell r="J8694">
            <v>39782.400000000001</v>
          </cell>
        </row>
        <row r="8695">
          <cell r="H8695" t="str">
            <v>1110000155</v>
          </cell>
          <cell r="I8695">
            <v>40500</v>
          </cell>
          <cell r="J8695">
            <v>39782.400000000001</v>
          </cell>
        </row>
        <row r="8696">
          <cell r="H8696" t="str">
            <v>1112040155</v>
          </cell>
          <cell r="I8696">
            <v>40500</v>
          </cell>
          <cell r="J8696">
            <v>39782.400000000001</v>
          </cell>
        </row>
        <row r="8697">
          <cell r="H8697" t="str">
            <v>1112040155</v>
          </cell>
          <cell r="I8697">
            <v>40500</v>
          </cell>
          <cell r="J8697">
            <v>39782.400000000001</v>
          </cell>
        </row>
        <row r="8698">
          <cell r="H8698" t="str">
            <v>1112040155</v>
          </cell>
          <cell r="I8698">
            <v>0</v>
          </cell>
          <cell r="J8698">
            <v>39782.400000000001</v>
          </cell>
        </row>
        <row r="8699">
          <cell r="H8699" t="str">
            <v>1112040155</v>
          </cell>
          <cell r="I8699">
            <v>0</v>
          </cell>
          <cell r="J8699">
            <v>39782.400000000001</v>
          </cell>
        </row>
        <row r="8700">
          <cell r="H8700" t="str">
            <v>155</v>
          </cell>
          <cell r="I8700">
            <v>271962000</v>
          </cell>
          <cell r="J8700">
            <v>269797937.92000002</v>
          </cell>
        </row>
        <row r="8701">
          <cell r="H8701" t="str">
            <v>155</v>
          </cell>
          <cell r="I8701">
            <v>256617000</v>
          </cell>
          <cell r="J8701">
            <v>254907937.91999999</v>
          </cell>
        </row>
        <row r="8702">
          <cell r="H8702" t="str">
            <v>1100000155</v>
          </cell>
          <cell r="I8702">
            <v>256617000</v>
          </cell>
          <cell r="J8702">
            <v>254907937.91999999</v>
          </cell>
        </row>
        <row r="8703">
          <cell r="H8703" t="str">
            <v>1150000155</v>
          </cell>
          <cell r="I8703">
            <v>256617000</v>
          </cell>
          <cell r="J8703">
            <v>254907937.91999999</v>
          </cell>
        </row>
        <row r="8704">
          <cell r="H8704" t="str">
            <v>1159999155</v>
          </cell>
          <cell r="I8704">
            <v>256617000</v>
          </cell>
          <cell r="J8704">
            <v>254907937.91999999</v>
          </cell>
        </row>
        <row r="8705">
          <cell r="H8705" t="str">
            <v>1159999155</v>
          </cell>
          <cell r="I8705">
            <v>256617000</v>
          </cell>
          <cell r="J8705">
            <v>254907937.91999999</v>
          </cell>
        </row>
        <row r="8706">
          <cell r="H8706" t="str">
            <v>1159999155</v>
          </cell>
          <cell r="I8706">
            <v>0</v>
          </cell>
          <cell r="J8706">
            <v>254907937.91999999</v>
          </cell>
        </row>
        <row r="8707">
          <cell r="H8707" t="str">
            <v>1159999155</v>
          </cell>
          <cell r="I8707">
            <v>0</v>
          </cell>
          <cell r="J8707">
            <v>65502767.149999999</v>
          </cell>
        </row>
        <row r="8708">
          <cell r="H8708" t="str">
            <v>1159999155</v>
          </cell>
          <cell r="I8708">
            <v>0</v>
          </cell>
          <cell r="J8708">
            <v>54172336.770000003</v>
          </cell>
        </row>
        <row r="8709">
          <cell r="H8709" t="str">
            <v>1159999155</v>
          </cell>
          <cell r="I8709">
            <v>0</v>
          </cell>
          <cell r="J8709">
            <v>135232834</v>
          </cell>
        </row>
        <row r="8710">
          <cell r="H8710" t="str">
            <v>155</v>
          </cell>
          <cell r="I8710">
            <v>15345000</v>
          </cell>
          <cell r="J8710">
            <v>14890000</v>
          </cell>
        </row>
        <row r="8711">
          <cell r="H8711" t="str">
            <v>1100000155</v>
          </cell>
          <cell r="I8711">
            <v>15345000</v>
          </cell>
          <cell r="J8711">
            <v>14890000</v>
          </cell>
        </row>
        <row r="8712">
          <cell r="H8712" t="str">
            <v>1150000155</v>
          </cell>
          <cell r="I8712">
            <v>15345000</v>
          </cell>
          <cell r="J8712">
            <v>14890000</v>
          </cell>
        </row>
        <row r="8713">
          <cell r="H8713" t="str">
            <v>1159999155</v>
          </cell>
          <cell r="I8713">
            <v>15345000</v>
          </cell>
          <cell r="J8713">
            <v>14890000</v>
          </cell>
        </row>
        <row r="8714">
          <cell r="H8714" t="str">
            <v>1159999155</v>
          </cell>
          <cell r="I8714">
            <v>15345000</v>
          </cell>
          <cell r="J8714">
            <v>14890000</v>
          </cell>
        </row>
        <row r="8715">
          <cell r="H8715" t="str">
            <v>1159999155</v>
          </cell>
          <cell r="I8715">
            <v>0</v>
          </cell>
          <cell r="J8715">
            <v>14890000</v>
          </cell>
        </row>
        <row r="8716">
          <cell r="H8716" t="str">
            <v>1159999155</v>
          </cell>
          <cell r="I8716">
            <v>0</v>
          </cell>
          <cell r="J8716">
            <v>14890000</v>
          </cell>
        </row>
        <row r="8717">
          <cell r="H8717" t="str">
            <v>155</v>
          </cell>
          <cell r="I8717">
            <v>17990100</v>
          </cell>
          <cell r="J8717">
            <v>17990100</v>
          </cell>
        </row>
        <row r="8718">
          <cell r="H8718" t="str">
            <v>155</v>
          </cell>
          <cell r="I8718">
            <v>17990100</v>
          </cell>
          <cell r="J8718">
            <v>17990100</v>
          </cell>
        </row>
        <row r="8719">
          <cell r="H8719" t="str">
            <v>0500000155</v>
          </cell>
          <cell r="I8719">
            <v>17990100</v>
          </cell>
          <cell r="J8719">
            <v>17990100</v>
          </cell>
        </row>
        <row r="8720">
          <cell r="H8720" t="str">
            <v>0540000155</v>
          </cell>
          <cell r="I8720">
            <v>17990100</v>
          </cell>
          <cell r="J8720">
            <v>17990100</v>
          </cell>
        </row>
        <row r="8721">
          <cell r="H8721" t="str">
            <v>0543589155</v>
          </cell>
          <cell r="I8721">
            <v>17990100</v>
          </cell>
          <cell r="J8721">
            <v>17990100</v>
          </cell>
        </row>
        <row r="8722">
          <cell r="H8722" t="str">
            <v>0543589155</v>
          </cell>
          <cell r="I8722">
            <v>17990100</v>
          </cell>
          <cell r="J8722">
            <v>17990100</v>
          </cell>
        </row>
        <row r="8723">
          <cell r="H8723" t="str">
            <v>0543589155</v>
          </cell>
          <cell r="I8723">
            <v>0</v>
          </cell>
          <cell r="J8723">
            <v>17990100</v>
          </cell>
        </row>
        <row r="8724">
          <cell r="H8724" t="str">
            <v>0543589155</v>
          </cell>
          <cell r="I8724">
            <v>0</v>
          </cell>
          <cell r="J8724">
            <v>17990100</v>
          </cell>
        </row>
        <row r="8725">
          <cell r="H8725" t="str">
            <v>157</v>
          </cell>
          <cell r="I8725">
            <v>17028822700</v>
          </cell>
          <cell r="J8725">
            <v>17151069602.59</v>
          </cell>
        </row>
        <row r="8726">
          <cell r="H8726" t="str">
            <v>157</v>
          </cell>
          <cell r="I8726">
            <v>16979399900</v>
          </cell>
          <cell r="J8726">
            <v>17101649072.59</v>
          </cell>
        </row>
        <row r="8727">
          <cell r="H8727" t="str">
            <v>157</v>
          </cell>
          <cell r="I8727">
            <v>110700</v>
          </cell>
          <cell r="J8727">
            <v>111024.78</v>
          </cell>
        </row>
        <row r="8728">
          <cell r="H8728" t="str">
            <v>1500000157</v>
          </cell>
          <cell r="I8728">
            <v>110700</v>
          </cell>
          <cell r="J8728">
            <v>111024.78</v>
          </cell>
        </row>
        <row r="8729">
          <cell r="H8729" t="str">
            <v>1590000157</v>
          </cell>
          <cell r="I8729">
            <v>110700</v>
          </cell>
          <cell r="J8729">
            <v>111024.78</v>
          </cell>
        </row>
        <row r="8730">
          <cell r="H8730" t="str">
            <v>1592794157</v>
          </cell>
          <cell r="I8730">
            <v>110700</v>
          </cell>
          <cell r="J8730">
            <v>111024.78</v>
          </cell>
        </row>
        <row r="8731">
          <cell r="H8731" t="str">
            <v>1592794157</v>
          </cell>
          <cell r="I8731">
            <v>110700</v>
          </cell>
          <cell r="J8731">
            <v>111024.78</v>
          </cell>
        </row>
        <row r="8732">
          <cell r="H8732" t="str">
            <v>1592794157</v>
          </cell>
          <cell r="I8732">
            <v>0</v>
          </cell>
          <cell r="J8732">
            <v>111024.78</v>
          </cell>
        </row>
        <row r="8733">
          <cell r="H8733" t="str">
            <v>1592794157</v>
          </cell>
          <cell r="I8733">
            <v>0</v>
          </cell>
          <cell r="J8733">
            <v>111024.78</v>
          </cell>
        </row>
        <row r="8734">
          <cell r="H8734" t="str">
            <v>157</v>
          </cell>
          <cell r="I8734">
            <v>144475200</v>
          </cell>
          <cell r="J8734">
            <v>143194572</v>
          </cell>
        </row>
        <row r="8735">
          <cell r="H8735" t="str">
            <v>1500000157</v>
          </cell>
          <cell r="I8735">
            <v>144475200</v>
          </cell>
          <cell r="J8735">
            <v>143194572</v>
          </cell>
        </row>
        <row r="8736">
          <cell r="H8736" t="str">
            <v>1590000157</v>
          </cell>
          <cell r="I8736">
            <v>144475200</v>
          </cell>
          <cell r="J8736">
            <v>143194572</v>
          </cell>
        </row>
        <row r="8737">
          <cell r="H8737" t="str">
            <v>1590019157</v>
          </cell>
          <cell r="I8737">
            <v>33219900</v>
          </cell>
          <cell r="J8737">
            <v>33219772</v>
          </cell>
        </row>
        <row r="8738">
          <cell r="H8738" t="str">
            <v>1590019157</v>
          </cell>
          <cell r="I8738">
            <v>33219900</v>
          </cell>
          <cell r="J8738">
            <v>33219772</v>
          </cell>
        </row>
        <row r="8739">
          <cell r="H8739" t="str">
            <v>1590019157</v>
          </cell>
          <cell r="I8739">
            <v>0</v>
          </cell>
          <cell r="J8739">
            <v>33219772</v>
          </cell>
        </row>
        <row r="8740">
          <cell r="H8740" t="str">
            <v>1590019157</v>
          </cell>
          <cell r="I8740">
            <v>0</v>
          </cell>
          <cell r="J8740">
            <v>33219772</v>
          </cell>
        </row>
        <row r="8741">
          <cell r="H8741" t="str">
            <v>1590059157</v>
          </cell>
          <cell r="I8741">
            <v>11910000</v>
          </cell>
          <cell r="J8741">
            <v>11910000</v>
          </cell>
        </row>
        <row r="8742">
          <cell r="H8742" t="str">
            <v>1590059157</v>
          </cell>
          <cell r="I8742">
            <v>11910000</v>
          </cell>
          <cell r="J8742">
            <v>11910000</v>
          </cell>
        </row>
        <row r="8743">
          <cell r="H8743" t="str">
            <v>1590059157</v>
          </cell>
          <cell r="I8743">
            <v>0</v>
          </cell>
          <cell r="J8743">
            <v>11910000</v>
          </cell>
        </row>
        <row r="8744">
          <cell r="H8744" t="str">
            <v>1590059157</v>
          </cell>
          <cell r="I8744">
            <v>0</v>
          </cell>
          <cell r="J8744">
            <v>11910000</v>
          </cell>
        </row>
        <row r="8745">
          <cell r="H8745" t="str">
            <v>1592020157</v>
          </cell>
          <cell r="I8745">
            <v>99345300</v>
          </cell>
          <cell r="J8745">
            <v>98064800</v>
          </cell>
        </row>
        <row r="8746">
          <cell r="H8746" t="str">
            <v>1592020157</v>
          </cell>
          <cell r="I8746">
            <v>99345300</v>
          </cell>
          <cell r="J8746">
            <v>98064800</v>
          </cell>
        </row>
        <row r="8747">
          <cell r="H8747" t="str">
            <v>1592020157</v>
          </cell>
          <cell r="I8747">
            <v>0</v>
          </cell>
          <cell r="J8747">
            <v>98064800</v>
          </cell>
        </row>
        <row r="8748">
          <cell r="H8748" t="str">
            <v>1592020157</v>
          </cell>
          <cell r="I8748">
            <v>0</v>
          </cell>
          <cell r="J8748">
            <v>98064800</v>
          </cell>
        </row>
        <row r="8749">
          <cell r="H8749" t="str">
            <v>157</v>
          </cell>
          <cell r="I8749">
            <v>16834814000</v>
          </cell>
          <cell r="J8749">
            <v>16958343475.809999</v>
          </cell>
        </row>
        <row r="8750">
          <cell r="H8750" t="str">
            <v>0300000157</v>
          </cell>
          <cell r="I8750">
            <v>4512200</v>
          </cell>
          <cell r="J8750">
            <v>4411646.92</v>
          </cell>
        </row>
        <row r="8751">
          <cell r="H8751" t="str">
            <v>0340000157</v>
          </cell>
          <cell r="I8751">
            <v>4512200</v>
          </cell>
          <cell r="J8751">
            <v>4411646.92</v>
          </cell>
        </row>
        <row r="8752">
          <cell r="H8752" t="str">
            <v>0342020157</v>
          </cell>
          <cell r="I8752">
            <v>4512200</v>
          </cell>
          <cell r="J8752">
            <v>4411646.92</v>
          </cell>
        </row>
        <row r="8753">
          <cell r="H8753" t="str">
            <v>0342020157</v>
          </cell>
          <cell r="I8753">
            <v>4512200</v>
          </cell>
          <cell r="J8753">
            <v>4411646.92</v>
          </cell>
        </row>
        <row r="8754">
          <cell r="H8754" t="str">
            <v>0342020157</v>
          </cell>
          <cell r="I8754">
            <v>0</v>
          </cell>
          <cell r="J8754">
            <v>4411646.92</v>
          </cell>
        </row>
        <row r="8755">
          <cell r="H8755" t="str">
            <v>0342020157</v>
          </cell>
          <cell r="I8755">
            <v>0</v>
          </cell>
          <cell r="J8755">
            <v>4411646.92</v>
          </cell>
        </row>
        <row r="8756">
          <cell r="H8756" t="str">
            <v>1500000157</v>
          </cell>
          <cell r="I8756">
            <v>16744869900</v>
          </cell>
          <cell r="J8756">
            <v>16871430658.57</v>
          </cell>
        </row>
        <row r="8757">
          <cell r="H8757" t="str">
            <v>1590000157</v>
          </cell>
          <cell r="I8757">
            <v>16744869900</v>
          </cell>
          <cell r="J8757">
            <v>16871430658.57</v>
          </cell>
        </row>
        <row r="8758">
          <cell r="H8758" t="str">
            <v>1590011157</v>
          </cell>
          <cell r="I8758">
            <v>737311000</v>
          </cell>
          <cell r="J8758">
            <v>735969559.50999999</v>
          </cell>
        </row>
        <row r="8759">
          <cell r="H8759" t="str">
            <v>1590011157</v>
          </cell>
          <cell r="I8759">
            <v>737311000</v>
          </cell>
          <cell r="J8759">
            <v>735969559.50999999</v>
          </cell>
        </row>
        <row r="8760">
          <cell r="H8760" t="str">
            <v>1590011157</v>
          </cell>
          <cell r="I8760">
            <v>0</v>
          </cell>
          <cell r="J8760">
            <v>735969559.50999999</v>
          </cell>
        </row>
        <row r="8761">
          <cell r="H8761" t="str">
            <v>1590011157</v>
          </cell>
          <cell r="I8761">
            <v>0</v>
          </cell>
          <cell r="J8761">
            <v>735969559.50999999</v>
          </cell>
        </row>
        <row r="8762">
          <cell r="H8762" t="str">
            <v>1590012157</v>
          </cell>
          <cell r="I8762">
            <v>9619972300</v>
          </cell>
          <cell r="J8762">
            <v>9600272485.5900002</v>
          </cell>
        </row>
        <row r="8763">
          <cell r="H8763" t="str">
            <v>1590012157</v>
          </cell>
          <cell r="I8763">
            <v>9619972300</v>
          </cell>
          <cell r="J8763">
            <v>9600272485.5900002</v>
          </cell>
        </row>
        <row r="8764">
          <cell r="H8764" t="str">
            <v>1590012157</v>
          </cell>
          <cell r="I8764">
            <v>0</v>
          </cell>
          <cell r="J8764">
            <v>9600272485.5900002</v>
          </cell>
        </row>
        <row r="8765">
          <cell r="H8765" t="str">
            <v>1590012157</v>
          </cell>
          <cell r="I8765">
            <v>0</v>
          </cell>
          <cell r="J8765">
            <v>9599951584.0200005</v>
          </cell>
        </row>
        <row r="8766">
          <cell r="H8766" t="str">
            <v>1590012157</v>
          </cell>
          <cell r="I8766">
            <v>0</v>
          </cell>
          <cell r="J8766">
            <v>320901.57</v>
          </cell>
        </row>
        <row r="8767">
          <cell r="H8767" t="str">
            <v>1590019157</v>
          </cell>
          <cell r="I8767">
            <v>2174419700</v>
          </cell>
          <cell r="J8767">
            <v>2154058937.4699998</v>
          </cell>
        </row>
        <row r="8768">
          <cell r="H8768" t="str">
            <v>1590019157</v>
          </cell>
          <cell r="I8768">
            <v>94441600</v>
          </cell>
          <cell r="J8768">
            <v>83506122.599999994</v>
          </cell>
        </row>
        <row r="8769">
          <cell r="H8769" t="str">
            <v>1590019157</v>
          </cell>
          <cell r="I8769">
            <v>0</v>
          </cell>
          <cell r="J8769">
            <v>83506122.599999994</v>
          </cell>
        </row>
        <row r="8770">
          <cell r="H8770" t="str">
            <v>1590019157</v>
          </cell>
          <cell r="I8770">
            <v>0</v>
          </cell>
          <cell r="J8770">
            <v>83506122.599999994</v>
          </cell>
        </row>
        <row r="8771">
          <cell r="H8771" t="str">
            <v>1590019157</v>
          </cell>
          <cell r="I8771">
            <v>1924679400</v>
          </cell>
          <cell r="J8771">
            <v>1915407065.5799999</v>
          </cell>
        </row>
        <row r="8772">
          <cell r="H8772" t="str">
            <v>1590019157</v>
          </cell>
          <cell r="I8772">
            <v>0</v>
          </cell>
          <cell r="J8772">
            <v>1915407065.5799999</v>
          </cell>
        </row>
        <row r="8773">
          <cell r="H8773" t="str">
            <v>1590019157</v>
          </cell>
          <cell r="I8773">
            <v>0</v>
          </cell>
          <cell r="J8773">
            <v>1043283917.7</v>
          </cell>
        </row>
        <row r="8774">
          <cell r="H8774" t="str">
            <v>1590019157</v>
          </cell>
          <cell r="I8774">
            <v>0</v>
          </cell>
          <cell r="J8774">
            <v>872123147.88</v>
          </cell>
        </row>
        <row r="8775">
          <cell r="H8775" t="str">
            <v>1590019157</v>
          </cell>
          <cell r="I8775">
            <v>89500</v>
          </cell>
          <cell r="J8775">
            <v>29480</v>
          </cell>
        </row>
        <row r="8776">
          <cell r="H8776" t="str">
            <v>1590019157</v>
          </cell>
          <cell r="I8776">
            <v>0</v>
          </cell>
          <cell r="J8776">
            <v>29480</v>
          </cell>
        </row>
        <row r="8777">
          <cell r="H8777" t="str">
            <v>1590019157</v>
          </cell>
          <cell r="I8777">
            <v>155209200</v>
          </cell>
          <cell r="J8777">
            <v>155116269.28999999</v>
          </cell>
        </row>
        <row r="8778">
          <cell r="H8778" t="str">
            <v>1590019157</v>
          </cell>
          <cell r="I8778">
            <v>0</v>
          </cell>
          <cell r="J8778">
            <v>1376385.69</v>
          </cell>
        </row>
        <row r="8779">
          <cell r="H8779" t="str">
            <v>1590019157</v>
          </cell>
          <cell r="I8779">
            <v>0</v>
          </cell>
          <cell r="J8779">
            <v>1376385.69</v>
          </cell>
        </row>
        <row r="8780">
          <cell r="H8780" t="str">
            <v>1590019157</v>
          </cell>
          <cell r="I8780">
            <v>0</v>
          </cell>
          <cell r="J8780">
            <v>153739883.59999999</v>
          </cell>
        </row>
        <row r="8781">
          <cell r="H8781" t="str">
            <v>1590019157</v>
          </cell>
          <cell r="I8781">
            <v>0</v>
          </cell>
          <cell r="J8781">
            <v>148776093.22999999</v>
          </cell>
        </row>
        <row r="8782">
          <cell r="H8782" t="str">
            <v>1590019157</v>
          </cell>
          <cell r="I8782">
            <v>0</v>
          </cell>
          <cell r="J8782">
            <v>4496044.0999999996</v>
          </cell>
        </row>
        <row r="8783">
          <cell r="H8783" t="str">
            <v>1590019157</v>
          </cell>
          <cell r="I8783">
            <v>0</v>
          </cell>
          <cell r="J8783">
            <v>467746.27</v>
          </cell>
        </row>
        <row r="8784">
          <cell r="H8784" t="str">
            <v>1592020157</v>
          </cell>
          <cell r="I8784">
            <v>3534466100</v>
          </cell>
          <cell r="J8784">
            <v>3497376432.4899998</v>
          </cell>
        </row>
        <row r="8785">
          <cell r="H8785" t="str">
            <v>1592020157</v>
          </cell>
          <cell r="I8785">
            <v>3534466100</v>
          </cell>
          <cell r="J8785">
            <v>3497376432.4899998</v>
          </cell>
        </row>
        <row r="8786">
          <cell r="H8786" t="str">
            <v>1592020157</v>
          </cell>
          <cell r="I8786">
            <v>0</v>
          </cell>
          <cell r="J8786">
            <v>3497376432.4899998</v>
          </cell>
        </row>
        <row r="8787">
          <cell r="H8787" t="str">
            <v>1592020157</v>
          </cell>
          <cell r="I8787">
            <v>0</v>
          </cell>
          <cell r="J8787">
            <v>644277120.95000005</v>
          </cell>
        </row>
        <row r="8788">
          <cell r="H8788" t="str">
            <v>1592020157</v>
          </cell>
          <cell r="I8788">
            <v>0</v>
          </cell>
          <cell r="J8788">
            <v>2853099311.54</v>
          </cell>
        </row>
        <row r="8789">
          <cell r="H8789" t="str">
            <v>1592795157</v>
          </cell>
          <cell r="I8789">
            <v>27675000</v>
          </cell>
          <cell r="J8789">
            <v>14456103.810000001</v>
          </cell>
        </row>
        <row r="8790">
          <cell r="H8790" t="str">
            <v>1592795157</v>
          </cell>
          <cell r="I8790">
            <v>27675000</v>
          </cell>
          <cell r="J8790">
            <v>14456103.810000001</v>
          </cell>
        </row>
        <row r="8791">
          <cell r="H8791" t="str">
            <v>1592795157</v>
          </cell>
          <cell r="I8791">
            <v>0</v>
          </cell>
          <cell r="J8791">
            <v>14456103.810000001</v>
          </cell>
        </row>
        <row r="8792">
          <cell r="H8792" t="str">
            <v>1592795157</v>
          </cell>
          <cell r="I8792">
            <v>0</v>
          </cell>
          <cell r="J8792">
            <v>14456103.810000001</v>
          </cell>
        </row>
        <row r="8793">
          <cell r="H8793" t="str">
            <v>1592796157</v>
          </cell>
          <cell r="I8793">
            <v>613515500</v>
          </cell>
          <cell r="J8793">
            <v>832670367.58000004</v>
          </cell>
        </row>
        <row r="8794">
          <cell r="H8794" t="str">
            <v>1592796157</v>
          </cell>
          <cell r="I8794">
            <v>613515500</v>
          </cell>
          <cell r="J8794">
            <v>832670367.58000004</v>
          </cell>
        </row>
        <row r="8795">
          <cell r="H8795" t="str">
            <v>1592796157</v>
          </cell>
          <cell r="I8795">
            <v>0</v>
          </cell>
          <cell r="J8795">
            <v>832670367.58000004</v>
          </cell>
        </row>
        <row r="8796">
          <cell r="H8796" t="str">
            <v>1592796157</v>
          </cell>
          <cell r="I8796">
            <v>0</v>
          </cell>
          <cell r="J8796">
            <v>832670367.58000004</v>
          </cell>
        </row>
        <row r="8797">
          <cell r="H8797" t="str">
            <v>1593969157</v>
          </cell>
          <cell r="I8797">
            <v>1061100</v>
          </cell>
          <cell r="J8797">
            <v>1047850.66</v>
          </cell>
        </row>
        <row r="8798">
          <cell r="H8798" t="str">
            <v>1593969157</v>
          </cell>
          <cell r="I8798">
            <v>1061100</v>
          </cell>
          <cell r="J8798">
            <v>1047850.66</v>
          </cell>
        </row>
        <row r="8799">
          <cell r="H8799" t="str">
            <v>1593969157</v>
          </cell>
          <cell r="I8799">
            <v>0</v>
          </cell>
          <cell r="J8799">
            <v>1047850.66</v>
          </cell>
        </row>
        <row r="8800">
          <cell r="H8800" t="str">
            <v>1593969157</v>
          </cell>
          <cell r="I8800">
            <v>0</v>
          </cell>
          <cell r="J8800">
            <v>1047850.66</v>
          </cell>
        </row>
        <row r="8801">
          <cell r="H8801" t="str">
            <v>1593974157</v>
          </cell>
          <cell r="I8801">
            <v>1541400</v>
          </cell>
          <cell r="J8801">
            <v>1480601.42</v>
          </cell>
        </row>
        <row r="8802">
          <cell r="H8802" t="str">
            <v>1593974157</v>
          </cell>
          <cell r="I8802">
            <v>1541400</v>
          </cell>
          <cell r="J8802">
            <v>1480601.42</v>
          </cell>
        </row>
        <row r="8803">
          <cell r="H8803" t="str">
            <v>1593974157</v>
          </cell>
          <cell r="I8803">
            <v>0</v>
          </cell>
          <cell r="J8803">
            <v>1480601.42</v>
          </cell>
        </row>
        <row r="8804">
          <cell r="H8804" t="str">
            <v>1593974157</v>
          </cell>
          <cell r="I8804">
            <v>0</v>
          </cell>
          <cell r="J8804">
            <v>1480601.42</v>
          </cell>
        </row>
        <row r="8805">
          <cell r="H8805" t="str">
            <v>1593987157</v>
          </cell>
          <cell r="I8805">
            <v>34907800</v>
          </cell>
          <cell r="J8805">
            <v>34098320.039999999</v>
          </cell>
        </row>
        <row r="8806">
          <cell r="H8806" t="str">
            <v>1593987157</v>
          </cell>
          <cell r="I8806">
            <v>34907800</v>
          </cell>
          <cell r="J8806">
            <v>34098320.039999999</v>
          </cell>
        </row>
        <row r="8807">
          <cell r="H8807" t="str">
            <v>1593987157</v>
          </cell>
          <cell r="I8807">
            <v>0</v>
          </cell>
          <cell r="J8807">
            <v>34098320.039999999</v>
          </cell>
        </row>
        <row r="8808">
          <cell r="H8808" t="str">
            <v>1593987157</v>
          </cell>
          <cell r="I8808">
            <v>0</v>
          </cell>
          <cell r="J8808">
            <v>34098320.039999999</v>
          </cell>
        </row>
        <row r="8809">
          <cell r="H8809" t="str">
            <v>2300000157</v>
          </cell>
          <cell r="I8809">
            <v>75000000</v>
          </cell>
          <cell r="J8809">
            <v>72069787.069999993</v>
          </cell>
        </row>
        <row r="8810">
          <cell r="H8810" t="str">
            <v>2340000157</v>
          </cell>
          <cell r="I8810">
            <v>75000000</v>
          </cell>
          <cell r="J8810">
            <v>72069787.069999993</v>
          </cell>
        </row>
        <row r="8811">
          <cell r="H8811" t="str">
            <v>2340019157</v>
          </cell>
          <cell r="I8811">
            <v>4996800</v>
          </cell>
          <cell r="J8811">
            <v>4125610.03</v>
          </cell>
        </row>
        <row r="8812">
          <cell r="H8812" t="str">
            <v>2340019157</v>
          </cell>
          <cell r="I8812">
            <v>4996800</v>
          </cell>
          <cell r="J8812">
            <v>4125610.03</v>
          </cell>
        </row>
        <row r="8813">
          <cell r="H8813" t="str">
            <v>2340019157</v>
          </cell>
          <cell r="I8813">
            <v>0</v>
          </cell>
          <cell r="J8813">
            <v>4125610.03</v>
          </cell>
        </row>
        <row r="8814">
          <cell r="H8814" t="str">
            <v>2340019157</v>
          </cell>
          <cell r="I8814">
            <v>0</v>
          </cell>
          <cell r="J8814">
            <v>4125610.03</v>
          </cell>
        </row>
        <row r="8815">
          <cell r="H8815" t="str">
            <v>2342020157</v>
          </cell>
          <cell r="I8815">
            <v>70003200</v>
          </cell>
          <cell r="J8815">
            <v>67944177.040000007</v>
          </cell>
        </row>
        <row r="8816">
          <cell r="H8816" t="str">
            <v>2342020157</v>
          </cell>
          <cell r="I8816">
            <v>70003200</v>
          </cell>
          <cell r="J8816">
            <v>67944177.040000007</v>
          </cell>
        </row>
        <row r="8817">
          <cell r="H8817" t="str">
            <v>2342020157</v>
          </cell>
          <cell r="I8817">
            <v>0</v>
          </cell>
          <cell r="J8817">
            <v>67944177.040000007</v>
          </cell>
        </row>
        <row r="8818">
          <cell r="H8818" t="str">
            <v>2342020157</v>
          </cell>
          <cell r="I8818">
            <v>0</v>
          </cell>
          <cell r="J8818">
            <v>4980000</v>
          </cell>
        </row>
        <row r="8819">
          <cell r="H8819" t="str">
            <v>2342020157</v>
          </cell>
          <cell r="I8819">
            <v>0</v>
          </cell>
          <cell r="J8819">
            <v>62964177.039999999</v>
          </cell>
        </row>
        <row r="8820">
          <cell r="H8820" t="str">
            <v>9900000157</v>
          </cell>
          <cell r="I8820">
            <v>10431900</v>
          </cell>
          <cell r="J8820">
            <v>10431383.25</v>
          </cell>
        </row>
        <row r="8821">
          <cell r="H8821" t="str">
            <v>9990000157</v>
          </cell>
          <cell r="I8821">
            <v>10431900</v>
          </cell>
          <cell r="J8821">
            <v>10431383.25</v>
          </cell>
        </row>
        <row r="8822">
          <cell r="H8822" t="str">
            <v>9992041157</v>
          </cell>
          <cell r="I8822">
            <v>10431900</v>
          </cell>
          <cell r="J8822">
            <v>10431383.25</v>
          </cell>
        </row>
        <row r="8823">
          <cell r="H8823" t="str">
            <v>9992041157</v>
          </cell>
          <cell r="I8823">
            <v>2150800</v>
          </cell>
          <cell r="J8823">
            <v>2150283.63</v>
          </cell>
        </row>
        <row r="8824">
          <cell r="H8824" t="str">
            <v>9992041157</v>
          </cell>
          <cell r="I8824">
            <v>0</v>
          </cell>
          <cell r="J8824">
            <v>2150283.63</v>
          </cell>
        </row>
        <row r="8825">
          <cell r="H8825" t="str">
            <v>9992041157</v>
          </cell>
          <cell r="I8825">
            <v>0</v>
          </cell>
          <cell r="J8825">
            <v>2150283.63</v>
          </cell>
        </row>
        <row r="8826">
          <cell r="H8826" t="str">
            <v>9992041157</v>
          </cell>
          <cell r="I8826">
            <v>7790300</v>
          </cell>
          <cell r="J8826">
            <v>7790299.6200000001</v>
          </cell>
        </row>
        <row r="8827">
          <cell r="H8827" t="str">
            <v>9992041157</v>
          </cell>
          <cell r="I8827">
            <v>0</v>
          </cell>
          <cell r="J8827">
            <v>7790299.6200000001</v>
          </cell>
        </row>
        <row r="8828">
          <cell r="H8828" t="str">
            <v>9992041157</v>
          </cell>
          <cell r="I8828">
            <v>0</v>
          </cell>
          <cell r="J8828">
            <v>31700</v>
          </cell>
        </row>
        <row r="8829">
          <cell r="H8829" t="str">
            <v>9992041157</v>
          </cell>
          <cell r="I8829">
            <v>0</v>
          </cell>
          <cell r="J8829">
            <v>6488200</v>
          </cell>
        </row>
        <row r="8830">
          <cell r="H8830" t="str">
            <v>9992041157</v>
          </cell>
          <cell r="I8830">
            <v>0</v>
          </cell>
          <cell r="J8830">
            <v>1270399.6200000001</v>
          </cell>
        </row>
        <row r="8831">
          <cell r="H8831" t="str">
            <v>9992041157</v>
          </cell>
          <cell r="I8831">
            <v>490800</v>
          </cell>
          <cell r="J8831">
            <v>490800</v>
          </cell>
        </row>
        <row r="8832">
          <cell r="H8832" t="str">
            <v>9992041157</v>
          </cell>
          <cell r="I8832">
            <v>0</v>
          </cell>
          <cell r="J8832">
            <v>490800</v>
          </cell>
        </row>
        <row r="8833">
          <cell r="H8833" t="str">
            <v>9992041157</v>
          </cell>
          <cell r="I8833">
            <v>0</v>
          </cell>
          <cell r="J8833">
            <v>482900</v>
          </cell>
        </row>
        <row r="8834">
          <cell r="H8834" t="str">
            <v>9992041157</v>
          </cell>
          <cell r="I8834">
            <v>0</v>
          </cell>
          <cell r="J8834">
            <v>7900</v>
          </cell>
        </row>
        <row r="8835">
          <cell r="H8835" t="str">
            <v>157</v>
          </cell>
          <cell r="I8835">
            <v>12922800</v>
          </cell>
          <cell r="J8835">
            <v>12920530</v>
          </cell>
        </row>
        <row r="8836">
          <cell r="H8836" t="str">
            <v>157</v>
          </cell>
          <cell r="I8836">
            <v>12922800</v>
          </cell>
          <cell r="J8836">
            <v>12920530</v>
          </cell>
        </row>
        <row r="8837">
          <cell r="H8837" t="str">
            <v>1500000157</v>
          </cell>
          <cell r="I8837">
            <v>12922800</v>
          </cell>
          <cell r="J8837">
            <v>12920530</v>
          </cell>
        </row>
        <row r="8838">
          <cell r="H8838" t="str">
            <v>1590000157</v>
          </cell>
          <cell r="I8838">
            <v>12922800</v>
          </cell>
          <cell r="J8838">
            <v>12920530</v>
          </cell>
        </row>
        <row r="8839">
          <cell r="H8839" t="str">
            <v>1592040157</v>
          </cell>
          <cell r="I8839">
            <v>12922800</v>
          </cell>
          <cell r="J8839">
            <v>12920530</v>
          </cell>
        </row>
        <row r="8840">
          <cell r="H8840" t="str">
            <v>1592040157</v>
          </cell>
          <cell r="I8840">
            <v>12922800</v>
          </cell>
          <cell r="J8840">
            <v>12920530</v>
          </cell>
        </row>
        <row r="8841">
          <cell r="H8841" t="str">
            <v>1592040157</v>
          </cell>
          <cell r="I8841">
            <v>0</v>
          </cell>
          <cell r="J8841">
            <v>12920530</v>
          </cell>
        </row>
        <row r="8842">
          <cell r="H8842" t="str">
            <v>1592040157</v>
          </cell>
          <cell r="I8842">
            <v>0</v>
          </cell>
          <cell r="J8842">
            <v>12920530</v>
          </cell>
        </row>
        <row r="8843">
          <cell r="H8843" t="str">
            <v>157</v>
          </cell>
          <cell r="I8843">
            <v>36500000</v>
          </cell>
          <cell r="J8843">
            <v>36500000</v>
          </cell>
        </row>
        <row r="8844">
          <cell r="H8844" t="str">
            <v>157</v>
          </cell>
          <cell r="I8844">
            <v>36500000</v>
          </cell>
          <cell r="J8844">
            <v>36500000</v>
          </cell>
        </row>
        <row r="8845">
          <cell r="H8845" t="str">
            <v>0500000157</v>
          </cell>
          <cell r="I8845">
            <v>36500000</v>
          </cell>
          <cell r="J8845">
            <v>36500000</v>
          </cell>
        </row>
        <row r="8846">
          <cell r="H8846" t="str">
            <v>0540000157</v>
          </cell>
          <cell r="I8846">
            <v>36500000</v>
          </cell>
          <cell r="J8846">
            <v>36500000</v>
          </cell>
        </row>
        <row r="8847">
          <cell r="H8847" t="str">
            <v>0543589157</v>
          </cell>
          <cell r="I8847">
            <v>36500000</v>
          </cell>
          <cell r="J8847">
            <v>36500000</v>
          </cell>
        </row>
        <row r="8848">
          <cell r="H8848" t="str">
            <v>0543589157</v>
          </cell>
          <cell r="I8848">
            <v>36500000</v>
          </cell>
          <cell r="J8848">
            <v>36500000</v>
          </cell>
        </row>
        <row r="8849">
          <cell r="H8849" t="str">
            <v>0543589157</v>
          </cell>
          <cell r="I8849">
            <v>0</v>
          </cell>
          <cell r="J8849">
            <v>36500000</v>
          </cell>
        </row>
        <row r="8850">
          <cell r="H8850" t="str">
            <v>0543589157</v>
          </cell>
          <cell r="I8850">
            <v>0</v>
          </cell>
          <cell r="J8850">
            <v>36500000</v>
          </cell>
        </row>
        <row r="8851">
          <cell r="H8851" t="str">
            <v>160</v>
          </cell>
          <cell r="I8851">
            <v>1864491300</v>
          </cell>
          <cell r="J8851">
            <v>1657884383.5799999</v>
          </cell>
        </row>
        <row r="8852">
          <cell r="H8852" t="str">
            <v>160</v>
          </cell>
          <cell r="I8852">
            <v>1827484200</v>
          </cell>
          <cell r="J8852">
            <v>1620878233.1800001</v>
          </cell>
        </row>
        <row r="8853">
          <cell r="H8853" t="str">
            <v>160</v>
          </cell>
          <cell r="I8853">
            <v>1814433500</v>
          </cell>
          <cell r="J8853">
            <v>1607837587.1800001</v>
          </cell>
        </row>
        <row r="8854">
          <cell r="H8854" t="str">
            <v>3900000160</v>
          </cell>
          <cell r="I8854">
            <v>1814433500</v>
          </cell>
          <cell r="J8854">
            <v>1607837587.1800001</v>
          </cell>
        </row>
        <row r="8855">
          <cell r="H8855" t="str">
            <v>3990000160</v>
          </cell>
          <cell r="I8855">
            <v>1814433500</v>
          </cell>
          <cell r="J8855">
            <v>1607837587.1800001</v>
          </cell>
        </row>
        <row r="8856">
          <cell r="H8856" t="str">
            <v>3990011160</v>
          </cell>
          <cell r="I8856">
            <v>328913000</v>
          </cell>
          <cell r="J8856">
            <v>328908504.82999998</v>
          </cell>
        </row>
        <row r="8857">
          <cell r="H8857" t="str">
            <v>3990011160</v>
          </cell>
          <cell r="I8857">
            <v>328913000</v>
          </cell>
          <cell r="J8857">
            <v>328908504.82999998</v>
          </cell>
        </row>
        <row r="8858">
          <cell r="H8858" t="str">
            <v>3990011160</v>
          </cell>
          <cell r="I8858">
            <v>0</v>
          </cell>
          <cell r="J8858">
            <v>328908504.82999998</v>
          </cell>
        </row>
        <row r="8859">
          <cell r="H8859" t="str">
            <v>3990011160</v>
          </cell>
          <cell r="I8859">
            <v>0</v>
          </cell>
          <cell r="J8859">
            <v>328908504.82999998</v>
          </cell>
        </row>
        <row r="8860">
          <cell r="H8860" t="str">
            <v>3990012160</v>
          </cell>
          <cell r="I8860">
            <v>443302000</v>
          </cell>
          <cell r="J8860">
            <v>440309940.22000003</v>
          </cell>
        </row>
        <row r="8861">
          <cell r="H8861" t="str">
            <v>3990012160</v>
          </cell>
          <cell r="I8861">
            <v>443302000</v>
          </cell>
          <cell r="J8861">
            <v>440309940.22000003</v>
          </cell>
        </row>
        <row r="8862">
          <cell r="H8862" t="str">
            <v>3990012160</v>
          </cell>
          <cell r="I8862">
            <v>0</v>
          </cell>
          <cell r="J8862">
            <v>440309940.22000003</v>
          </cell>
        </row>
        <row r="8863">
          <cell r="H8863" t="str">
            <v>3990012160</v>
          </cell>
          <cell r="I8863">
            <v>0</v>
          </cell>
          <cell r="J8863">
            <v>440309940.22000003</v>
          </cell>
        </row>
        <row r="8864">
          <cell r="H8864" t="str">
            <v>3990019160</v>
          </cell>
          <cell r="I8864">
            <v>1042181300</v>
          </cell>
          <cell r="J8864">
            <v>838584142.11000001</v>
          </cell>
        </row>
        <row r="8865">
          <cell r="H8865" t="str">
            <v>3990019160</v>
          </cell>
          <cell r="I8865">
            <v>48597500</v>
          </cell>
          <cell r="J8865">
            <v>47510931.759999998</v>
          </cell>
        </row>
        <row r="8866">
          <cell r="H8866" t="str">
            <v>3990019160</v>
          </cell>
          <cell r="I8866">
            <v>0</v>
          </cell>
          <cell r="J8866">
            <v>47510931.759999998</v>
          </cell>
        </row>
        <row r="8867">
          <cell r="H8867" t="str">
            <v>3990019160</v>
          </cell>
          <cell r="I8867">
            <v>0</v>
          </cell>
          <cell r="J8867">
            <v>47510931.759999998</v>
          </cell>
        </row>
        <row r="8868">
          <cell r="H8868" t="str">
            <v>3990019160</v>
          </cell>
          <cell r="I8868">
            <v>978880800</v>
          </cell>
          <cell r="J8868">
            <v>776371269.83000004</v>
          </cell>
        </row>
        <row r="8869">
          <cell r="H8869" t="str">
            <v>3990019160</v>
          </cell>
          <cell r="I8869">
            <v>0</v>
          </cell>
          <cell r="J8869">
            <v>776371269.83000004</v>
          </cell>
        </row>
        <row r="8870">
          <cell r="H8870" t="str">
            <v>3990019160</v>
          </cell>
          <cell r="I8870">
            <v>0</v>
          </cell>
          <cell r="J8870">
            <v>412009160.44999999</v>
          </cell>
        </row>
        <row r="8871">
          <cell r="H8871" t="str">
            <v>3990019160</v>
          </cell>
          <cell r="I8871">
            <v>0</v>
          </cell>
          <cell r="J8871">
            <v>5602945.0999999996</v>
          </cell>
        </row>
        <row r="8872">
          <cell r="H8872" t="str">
            <v>3990019160</v>
          </cell>
          <cell r="I8872">
            <v>0</v>
          </cell>
          <cell r="J8872">
            <v>358759164.27999997</v>
          </cell>
        </row>
        <row r="8873">
          <cell r="H8873" t="str">
            <v>3990019160</v>
          </cell>
          <cell r="I8873">
            <v>14703000</v>
          </cell>
          <cell r="J8873">
            <v>14701940.52</v>
          </cell>
        </row>
        <row r="8874">
          <cell r="H8874" t="str">
            <v>3990019160</v>
          </cell>
          <cell r="I8874">
            <v>0</v>
          </cell>
          <cell r="J8874">
            <v>6115128.9900000002</v>
          </cell>
        </row>
        <row r="8875">
          <cell r="H8875" t="str">
            <v>3990019160</v>
          </cell>
          <cell r="I8875">
            <v>0</v>
          </cell>
          <cell r="J8875">
            <v>6115128.9900000002</v>
          </cell>
        </row>
        <row r="8876">
          <cell r="H8876" t="str">
            <v>3990019160</v>
          </cell>
          <cell r="I8876">
            <v>0</v>
          </cell>
          <cell r="J8876">
            <v>8586811.5299999993</v>
          </cell>
        </row>
        <row r="8877">
          <cell r="H8877" t="str">
            <v>3990019160</v>
          </cell>
          <cell r="I8877">
            <v>0</v>
          </cell>
          <cell r="J8877">
            <v>8174552</v>
          </cell>
        </row>
        <row r="8878">
          <cell r="H8878" t="str">
            <v>3990019160</v>
          </cell>
          <cell r="I8878">
            <v>0</v>
          </cell>
          <cell r="J8878">
            <v>364866.28</v>
          </cell>
        </row>
        <row r="8879">
          <cell r="H8879" t="str">
            <v>3990019160</v>
          </cell>
          <cell r="I8879">
            <v>0</v>
          </cell>
          <cell r="J8879">
            <v>47393.25</v>
          </cell>
        </row>
        <row r="8880">
          <cell r="H8880" t="str">
            <v>3993969160</v>
          </cell>
          <cell r="I8880">
            <v>37200</v>
          </cell>
          <cell r="J8880">
            <v>35000.019999999997</v>
          </cell>
        </row>
        <row r="8881">
          <cell r="H8881" t="str">
            <v>3993969160</v>
          </cell>
          <cell r="I8881">
            <v>37200</v>
          </cell>
          <cell r="J8881">
            <v>35000.019999999997</v>
          </cell>
        </row>
        <row r="8882">
          <cell r="H8882" t="str">
            <v>3993969160</v>
          </cell>
          <cell r="I8882">
            <v>0</v>
          </cell>
          <cell r="J8882">
            <v>35000.019999999997</v>
          </cell>
        </row>
        <row r="8883">
          <cell r="H8883" t="str">
            <v>3993969160</v>
          </cell>
          <cell r="I8883">
            <v>0</v>
          </cell>
          <cell r="J8883">
            <v>35000.019999999997</v>
          </cell>
        </row>
        <row r="8884">
          <cell r="H8884" t="str">
            <v>160</v>
          </cell>
          <cell r="I8884">
            <v>8934700</v>
          </cell>
          <cell r="J8884">
            <v>8924646</v>
          </cell>
        </row>
        <row r="8885">
          <cell r="H8885" t="str">
            <v>3900000160</v>
          </cell>
          <cell r="I8885">
            <v>8934700</v>
          </cell>
          <cell r="J8885">
            <v>8924646</v>
          </cell>
        </row>
        <row r="8886">
          <cell r="H8886" t="str">
            <v>3990000160</v>
          </cell>
          <cell r="I8886">
            <v>8934700</v>
          </cell>
          <cell r="J8886">
            <v>8924646</v>
          </cell>
        </row>
        <row r="8887">
          <cell r="H8887" t="str">
            <v>3990019160</v>
          </cell>
          <cell r="I8887">
            <v>8934700</v>
          </cell>
          <cell r="J8887">
            <v>8924646</v>
          </cell>
        </row>
        <row r="8888">
          <cell r="H8888" t="str">
            <v>3990019160</v>
          </cell>
          <cell r="I8888">
            <v>8934700</v>
          </cell>
          <cell r="J8888">
            <v>8924646</v>
          </cell>
        </row>
        <row r="8889">
          <cell r="H8889" t="str">
            <v>3990019160</v>
          </cell>
          <cell r="I8889">
            <v>0</v>
          </cell>
          <cell r="J8889">
            <v>8924646</v>
          </cell>
        </row>
        <row r="8890">
          <cell r="H8890" t="str">
            <v>3990019160</v>
          </cell>
          <cell r="I8890">
            <v>0</v>
          </cell>
          <cell r="J8890">
            <v>8924646</v>
          </cell>
        </row>
        <row r="8891">
          <cell r="H8891" t="str">
            <v>160</v>
          </cell>
          <cell r="I8891">
            <v>4116000</v>
          </cell>
          <cell r="J8891">
            <v>4116000</v>
          </cell>
        </row>
        <row r="8892">
          <cell r="H8892" t="str">
            <v>3900000160</v>
          </cell>
          <cell r="I8892">
            <v>4116000</v>
          </cell>
          <cell r="J8892">
            <v>4116000</v>
          </cell>
        </row>
        <row r="8893">
          <cell r="H8893" t="str">
            <v>3990000160</v>
          </cell>
          <cell r="I8893">
            <v>4116000</v>
          </cell>
          <cell r="J8893">
            <v>4116000</v>
          </cell>
        </row>
        <row r="8894">
          <cell r="H8894" t="str">
            <v>3993596160</v>
          </cell>
          <cell r="I8894">
            <v>4116000</v>
          </cell>
          <cell r="J8894">
            <v>4116000</v>
          </cell>
        </row>
        <row r="8895">
          <cell r="H8895" t="str">
            <v>3993596160</v>
          </cell>
          <cell r="I8895">
            <v>4116000</v>
          </cell>
          <cell r="J8895">
            <v>4116000</v>
          </cell>
        </row>
        <row r="8896">
          <cell r="H8896" t="str">
            <v>3993596160</v>
          </cell>
          <cell r="I8896">
            <v>0</v>
          </cell>
          <cell r="J8896">
            <v>4116000</v>
          </cell>
        </row>
        <row r="8897">
          <cell r="H8897" t="str">
            <v>3993596160</v>
          </cell>
          <cell r="I8897">
            <v>0</v>
          </cell>
          <cell r="J8897">
            <v>4116000</v>
          </cell>
        </row>
        <row r="8898">
          <cell r="H8898" t="str">
            <v>160</v>
          </cell>
          <cell r="I8898">
            <v>507100</v>
          </cell>
          <cell r="J8898">
            <v>506150.40000000002</v>
          </cell>
        </row>
        <row r="8899">
          <cell r="H8899" t="str">
            <v>160</v>
          </cell>
          <cell r="I8899">
            <v>507100</v>
          </cell>
          <cell r="J8899">
            <v>506150.40000000002</v>
          </cell>
        </row>
        <row r="8900">
          <cell r="H8900" t="str">
            <v>3900000160</v>
          </cell>
          <cell r="I8900">
            <v>507100</v>
          </cell>
          <cell r="J8900">
            <v>506150.40000000002</v>
          </cell>
        </row>
        <row r="8901">
          <cell r="H8901" t="str">
            <v>3990000160</v>
          </cell>
          <cell r="I8901">
            <v>507100</v>
          </cell>
          <cell r="J8901">
            <v>506150.40000000002</v>
          </cell>
        </row>
        <row r="8902">
          <cell r="H8902" t="str">
            <v>3992040160</v>
          </cell>
          <cell r="I8902">
            <v>507100</v>
          </cell>
          <cell r="J8902">
            <v>506150.40000000002</v>
          </cell>
        </row>
        <row r="8903">
          <cell r="H8903" t="str">
            <v>3992040160</v>
          </cell>
          <cell r="I8903">
            <v>507100</v>
          </cell>
          <cell r="J8903">
            <v>506150.40000000002</v>
          </cell>
        </row>
        <row r="8904">
          <cell r="H8904" t="str">
            <v>3992040160</v>
          </cell>
          <cell r="I8904">
            <v>0</v>
          </cell>
          <cell r="J8904">
            <v>506150.40000000002</v>
          </cell>
        </row>
        <row r="8905">
          <cell r="H8905" t="str">
            <v>3992040160</v>
          </cell>
          <cell r="I8905">
            <v>0</v>
          </cell>
          <cell r="J8905">
            <v>506150.40000000002</v>
          </cell>
        </row>
        <row r="8906">
          <cell r="H8906" t="str">
            <v>160</v>
          </cell>
          <cell r="I8906">
            <v>36500000</v>
          </cell>
          <cell r="J8906">
            <v>36500000</v>
          </cell>
        </row>
        <row r="8907">
          <cell r="H8907" t="str">
            <v>160</v>
          </cell>
          <cell r="I8907">
            <v>36500000</v>
          </cell>
          <cell r="J8907">
            <v>36500000</v>
          </cell>
        </row>
        <row r="8908">
          <cell r="H8908" t="str">
            <v>0500000160</v>
          </cell>
          <cell r="I8908">
            <v>36500000</v>
          </cell>
          <cell r="J8908">
            <v>36500000</v>
          </cell>
        </row>
        <row r="8909">
          <cell r="H8909" t="str">
            <v>0540000160</v>
          </cell>
          <cell r="I8909">
            <v>36500000</v>
          </cell>
          <cell r="J8909">
            <v>36500000</v>
          </cell>
        </row>
        <row r="8910">
          <cell r="H8910" t="str">
            <v>0543589160</v>
          </cell>
          <cell r="I8910">
            <v>36500000</v>
          </cell>
          <cell r="J8910">
            <v>36500000</v>
          </cell>
        </row>
        <row r="8911">
          <cell r="H8911" t="str">
            <v>0543589160</v>
          </cell>
          <cell r="I8911">
            <v>36500000</v>
          </cell>
          <cell r="J8911">
            <v>36500000</v>
          </cell>
        </row>
        <row r="8912">
          <cell r="H8912" t="str">
            <v>0543589160</v>
          </cell>
          <cell r="I8912">
            <v>0</v>
          </cell>
          <cell r="J8912">
            <v>36500000</v>
          </cell>
        </row>
        <row r="8913">
          <cell r="H8913" t="str">
            <v>0543589160</v>
          </cell>
          <cell r="I8913">
            <v>0</v>
          </cell>
          <cell r="J8913">
            <v>36500000</v>
          </cell>
        </row>
        <row r="8914">
          <cell r="H8914" t="str">
            <v>161</v>
          </cell>
          <cell r="I8914">
            <v>3639947100</v>
          </cell>
          <cell r="J8914">
            <v>3628404190.1500001</v>
          </cell>
        </row>
        <row r="8915">
          <cell r="H8915" t="str">
            <v>161</v>
          </cell>
          <cell r="I8915">
            <v>2571700</v>
          </cell>
          <cell r="J8915">
            <v>2513777.19</v>
          </cell>
        </row>
        <row r="8916">
          <cell r="H8916" t="str">
            <v>161</v>
          </cell>
          <cell r="I8916">
            <v>2571700</v>
          </cell>
          <cell r="J8916">
            <v>2513777.19</v>
          </cell>
        </row>
        <row r="8917">
          <cell r="H8917" t="str">
            <v>1500000161</v>
          </cell>
          <cell r="I8917">
            <v>2571700</v>
          </cell>
          <cell r="J8917">
            <v>2513777.19</v>
          </cell>
        </row>
        <row r="8918">
          <cell r="H8918" t="str">
            <v>1510000161</v>
          </cell>
          <cell r="I8918">
            <v>2571700</v>
          </cell>
          <cell r="J8918">
            <v>2513777.19</v>
          </cell>
        </row>
        <row r="8919">
          <cell r="H8919" t="str">
            <v>1512794161</v>
          </cell>
          <cell r="I8919">
            <v>2571700</v>
          </cell>
          <cell r="J8919">
            <v>2513777.19</v>
          </cell>
        </row>
        <row r="8920">
          <cell r="H8920" t="str">
            <v>1512794161</v>
          </cell>
          <cell r="I8920">
            <v>2300600</v>
          </cell>
          <cell r="J8920">
            <v>2300600</v>
          </cell>
        </row>
        <row r="8921">
          <cell r="H8921" t="str">
            <v>1512794161</v>
          </cell>
          <cell r="I8921">
            <v>0</v>
          </cell>
          <cell r="J8921">
            <v>2300600</v>
          </cell>
        </row>
        <row r="8922">
          <cell r="H8922" t="str">
            <v>1512794161</v>
          </cell>
          <cell r="I8922">
            <v>0</v>
          </cell>
          <cell r="J8922">
            <v>2300600</v>
          </cell>
        </row>
        <row r="8923">
          <cell r="H8923" t="str">
            <v>1512794161</v>
          </cell>
          <cell r="I8923">
            <v>271100</v>
          </cell>
          <cell r="J8923">
            <v>213177.19</v>
          </cell>
        </row>
        <row r="8924">
          <cell r="H8924" t="str">
            <v>1512794161</v>
          </cell>
          <cell r="I8924">
            <v>0</v>
          </cell>
          <cell r="J8924">
            <v>213177.19</v>
          </cell>
        </row>
        <row r="8925">
          <cell r="H8925" t="str">
            <v>1512794161</v>
          </cell>
          <cell r="I8925">
            <v>0</v>
          </cell>
          <cell r="J8925">
            <v>213177.19</v>
          </cell>
        </row>
        <row r="8926">
          <cell r="H8926" t="str">
            <v>161</v>
          </cell>
          <cell r="I8926">
            <v>3580140600</v>
          </cell>
          <cell r="J8926">
            <v>3568999205.79</v>
          </cell>
        </row>
        <row r="8927">
          <cell r="H8927" t="str">
            <v>161</v>
          </cell>
          <cell r="I8927">
            <v>3561824200</v>
          </cell>
          <cell r="J8927">
            <v>3551639855.79</v>
          </cell>
        </row>
        <row r="8928">
          <cell r="H8928" t="str">
            <v>1500000161</v>
          </cell>
          <cell r="I8928">
            <v>3561824200</v>
          </cell>
          <cell r="J8928">
            <v>3551639855.79</v>
          </cell>
        </row>
        <row r="8929">
          <cell r="H8929" t="str">
            <v>1510000161</v>
          </cell>
          <cell r="I8929">
            <v>3561824200</v>
          </cell>
          <cell r="J8929">
            <v>3551639855.79</v>
          </cell>
        </row>
        <row r="8930">
          <cell r="H8930" t="str">
            <v>1510011161</v>
          </cell>
          <cell r="I8930">
            <v>1316120800</v>
          </cell>
          <cell r="J8930">
            <v>1315532023.8199999</v>
          </cell>
        </row>
        <row r="8931">
          <cell r="H8931" t="str">
            <v>1510011161</v>
          </cell>
          <cell r="I8931">
            <v>1316120800</v>
          </cell>
          <cell r="J8931">
            <v>1315532023.8199999</v>
          </cell>
        </row>
        <row r="8932">
          <cell r="H8932" t="str">
            <v>1510011161</v>
          </cell>
          <cell r="I8932">
            <v>0</v>
          </cell>
          <cell r="J8932">
            <v>1315532023.8199999</v>
          </cell>
        </row>
        <row r="8933">
          <cell r="H8933" t="str">
            <v>1510011161</v>
          </cell>
          <cell r="I8933">
            <v>0</v>
          </cell>
          <cell r="J8933">
            <v>1309137174.8099999</v>
          </cell>
        </row>
        <row r="8934">
          <cell r="H8934" t="str">
            <v>1510011161</v>
          </cell>
          <cell r="I8934">
            <v>0</v>
          </cell>
          <cell r="J8934">
            <v>6394849.0099999998</v>
          </cell>
        </row>
        <row r="8935">
          <cell r="H8935" t="str">
            <v>1510012161</v>
          </cell>
          <cell r="I8935">
            <v>1239685000</v>
          </cell>
          <cell r="J8935">
            <v>1238756719.73</v>
          </cell>
        </row>
        <row r="8936">
          <cell r="H8936" t="str">
            <v>1510012161</v>
          </cell>
          <cell r="I8936">
            <v>1239685000</v>
          </cell>
          <cell r="J8936">
            <v>1238756719.73</v>
          </cell>
        </row>
        <row r="8937">
          <cell r="H8937" t="str">
            <v>1510012161</v>
          </cell>
          <cell r="I8937">
            <v>0</v>
          </cell>
          <cell r="J8937">
            <v>1238756719.73</v>
          </cell>
        </row>
        <row r="8938">
          <cell r="H8938" t="str">
            <v>1510012161</v>
          </cell>
          <cell r="I8938">
            <v>0</v>
          </cell>
          <cell r="J8938">
            <v>1236140254.52</v>
          </cell>
        </row>
        <row r="8939">
          <cell r="H8939" t="str">
            <v>1510012161</v>
          </cell>
          <cell r="I8939">
            <v>0</v>
          </cell>
          <cell r="J8939">
            <v>2616465.21</v>
          </cell>
        </row>
        <row r="8940">
          <cell r="H8940" t="str">
            <v>1510019161</v>
          </cell>
          <cell r="I8940">
            <v>752636900</v>
          </cell>
          <cell r="J8940">
            <v>744162435.21000004</v>
          </cell>
        </row>
        <row r="8941">
          <cell r="H8941" t="str">
            <v>1510019161</v>
          </cell>
          <cell r="I8941">
            <v>46949800</v>
          </cell>
          <cell r="J8941">
            <v>45635988.159999996</v>
          </cell>
        </row>
        <row r="8942">
          <cell r="H8942" t="str">
            <v>1510019161</v>
          </cell>
          <cell r="I8942">
            <v>0</v>
          </cell>
          <cell r="J8942">
            <v>45635988.159999996</v>
          </cell>
        </row>
        <row r="8943">
          <cell r="H8943" t="str">
            <v>1510019161</v>
          </cell>
          <cell r="I8943">
            <v>0</v>
          </cell>
          <cell r="J8943">
            <v>45635988.159999996</v>
          </cell>
        </row>
        <row r="8944">
          <cell r="H8944" t="str">
            <v>1510019161</v>
          </cell>
          <cell r="I8944">
            <v>674703900</v>
          </cell>
          <cell r="J8944">
            <v>668655886.38999999</v>
          </cell>
        </row>
        <row r="8945">
          <cell r="H8945" t="str">
            <v>1510019161</v>
          </cell>
          <cell r="I8945">
            <v>0</v>
          </cell>
          <cell r="J8945">
            <v>668655886.38999999</v>
          </cell>
        </row>
        <row r="8946">
          <cell r="H8946" t="str">
            <v>1510019161</v>
          </cell>
          <cell r="I8946">
            <v>0</v>
          </cell>
          <cell r="J8946">
            <v>197792793.28999999</v>
          </cell>
        </row>
        <row r="8947">
          <cell r="H8947" t="str">
            <v>1510019161</v>
          </cell>
          <cell r="I8947">
            <v>0</v>
          </cell>
          <cell r="J8947">
            <v>470863093.10000002</v>
          </cell>
        </row>
        <row r="8948">
          <cell r="H8948" t="str">
            <v>1510019161</v>
          </cell>
          <cell r="I8948">
            <v>30983200</v>
          </cell>
          <cell r="J8948">
            <v>29870560.66</v>
          </cell>
        </row>
        <row r="8949">
          <cell r="H8949" t="str">
            <v>1510019161</v>
          </cell>
          <cell r="I8949">
            <v>0</v>
          </cell>
          <cell r="J8949">
            <v>15063339.18</v>
          </cell>
        </row>
        <row r="8950">
          <cell r="H8950" t="str">
            <v>1510019161</v>
          </cell>
          <cell r="I8950">
            <v>0</v>
          </cell>
          <cell r="J8950">
            <v>15063339.18</v>
          </cell>
        </row>
        <row r="8951">
          <cell r="H8951" t="str">
            <v>1510019161</v>
          </cell>
          <cell r="I8951">
            <v>0</v>
          </cell>
          <cell r="J8951">
            <v>14807221.48</v>
          </cell>
        </row>
        <row r="8952">
          <cell r="H8952" t="str">
            <v>1510019161</v>
          </cell>
          <cell r="I8952">
            <v>0</v>
          </cell>
          <cell r="J8952">
            <v>13217536.300000001</v>
          </cell>
        </row>
        <row r="8953">
          <cell r="H8953" t="str">
            <v>1510019161</v>
          </cell>
          <cell r="I8953">
            <v>0</v>
          </cell>
          <cell r="J8953">
            <v>1422120.46</v>
          </cell>
        </row>
        <row r="8954">
          <cell r="H8954" t="str">
            <v>1510019161</v>
          </cell>
          <cell r="I8954">
            <v>0</v>
          </cell>
          <cell r="J8954">
            <v>167564.72</v>
          </cell>
        </row>
        <row r="8955">
          <cell r="H8955" t="str">
            <v>1510059161</v>
          </cell>
          <cell r="I8955">
            <v>247923200</v>
          </cell>
          <cell r="J8955">
            <v>247923200</v>
          </cell>
        </row>
        <row r="8956">
          <cell r="H8956" t="str">
            <v>1510059161</v>
          </cell>
          <cell r="I8956">
            <v>247923200</v>
          </cell>
          <cell r="J8956">
            <v>247923200</v>
          </cell>
        </row>
        <row r="8957">
          <cell r="H8957" t="str">
            <v>1510059161</v>
          </cell>
          <cell r="I8957">
            <v>0</v>
          </cell>
          <cell r="J8957">
            <v>247923200</v>
          </cell>
        </row>
        <row r="8958">
          <cell r="H8958" t="str">
            <v>1510059161</v>
          </cell>
          <cell r="I8958">
            <v>0</v>
          </cell>
          <cell r="J8958">
            <v>247923200</v>
          </cell>
        </row>
        <row r="8959">
          <cell r="H8959" t="str">
            <v>1513969161</v>
          </cell>
          <cell r="I8959">
            <v>207000</v>
          </cell>
          <cell r="J8959">
            <v>168930.83</v>
          </cell>
        </row>
        <row r="8960">
          <cell r="H8960" t="str">
            <v>1513969161</v>
          </cell>
          <cell r="I8960">
            <v>207000</v>
          </cell>
          <cell r="J8960">
            <v>168930.83</v>
          </cell>
        </row>
        <row r="8961">
          <cell r="H8961" t="str">
            <v>1513969161</v>
          </cell>
          <cell r="I8961">
            <v>0</v>
          </cell>
          <cell r="J8961">
            <v>168930.83</v>
          </cell>
        </row>
        <row r="8962">
          <cell r="H8962" t="str">
            <v>1513969161</v>
          </cell>
          <cell r="I8962">
            <v>0</v>
          </cell>
          <cell r="J8962">
            <v>168930.83</v>
          </cell>
        </row>
        <row r="8963">
          <cell r="H8963" t="str">
            <v>1513974161</v>
          </cell>
          <cell r="I8963">
            <v>229800</v>
          </cell>
          <cell r="J8963">
            <v>226461.13</v>
          </cell>
        </row>
        <row r="8964">
          <cell r="H8964" t="str">
            <v>1513974161</v>
          </cell>
          <cell r="I8964">
            <v>229800</v>
          </cell>
          <cell r="J8964">
            <v>226461.13</v>
          </cell>
        </row>
        <row r="8965">
          <cell r="H8965" t="str">
            <v>1513974161</v>
          </cell>
          <cell r="I8965">
            <v>0</v>
          </cell>
          <cell r="J8965">
            <v>226461.13</v>
          </cell>
        </row>
        <row r="8966">
          <cell r="H8966" t="str">
            <v>1513974161</v>
          </cell>
          <cell r="I8966">
            <v>0</v>
          </cell>
          <cell r="J8966">
            <v>226461.13</v>
          </cell>
        </row>
        <row r="8967">
          <cell r="H8967" t="str">
            <v>1513987161</v>
          </cell>
          <cell r="I8967">
            <v>5021500</v>
          </cell>
          <cell r="J8967">
            <v>4870085.07</v>
          </cell>
        </row>
        <row r="8968">
          <cell r="H8968" t="str">
            <v>1513987161</v>
          </cell>
          <cell r="I8968">
            <v>5021500</v>
          </cell>
          <cell r="J8968">
            <v>4870085.07</v>
          </cell>
        </row>
        <row r="8969">
          <cell r="H8969" t="str">
            <v>1513987161</v>
          </cell>
          <cell r="I8969">
            <v>0</v>
          </cell>
          <cell r="J8969">
            <v>4870085.07</v>
          </cell>
        </row>
        <row r="8970">
          <cell r="H8970" t="str">
            <v>1513987161</v>
          </cell>
          <cell r="I8970">
            <v>0</v>
          </cell>
          <cell r="J8970">
            <v>4870085.07</v>
          </cell>
        </row>
        <row r="8971">
          <cell r="H8971" t="str">
            <v>161</v>
          </cell>
          <cell r="I8971">
            <v>18316400</v>
          </cell>
          <cell r="J8971">
            <v>17359350</v>
          </cell>
        </row>
        <row r="8972">
          <cell r="H8972" t="str">
            <v>1500000161</v>
          </cell>
          <cell r="I8972">
            <v>18316400</v>
          </cell>
          <cell r="J8972">
            <v>17359350</v>
          </cell>
        </row>
        <row r="8973">
          <cell r="H8973" t="str">
            <v>1510000161</v>
          </cell>
          <cell r="I8973">
            <v>18316400</v>
          </cell>
          <cell r="J8973">
            <v>17359350</v>
          </cell>
        </row>
        <row r="8974">
          <cell r="H8974" t="str">
            <v>1510019161</v>
          </cell>
          <cell r="I8974">
            <v>18316400</v>
          </cell>
          <cell r="J8974">
            <v>17359350</v>
          </cell>
        </row>
        <row r="8975">
          <cell r="H8975" t="str">
            <v>1510019161</v>
          </cell>
          <cell r="I8975">
            <v>18316400</v>
          </cell>
          <cell r="J8975">
            <v>17359350</v>
          </cell>
        </row>
        <row r="8976">
          <cell r="H8976" t="str">
            <v>1510019161</v>
          </cell>
          <cell r="I8976">
            <v>0</v>
          </cell>
          <cell r="J8976">
            <v>17359350</v>
          </cell>
        </row>
        <row r="8977">
          <cell r="H8977" t="str">
            <v>1510019161</v>
          </cell>
          <cell r="I8977">
            <v>0</v>
          </cell>
          <cell r="J8977">
            <v>17359350</v>
          </cell>
        </row>
        <row r="8978">
          <cell r="H8978" t="str">
            <v>161</v>
          </cell>
          <cell r="I8978">
            <v>20734800</v>
          </cell>
          <cell r="J8978">
            <v>20391207.170000002</v>
          </cell>
        </row>
        <row r="8979">
          <cell r="H8979" t="str">
            <v>161</v>
          </cell>
          <cell r="I8979">
            <v>20734800</v>
          </cell>
          <cell r="J8979">
            <v>20391207.170000002</v>
          </cell>
        </row>
        <row r="8980">
          <cell r="H8980" t="str">
            <v>1500000161</v>
          </cell>
          <cell r="I8980">
            <v>20734800</v>
          </cell>
          <cell r="J8980">
            <v>20391207.170000002</v>
          </cell>
        </row>
        <row r="8981">
          <cell r="H8981" t="str">
            <v>1510000161</v>
          </cell>
          <cell r="I8981">
            <v>20734800</v>
          </cell>
          <cell r="J8981">
            <v>20391207.170000002</v>
          </cell>
        </row>
        <row r="8982">
          <cell r="H8982" t="str">
            <v>1510059161</v>
          </cell>
          <cell r="I8982">
            <v>17789500</v>
          </cell>
          <cell r="J8982">
            <v>17789500</v>
          </cell>
        </row>
        <row r="8983">
          <cell r="H8983" t="str">
            <v>1510059161</v>
          </cell>
          <cell r="I8983">
            <v>17789500</v>
          </cell>
          <cell r="J8983">
            <v>17789500</v>
          </cell>
        </row>
        <row r="8984">
          <cell r="H8984" t="str">
            <v>1510059161</v>
          </cell>
          <cell r="I8984">
            <v>0</v>
          </cell>
          <cell r="J8984">
            <v>17789500</v>
          </cell>
        </row>
        <row r="8985">
          <cell r="H8985" t="str">
            <v>1510059161</v>
          </cell>
          <cell r="I8985">
            <v>0</v>
          </cell>
          <cell r="J8985">
            <v>17789500</v>
          </cell>
        </row>
        <row r="8986">
          <cell r="H8986" t="str">
            <v>1512040161</v>
          </cell>
          <cell r="I8986">
            <v>2945300</v>
          </cell>
          <cell r="J8986">
            <v>2601707.17</v>
          </cell>
        </row>
        <row r="8987">
          <cell r="H8987" t="str">
            <v>1512040161</v>
          </cell>
          <cell r="I8987">
            <v>2945300</v>
          </cell>
          <cell r="J8987">
            <v>2601707.17</v>
          </cell>
        </row>
        <row r="8988">
          <cell r="H8988" t="str">
            <v>1512040161</v>
          </cell>
          <cell r="I8988">
            <v>0</v>
          </cell>
          <cell r="J8988">
            <v>2601707.17</v>
          </cell>
        </row>
        <row r="8989">
          <cell r="H8989" t="str">
            <v>1512040161</v>
          </cell>
          <cell r="I8989">
            <v>0</v>
          </cell>
          <cell r="J8989">
            <v>2601707.17</v>
          </cell>
        </row>
        <row r="8990">
          <cell r="H8990" t="str">
            <v>161</v>
          </cell>
          <cell r="I8990">
            <v>36500000</v>
          </cell>
          <cell r="J8990">
            <v>36500000</v>
          </cell>
        </row>
        <row r="8991">
          <cell r="H8991" t="str">
            <v>161</v>
          </cell>
          <cell r="I8991">
            <v>36500000</v>
          </cell>
          <cell r="J8991">
            <v>36500000</v>
          </cell>
        </row>
        <row r="8992">
          <cell r="H8992" t="str">
            <v>0500000161</v>
          </cell>
          <cell r="I8992">
            <v>36500000</v>
          </cell>
          <cell r="J8992">
            <v>36500000</v>
          </cell>
        </row>
        <row r="8993">
          <cell r="H8993" t="str">
            <v>0540000161</v>
          </cell>
          <cell r="I8993">
            <v>36500000</v>
          </cell>
          <cell r="J8993">
            <v>36500000</v>
          </cell>
        </row>
        <row r="8994">
          <cell r="H8994" t="str">
            <v>0543589161</v>
          </cell>
          <cell r="I8994">
            <v>36500000</v>
          </cell>
          <cell r="J8994">
            <v>36500000</v>
          </cell>
        </row>
        <row r="8995">
          <cell r="H8995" t="str">
            <v>0543589161</v>
          </cell>
          <cell r="I8995">
            <v>36500000</v>
          </cell>
          <cell r="J8995">
            <v>36500000</v>
          </cell>
        </row>
        <row r="8996">
          <cell r="H8996" t="str">
            <v>0543589161</v>
          </cell>
          <cell r="I8996">
            <v>0</v>
          </cell>
          <cell r="J8996">
            <v>36500000</v>
          </cell>
        </row>
        <row r="8997">
          <cell r="H8997" t="str">
            <v>0543589161</v>
          </cell>
          <cell r="I8997">
            <v>0</v>
          </cell>
          <cell r="J8997">
            <v>36500000</v>
          </cell>
        </row>
        <row r="8998">
          <cell r="H8998" t="str">
            <v>165</v>
          </cell>
          <cell r="I8998">
            <v>378347700</v>
          </cell>
          <cell r="J8998">
            <v>361584684.14999998</v>
          </cell>
        </row>
        <row r="8999">
          <cell r="H8999" t="str">
            <v>165</v>
          </cell>
          <cell r="I8999">
            <v>331922900</v>
          </cell>
          <cell r="J8999">
            <v>322324103.38999999</v>
          </cell>
        </row>
        <row r="9000">
          <cell r="H9000" t="str">
            <v>165</v>
          </cell>
          <cell r="I9000">
            <v>689700</v>
          </cell>
          <cell r="J9000">
            <v>685315.39</v>
          </cell>
        </row>
        <row r="9001">
          <cell r="H9001" t="str">
            <v>1500000165</v>
          </cell>
          <cell r="I9001">
            <v>689700</v>
          </cell>
          <cell r="J9001">
            <v>685315.39</v>
          </cell>
        </row>
        <row r="9002">
          <cell r="H9002" t="str">
            <v>1540000165</v>
          </cell>
          <cell r="I9002">
            <v>689700</v>
          </cell>
          <cell r="J9002">
            <v>685315.39</v>
          </cell>
        </row>
        <row r="9003">
          <cell r="H9003" t="str">
            <v>1542794165</v>
          </cell>
          <cell r="I9003">
            <v>689700</v>
          </cell>
          <cell r="J9003">
            <v>685315.39</v>
          </cell>
        </row>
        <row r="9004">
          <cell r="H9004" t="str">
            <v>1542794165</v>
          </cell>
          <cell r="I9004">
            <v>689700</v>
          </cell>
          <cell r="J9004">
            <v>685315.39</v>
          </cell>
        </row>
        <row r="9005">
          <cell r="H9005" t="str">
            <v>1542794165</v>
          </cell>
          <cell r="I9005">
            <v>0</v>
          </cell>
          <cell r="J9005">
            <v>685315.39</v>
          </cell>
        </row>
        <row r="9006">
          <cell r="H9006" t="str">
            <v>1542794165</v>
          </cell>
          <cell r="I9006">
            <v>0</v>
          </cell>
          <cell r="J9006">
            <v>685315.39</v>
          </cell>
        </row>
        <row r="9007">
          <cell r="H9007" t="str">
            <v>165</v>
          </cell>
          <cell r="I9007">
            <v>331233200</v>
          </cell>
          <cell r="J9007">
            <v>321638788</v>
          </cell>
        </row>
        <row r="9008">
          <cell r="H9008" t="str">
            <v>1500000165</v>
          </cell>
          <cell r="I9008">
            <v>331233200</v>
          </cell>
          <cell r="J9008">
            <v>321638788</v>
          </cell>
        </row>
        <row r="9009">
          <cell r="H9009" t="str">
            <v>1540000165</v>
          </cell>
          <cell r="I9009">
            <v>331233200</v>
          </cell>
          <cell r="J9009">
            <v>321638788</v>
          </cell>
        </row>
        <row r="9010">
          <cell r="H9010" t="str">
            <v>1540011165</v>
          </cell>
          <cell r="I9010">
            <v>119264900</v>
          </cell>
          <cell r="J9010">
            <v>119131646.06</v>
          </cell>
        </row>
        <row r="9011">
          <cell r="H9011" t="str">
            <v>1540011165</v>
          </cell>
          <cell r="I9011">
            <v>119264900</v>
          </cell>
          <cell r="J9011">
            <v>119131646.06</v>
          </cell>
        </row>
        <row r="9012">
          <cell r="H9012" t="str">
            <v>1540011165</v>
          </cell>
          <cell r="I9012">
            <v>0</v>
          </cell>
          <cell r="J9012">
            <v>119131646.06</v>
          </cell>
        </row>
        <row r="9013">
          <cell r="H9013" t="str">
            <v>1540011165</v>
          </cell>
          <cell r="I9013">
            <v>0</v>
          </cell>
          <cell r="J9013">
            <v>119131646.06</v>
          </cell>
        </row>
        <row r="9014">
          <cell r="H9014" t="str">
            <v>1540012165</v>
          </cell>
          <cell r="I9014">
            <v>35225500</v>
          </cell>
          <cell r="J9014">
            <v>34944319.890000001</v>
          </cell>
        </row>
        <row r="9015">
          <cell r="H9015" t="str">
            <v>1540012165</v>
          </cell>
          <cell r="I9015">
            <v>35225500</v>
          </cell>
          <cell r="J9015">
            <v>34944319.890000001</v>
          </cell>
        </row>
        <row r="9016">
          <cell r="H9016" t="str">
            <v>1540012165</v>
          </cell>
          <cell r="I9016">
            <v>0</v>
          </cell>
          <cell r="J9016">
            <v>34944319.890000001</v>
          </cell>
        </row>
        <row r="9017">
          <cell r="H9017" t="str">
            <v>1540012165</v>
          </cell>
          <cell r="I9017">
            <v>0</v>
          </cell>
          <cell r="J9017">
            <v>34944319.890000001</v>
          </cell>
        </row>
        <row r="9018">
          <cell r="H9018" t="str">
            <v>1540019165</v>
          </cell>
          <cell r="I9018">
            <v>176736500</v>
          </cell>
          <cell r="J9018">
            <v>167556921.22</v>
          </cell>
        </row>
        <row r="9019">
          <cell r="H9019" t="str">
            <v>1540019165</v>
          </cell>
          <cell r="I9019">
            <v>12924500</v>
          </cell>
          <cell r="J9019">
            <v>11300830.83</v>
          </cell>
        </row>
        <row r="9020">
          <cell r="H9020" t="str">
            <v>1540019165</v>
          </cell>
          <cell r="I9020">
            <v>0</v>
          </cell>
          <cell r="J9020">
            <v>11300830.83</v>
          </cell>
        </row>
        <row r="9021">
          <cell r="H9021" t="str">
            <v>1540019165</v>
          </cell>
          <cell r="I9021">
            <v>0</v>
          </cell>
          <cell r="J9021">
            <v>11300830.83</v>
          </cell>
        </row>
        <row r="9022">
          <cell r="H9022" t="str">
            <v>1540019165</v>
          </cell>
          <cell r="I9022">
            <v>161859900</v>
          </cell>
          <cell r="J9022">
            <v>154311153.84999999</v>
          </cell>
        </row>
        <row r="9023">
          <cell r="H9023" t="str">
            <v>1540019165</v>
          </cell>
          <cell r="I9023">
            <v>0</v>
          </cell>
          <cell r="J9023">
            <v>154311153.84999999</v>
          </cell>
        </row>
        <row r="9024">
          <cell r="H9024" t="str">
            <v>1540019165</v>
          </cell>
          <cell r="I9024">
            <v>0</v>
          </cell>
          <cell r="J9024">
            <v>26952064.859999999</v>
          </cell>
        </row>
        <row r="9025">
          <cell r="H9025" t="str">
            <v>1540019165</v>
          </cell>
          <cell r="I9025">
            <v>0</v>
          </cell>
          <cell r="J9025">
            <v>20532720</v>
          </cell>
        </row>
        <row r="9026">
          <cell r="H9026" t="str">
            <v>1540019165</v>
          </cell>
          <cell r="I9026">
            <v>0</v>
          </cell>
          <cell r="J9026">
            <v>106826368.98999999</v>
          </cell>
        </row>
        <row r="9027">
          <cell r="H9027" t="str">
            <v>1540019165</v>
          </cell>
          <cell r="I9027">
            <v>1952100</v>
          </cell>
          <cell r="J9027">
            <v>1944936.54</v>
          </cell>
        </row>
        <row r="9028">
          <cell r="H9028" t="str">
            <v>1540019165</v>
          </cell>
          <cell r="I9028">
            <v>0</v>
          </cell>
          <cell r="J9028">
            <v>928184</v>
          </cell>
        </row>
        <row r="9029">
          <cell r="H9029" t="str">
            <v>1540019165</v>
          </cell>
          <cell r="I9029">
            <v>0</v>
          </cell>
          <cell r="J9029">
            <v>928184</v>
          </cell>
        </row>
        <row r="9030">
          <cell r="H9030" t="str">
            <v>1540019165</v>
          </cell>
          <cell r="I9030">
            <v>0</v>
          </cell>
          <cell r="J9030">
            <v>1016752.54</v>
          </cell>
        </row>
        <row r="9031">
          <cell r="H9031" t="str">
            <v>1540019165</v>
          </cell>
          <cell r="I9031">
            <v>0</v>
          </cell>
          <cell r="J9031">
            <v>995635</v>
          </cell>
        </row>
        <row r="9032">
          <cell r="H9032" t="str">
            <v>1540019165</v>
          </cell>
          <cell r="I9032">
            <v>0</v>
          </cell>
          <cell r="J9032">
            <v>21117.54</v>
          </cell>
        </row>
        <row r="9033">
          <cell r="H9033" t="str">
            <v>1543969165</v>
          </cell>
          <cell r="I9033">
            <v>6300</v>
          </cell>
          <cell r="J9033">
            <v>5900.83</v>
          </cell>
        </row>
        <row r="9034">
          <cell r="H9034" t="str">
            <v>1543969165</v>
          </cell>
          <cell r="I9034">
            <v>6300</v>
          </cell>
          <cell r="J9034">
            <v>5900.83</v>
          </cell>
        </row>
        <row r="9035">
          <cell r="H9035" t="str">
            <v>1543969165</v>
          </cell>
          <cell r="I9035">
            <v>0</v>
          </cell>
          <cell r="J9035">
            <v>5900.83</v>
          </cell>
        </row>
        <row r="9036">
          <cell r="H9036" t="str">
            <v>1543969165</v>
          </cell>
          <cell r="I9036">
            <v>0</v>
          </cell>
          <cell r="J9036">
            <v>5900.83</v>
          </cell>
        </row>
        <row r="9037">
          <cell r="H9037" t="str">
            <v>165</v>
          </cell>
          <cell r="I9037">
            <v>18000000</v>
          </cell>
          <cell r="J9037">
            <v>12530000</v>
          </cell>
        </row>
        <row r="9038">
          <cell r="H9038" t="str">
            <v>165</v>
          </cell>
          <cell r="I9038">
            <v>18000000</v>
          </cell>
          <cell r="J9038">
            <v>12530000</v>
          </cell>
        </row>
        <row r="9039">
          <cell r="H9039" t="str">
            <v>2300000165</v>
          </cell>
          <cell r="I9039">
            <v>18000000</v>
          </cell>
          <cell r="J9039">
            <v>12530000</v>
          </cell>
        </row>
        <row r="9040">
          <cell r="H9040" t="str">
            <v>2340000165</v>
          </cell>
          <cell r="I9040">
            <v>18000000</v>
          </cell>
          <cell r="J9040">
            <v>12530000</v>
          </cell>
        </row>
        <row r="9041">
          <cell r="H9041" t="str">
            <v>2347001165</v>
          </cell>
          <cell r="I9041">
            <v>18000000</v>
          </cell>
          <cell r="J9041">
            <v>12530000</v>
          </cell>
        </row>
        <row r="9042">
          <cell r="H9042" t="str">
            <v>2347001165</v>
          </cell>
          <cell r="I9042">
            <v>18000000</v>
          </cell>
          <cell r="J9042">
            <v>12530000</v>
          </cell>
        </row>
        <row r="9043">
          <cell r="H9043" t="str">
            <v>2347001165</v>
          </cell>
          <cell r="I9043">
            <v>0</v>
          </cell>
          <cell r="J9043">
            <v>12530000</v>
          </cell>
        </row>
        <row r="9044">
          <cell r="H9044" t="str">
            <v>2347001165</v>
          </cell>
          <cell r="I9044">
            <v>0</v>
          </cell>
          <cell r="J9044">
            <v>12530000</v>
          </cell>
        </row>
        <row r="9045">
          <cell r="H9045" t="str">
            <v>165</v>
          </cell>
          <cell r="I9045">
            <v>434700</v>
          </cell>
          <cell r="J9045">
            <v>411011.8</v>
          </cell>
        </row>
        <row r="9046">
          <cell r="H9046" t="str">
            <v>165</v>
          </cell>
          <cell r="I9046">
            <v>434700</v>
          </cell>
          <cell r="J9046">
            <v>411011.8</v>
          </cell>
        </row>
        <row r="9047">
          <cell r="H9047" t="str">
            <v>1500000165</v>
          </cell>
          <cell r="I9047">
            <v>434700</v>
          </cell>
          <cell r="J9047">
            <v>411011.8</v>
          </cell>
        </row>
        <row r="9048">
          <cell r="H9048" t="str">
            <v>1540000165</v>
          </cell>
          <cell r="I9048">
            <v>434700</v>
          </cell>
          <cell r="J9048">
            <v>411011.8</v>
          </cell>
        </row>
        <row r="9049">
          <cell r="H9049" t="str">
            <v>1542040165</v>
          </cell>
          <cell r="I9049">
            <v>434700</v>
          </cell>
          <cell r="J9049">
            <v>411011.8</v>
          </cell>
        </row>
        <row r="9050">
          <cell r="H9050" t="str">
            <v>1542040165</v>
          </cell>
          <cell r="I9050">
            <v>434700</v>
          </cell>
          <cell r="J9050">
            <v>411011.8</v>
          </cell>
        </row>
        <row r="9051">
          <cell r="H9051" t="str">
            <v>1542040165</v>
          </cell>
          <cell r="I9051">
            <v>0</v>
          </cell>
          <cell r="J9051">
            <v>411011.8</v>
          </cell>
        </row>
        <row r="9052">
          <cell r="H9052" t="str">
            <v>1542040165</v>
          </cell>
          <cell r="I9052">
            <v>0</v>
          </cell>
          <cell r="J9052">
            <v>411011.8</v>
          </cell>
        </row>
        <row r="9053">
          <cell r="H9053" t="str">
            <v>165</v>
          </cell>
          <cell r="I9053">
            <v>27990100</v>
          </cell>
          <cell r="J9053">
            <v>26319568.960000001</v>
          </cell>
        </row>
        <row r="9054">
          <cell r="H9054" t="str">
            <v>165</v>
          </cell>
          <cell r="I9054">
            <v>27990100</v>
          </cell>
          <cell r="J9054">
            <v>26319568.960000001</v>
          </cell>
        </row>
        <row r="9055">
          <cell r="H9055" t="str">
            <v>0500000165</v>
          </cell>
          <cell r="I9055">
            <v>27990100</v>
          </cell>
          <cell r="J9055">
            <v>26319568.960000001</v>
          </cell>
        </row>
        <row r="9056">
          <cell r="H9056" t="str">
            <v>0540000165</v>
          </cell>
          <cell r="I9056">
            <v>27990100</v>
          </cell>
          <cell r="J9056">
            <v>26319568.960000001</v>
          </cell>
        </row>
        <row r="9057">
          <cell r="H9057" t="str">
            <v>0543589165</v>
          </cell>
          <cell r="I9057">
            <v>27990100</v>
          </cell>
          <cell r="J9057">
            <v>26319568.960000001</v>
          </cell>
        </row>
        <row r="9058">
          <cell r="H9058" t="str">
            <v>0543589165</v>
          </cell>
          <cell r="I9058">
            <v>27990100</v>
          </cell>
          <cell r="J9058">
            <v>26319568.960000001</v>
          </cell>
        </row>
        <row r="9059">
          <cell r="H9059" t="str">
            <v>0543589165</v>
          </cell>
          <cell r="I9059">
            <v>0</v>
          </cell>
          <cell r="J9059">
            <v>26319568.960000001</v>
          </cell>
        </row>
        <row r="9060">
          <cell r="H9060" t="str">
            <v>0543589165</v>
          </cell>
          <cell r="I9060">
            <v>0</v>
          </cell>
          <cell r="J9060">
            <v>26319568.960000001</v>
          </cell>
        </row>
        <row r="9061">
          <cell r="H9061" t="str">
            <v>167</v>
          </cell>
          <cell r="I9061">
            <v>138112234300</v>
          </cell>
          <cell r="J9061">
            <v>137925610302.39999</v>
          </cell>
        </row>
        <row r="9062">
          <cell r="H9062" t="str">
            <v>167</v>
          </cell>
          <cell r="I9062">
            <v>5802687600</v>
          </cell>
          <cell r="J9062">
            <v>5616066834.5600004</v>
          </cell>
        </row>
        <row r="9063">
          <cell r="H9063" t="str">
            <v>167</v>
          </cell>
          <cell r="I9063">
            <v>5802687600</v>
          </cell>
          <cell r="J9063">
            <v>5616066834.5600004</v>
          </cell>
        </row>
        <row r="9064">
          <cell r="H9064" t="str">
            <v>1500000167</v>
          </cell>
          <cell r="I9064">
            <v>51903000</v>
          </cell>
          <cell r="J9064">
            <v>42749544.609999999</v>
          </cell>
        </row>
        <row r="9065">
          <cell r="H9065" t="str">
            <v>15Г0000167</v>
          </cell>
          <cell r="I9065">
            <v>51903000</v>
          </cell>
          <cell r="J9065">
            <v>42749544.609999999</v>
          </cell>
        </row>
        <row r="9066">
          <cell r="H9066" t="str">
            <v>15Г9999167</v>
          </cell>
          <cell r="I9066">
            <v>51903000</v>
          </cell>
          <cell r="J9066">
            <v>42749544.609999999</v>
          </cell>
        </row>
        <row r="9067">
          <cell r="H9067" t="str">
            <v>15Г9999167</v>
          </cell>
          <cell r="I9067">
            <v>51903000</v>
          </cell>
          <cell r="J9067">
            <v>42749544.609999999</v>
          </cell>
        </row>
        <row r="9068">
          <cell r="H9068" t="str">
            <v>15Г9999167</v>
          </cell>
          <cell r="I9068">
            <v>0</v>
          </cell>
          <cell r="J9068">
            <v>42749544.609999999</v>
          </cell>
        </row>
        <row r="9069">
          <cell r="H9069" t="str">
            <v>15Г9999167</v>
          </cell>
          <cell r="I9069">
            <v>0</v>
          </cell>
          <cell r="J9069">
            <v>9162000</v>
          </cell>
        </row>
        <row r="9070">
          <cell r="H9070" t="str">
            <v>15Г9999167</v>
          </cell>
          <cell r="I9070">
            <v>0</v>
          </cell>
          <cell r="J9070">
            <v>33587544.609999999</v>
          </cell>
        </row>
        <row r="9071">
          <cell r="H9071" t="str">
            <v>3800000167</v>
          </cell>
          <cell r="I9071">
            <v>5474344600</v>
          </cell>
          <cell r="J9071">
            <v>5296877289.9499998</v>
          </cell>
        </row>
        <row r="9072">
          <cell r="H9072" t="str">
            <v>3810000167</v>
          </cell>
          <cell r="I9072">
            <v>5474344600</v>
          </cell>
          <cell r="J9072">
            <v>5296877289.9499998</v>
          </cell>
        </row>
        <row r="9073">
          <cell r="H9073" t="str">
            <v>3810011167</v>
          </cell>
          <cell r="I9073">
            <v>586353400</v>
          </cell>
          <cell r="J9073">
            <v>584746756.10000002</v>
          </cell>
        </row>
        <row r="9074">
          <cell r="H9074" t="str">
            <v>3810011167</v>
          </cell>
          <cell r="I9074">
            <v>586353400</v>
          </cell>
          <cell r="J9074">
            <v>584746756.10000002</v>
          </cell>
        </row>
        <row r="9075">
          <cell r="H9075" t="str">
            <v>3810011167</v>
          </cell>
          <cell r="I9075">
            <v>0</v>
          </cell>
          <cell r="J9075">
            <v>584746756.10000002</v>
          </cell>
        </row>
        <row r="9076">
          <cell r="H9076" t="str">
            <v>3810011167</v>
          </cell>
          <cell r="I9076">
            <v>0</v>
          </cell>
          <cell r="J9076">
            <v>584746756.10000002</v>
          </cell>
        </row>
        <row r="9077">
          <cell r="H9077" t="str">
            <v>3810012167</v>
          </cell>
          <cell r="I9077">
            <v>1243358600</v>
          </cell>
          <cell r="J9077">
            <v>1237576600.28</v>
          </cell>
        </row>
        <row r="9078">
          <cell r="H9078" t="str">
            <v>3810012167</v>
          </cell>
          <cell r="I9078">
            <v>1243358600</v>
          </cell>
          <cell r="J9078">
            <v>1237576600.28</v>
          </cell>
        </row>
        <row r="9079">
          <cell r="H9079" t="str">
            <v>3810012167</v>
          </cell>
          <cell r="I9079">
            <v>0</v>
          </cell>
          <cell r="J9079">
            <v>1237576600.28</v>
          </cell>
        </row>
        <row r="9080">
          <cell r="H9080" t="str">
            <v>3810012167</v>
          </cell>
          <cell r="I9080">
            <v>0</v>
          </cell>
          <cell r="J9080">
            <v>1237576600.28</v>
          </cell>
        </row>
        <row r="9081">
          <cell r="H9081" t="str">
            <v>3810019167</v>
          </cell>
          <cell r="I9081">
            <v>1577591500</v>
          </cell>
          <cell r="J9081">
            <v>1495427364.8299999</v>
          </cell>
        </row>
        <row r="9082">
          <cell r="H9082" t="str">
            <v>3810019167</v>
          </cell>
          <cell r="I9082">
            <v>62237400</v>
          </cell>
          <cell r="J9082">
            <v>37419744.590000004</v>
          </cell>
        </row>
        <row r="9083">
          <cell r="H9083" t="str">
            <v>3810019167</v>
          </cell>
          <cell r="I9083">
            <v>0</v>
          </cell>
          <cell r="J9083">
            <v>37419744.590000004</v>
          </cell>
        </row>
        <row r="9084">
          <cell r="H9084" t="str">
            <v>3810019167</v>
          </cell>
          <cell r="I9084">
            <v>0</v>
          </cell>
          <cell r="J9084">
            <v>37419744.590000004</v>
          </cell>
        </row>
        <row r="9085">
          <cell r="H9085" t="str">
            <v>3810019167</v>
          </cell>
          <cell r="I9085">
            <v>1425068500</v>
          </cell>
          <cell r="J9085">
            <v>1384914579.29</v>
          </cell>
        </row>
        <row r="9086">
          <cell r="H9086" t="str">
            <v>3810019167</v>
          </cell>
          <cell r="I9086">
            <v>0</v>
          </cell>
          <cell r="J9086">
            <v>1384914579.29</v>
          </cell>
        </row>
        <row r="9087">
          <cell r="H9087" t="str">
            <v>3810019167</v>
          </cell>
          <cell r="I9087">
            <v>0</v>
          </cell>
          <cell r="J9087">
            <v>691797786</v>
          </cell>
        </row>
        <row r="9088">
          <cell r="H9088" t="str">
            <v>3810019167</v>
          </cell>
          <cell r="I9088">
            <v>0</v>
          </cell>
          <cell r="J9088">
            <v>693116793.28999996</v>
          </cell>
        </row>
        <row r="9089">
          <cell r="H9089" t="str">
            <v>3810019167</v>
          </cell>
          <cell r="I9089">
            <v>90285600</v>
          </cell>
          <cell r="J9089">
            <v>73093040.950000003</v>
          </cell>
        </row>
        <row r="9090">
          <cell r="H9090" t="str">
            <v>3810019167</v>
          </cell>
          <cell r="I9090">
            <v>0</v>
          </cell>
          <cell r="J9090">
            <v>1137418.76</v>
          </cell>
        </row>
        <row r="9091">
          <cell r="H9091" t="str">
            <v>3810019167</v>
          </cell>
          <cell r="I9091">
            <v>0</v>
          </cell>
          <cell r="J9091">
            <v>1137418.76</v>
          </cell>
        </row>
        <row r="9092">
          <cell r="H9092" t="str">
            <v>3810019167</v>
          </cell>
          <cell r="I9092">
            <v>0</v>
          </cell>
          <cell r="J9092">
            <v>71955622.189999998</v>
          </cell>
        </row>
        <row r="9093">
          <cell r="H9093" t="str">
            <v>3810019167</v>
          </cell>
          <cell r="I9093">
            <v>0</v>
          </cell>
          <cell r="J9093">
            <v>68435015.079999998</v>
          </cell>
        </row>
        <row r="9094">
          <cell r="H9094" t="str">
            <v>3810019167</v>
          </cell>
          <cell r="I9094">
            <v>0</v>
          </cell>
          <cell r="J9094">
            <v>2364700.1800000002</v>
          </cell>
        </row>
        <row r="9095">
          <cell r="H9095" t="str">
            <v>3810019167</v>
          </cell>
          <cell r="I9095">
            <v>0</v>
          </cell>
          <cell r="J9095">
            <v>1155906.93</v>
          </cell>
        </row>
        <row r="9096">
          <cell r="H9096" t="str">
            <v>3813596167</v>
          </cell>
          <cell r="I9096">
            <v>86144000</v>
          </cell>
          <cell r="J9096">
            <v>86143935</v>
          </cell>
        </row>
        <row r="9097">
          <cell r="H9097" t="str">
            <v>3813596167</v>
          </cell>
          <cell r="I9097">
            <v>86144000</v>
          </cell>
          <cell r="J9097">
            <v>86143935</v>
          </cell>
        </row>
        <row r="9098">
          <cell r="H9098" t="str">
            <v>3813596167</v>
          </cell>
          <cell r="I9098">
            <v>0</v>
          </cell>
          <cell r="J9098">
            <v>86143935</v>
          </cell>
        </row>
        <row r="9099">
          <cell r="H9099" t="str">
            <v>3813596167</v>
          </cell>
          <cell r="I9099">
            <v>0</v>
          </cell>
          <cell r="J9099">
            <v>86143935</v>
          </cell>
        </row>
        <row r="9100">
          <cell r="H9100" t="str">
            <v>3815483167</v>
          </cell>
          <cell r="I9100">
            <v>8265300</v>
          </cell>
          <cell r="J9100">
            <v>8265300</v>
          </cell>
        </row>
        <row r="9101">
          <cell r="H9101" t="str">
            <v>3815483167</v>
          </cell>
          <cell r="I9101">
            <v>8265300</v>
          </cell>
          <cell r="J9101">
            <v>8265300</v>
          </cell>
        </row>
        <row r="9102">
          <cell r="H9102" t="str">
            <v>3815483167</v>
          </cell>
          <cell r="I9102">
            <v>0</v>
          </cell>
          <cell r="J9102">
            <v>8265300</v>
          </cell>
        </row>
        <row r="9103">
          <cell r="H9103" t="str">
            <v>3819999167</v>
          </cell>
          <cell r="I9103">
            <v>1972631800</v>
          </cell>
          <cell r="J9103">
            <v>1884717333.74</v>
          </cell>
        </row>
        <row r="9104">
          <cell r="H9104" t="str">
            <v>3819999167</v>
          </cell>
          <cell r="I9104">
            <v>1514448500</v>
          </cell>
          <cell r="J9104">
            <v>1427789369.22</v>
          </cell>
        </row>
        <row r="9105">
          <cell r="H9105" t="str">
            <v>3819999167</v>
          </cell>
          <cell r="I9105">
            <v>0</v>
          </cell>
          <cell r="J9105">
            <v>1427789369.22</v>
          </cell>
        </row>
        <row r="9106">
          <cell r="H9106" t="str">
            <v>3819999167</v>
          </cell>
          <cell r="I9106">
            <v>0</v>
          </cell>
          <cell r="J9106">
            <v>9546575.7200000007</v>
          </cell>
        </row>
        <row r="9107">
          <cell r="H9107" t="str">
            <v>3819999167</v>
          </cell>
          <cell r="I9107">
            <v>0</v>
          </cell>
          <cell r="J9107">
            <v>1418242793.5</v>
          </cell>
        </row>
        <row r="9108">
          <cell r="H9108" t="str">
            <v>3819999167</v>
          </cell>
          <cell r="I9108">
            <v>458183300</v>
          </cell>
          <cell r="J9108">
            <v>456927964.51999998</v>
          </cell>
        </row>
        <row r="9109">
          <cell r="H9109" t="str">
            <v>3819999167</v>
          </cell>
          <cell r="I9109">
            <v>0</v>
          </cell>
          <cell r="J9109">
            <v>456727964.51999998</v>
          </cell>
        </row>
        <row r="9110">
          <cell r="H9110" t="str">
            <v>3819999167</v>
          </cell>
          <cell r="I9110">
            <v>0</v>
          </cell>
          <cell r="J9110">
            <v>456727964.51999998</v>
          </cell>
        </row>
        <row r="9111">
          <cell r="H9111" t="str">
            <v>3819999167</v>
          </cell>
          <cell r="I9111">
            <v>0</v>
          </cell>
          <cell r="J9111">
            <v>200000</v>
          </cell>
        </row>
        <row r="9112">
          <cell r="H9112" t="str">
            <v>3819999167</v>
          </cell>
          <cell r="I9112">
            <v>0</v>
          </cell>
          <cell r="J9112">
            <v>200000</v>
          </cell>
        </row>
        <row r="9113">
          <cell r="H9113" t="str">
            <v>9900000167</v>
          </cell>
          <cell r="I9113">
            <v>276440000</v>
          </cell>
          <cell r="J9113">
            <v>276440000</v>
          </cell>
        </row>
        <row r="9114">
          <cell r="H9114" t="str">
            <v>9990000167</v>
          </cell>
          <cell r="I9114">
            <v>276440000</v>
          </cell>
          <cell r="J9114">
            <v>276440000</v>
          </cell>
        </row>
        <row r="9115">
          <cell r="H9115" t="str">
            <v>9994009167</v>
          </cell>
          <cell r="I9115">
            <v>276440000</v>
          </cell>
          <cell r="J9115">
            <v>276440000</v>
          </cell>
        </row>
        <row r="9116">
          <cell r="H9116" t="str">
            <v>9994009167</v>
          </cell>
          <cell r="I9116">
            <v>276440000</v>
          </cell>
          <cell r="J9116">
            <v>276440000</v>
          </cell>
        </row>
        <row r="9117">
          <cell r="H9117" t="str">
            <v>9994009167</v>
          </cell>
          <cell r="I9117">
            <v>0</v>
          </cell>
          <cell r="J9117">
            <v>276440000</v>
          </cell>
        </row>
        <row r="9118">
          <cell r="H9118" t="str">
            <v>9994009167</v>
          </cell>
          <cell r="I9118">
            <v>0</v>
          </cell>
          <cell r="J9118">
            <v>276440000</v>
          </cell>
        </row>
        <row r="9119">
          <cell r="H9119" t="str">
            <v>167</v>
          </cell>
          <cell r="I9119">
            <v>132000000000</v>
          </cell>
          <cell r="J9119">
            <v>132000000000</v>
          </cell>
        </row>
        <row r="9120">
          <cell r="H9120" t="str">
            <v>167</v>
          </cell>
          <cell r="I9120">
            <v>32000000000</v>
          </cell>
          <cell r="J9120">
            <v>32000000000</v>
          </cell>
        </row>
        <row r="9121">
          <cell r="H9121" t="str">
            <v>9900000167</v>
          </cell>
          <cell r="I9121">
            <v>32000000000</v>
          </cell>
          <cell r="J9121">
            <v>32000000000</v>
          </cell>
        </row>
        <row r="9122">
          <cell r="H9122" t="str">
            <v>9990000167</v>
          </cell>
          <cell r="I9122">
            <v>32000000000</v>
          </cell>
          <cell r="J9122">
            <v>32000000000</v>
          </cell>
        </row>
        <row r="9123">
          <cell r="H9123" t="str">
            <v>9996044167</v>
          </cell>
          <cell r="I9123">
            <v>32000000000</v>
          </cell>
          <cell r="J9123">
            <v>32000000000</v>
          </cell>
        </row>
        <row r="9124">
          <cell r="H9124" t="str">
            <v>9996044167</v>
          </cell>
          <cell r="I9124">
            <v>32000000000</v>
          </cell>
          <cell r="J9124">
            <v>32000000000</v>
          </cell>
        </row>
        <row r="9125">
          <cell r="H9125" t="str">
            <v>9996044167</v>
          </cell>
          <cell r="I9125">
            <v>0</v>
          </cell>
          <cell r="J9125">
            <v>32000000000</v>
          </cell>
        </row>
        <row r="9126">
          <cell r="H9126" t="str">
            <v>9996044167</v>
          </cell>
          <cell r="I9126">
            <v>0</v>
          </cell>
          <cell r="J9126">
            <v>32000000000</v>
          </cell>
        </row>
        <row r="9127">
          <cell r="H9127" t="str">
            <v>167</v>
          </cell>
          <cell r="I9127">
            <v>100000000000</v>
          </cell>
          <cell r="J9127">
            <v>100000000000</v>
          </cell>
        </row>
        <row r="9128">
          <cell r="H9128" t="str">
            <v>9900000167</v>
          </cell>
          <cell r="I9128">
            <v>100000000000</v>
          </cell>
          <cell r="J9128">
            <v>100000000000</v>
          </cell>
        </row>
        <row r="9129">
          <cell r="H9129" t="str">
            <v>9990000167</v>
          </cell>
          <cell r="I9129">
            <v>100000000000</v>
          </cell>
          <cell r="J9129">
            <v>100000000000</v>
          </cell>
        </row>
        <row r="9130">
          <cell r="H9130" t="str">
            <v>9996045167</v>
          </cell>
          <cell r="I9130">
            <v>100000000000</v>
          </cell>
          <cell r="J9130">
            <v>100000000000</v>
          </cell>
        </row>
        <row r="9131">
          <cell r="H9131" t="str">
            <v>9996045167</v>
          </cell>
          <cell r="I9131">
            <v>100000000000</v>
          </cell>
          <cell r="J9131">
            <v>100000000000</v>
          </cell>
        </row>
        <row r="9132">
          <cell r="H9132" t="str">
            <v>9996045167</v>
          </cell>
          <cell r="I9132">
            <v>0</v>
          </cell>
          <cell r="J9132">
            <v>100000000000</v>
          </cell>
        </row>
        <row r="9133">
          <cell r="H9133" t="str">
            <v>9996045167</v>
          </cell>
          <cell r="I9133">
            <v>0</v>
          </cell>
          <cell r="J9133">
            <v>100000000000</v>
          </cell>
        </row>
        <row r="9134">
          <cell r="H9134" t="str">
            <v>167</v>
          </cell>
          <cell r="I9134">
            <v>1244900</v>
          </cell>
          <cell r="J9134">
            <v>1241667.8400000001</v>
          </cell>
        </row>
        <row r="9135">
          <cell r="H9135" t="str">
            <v>167</v>
          </cell>
          <cell r="I9135">
            <v>1244900</v>
          </cell>
          <cell r="J9135">
            <v>1241667.8400000001</v>
          </cell>
        </row>
        <row r="9136">
          <cell r="H9136" t="str">
            <v>3800000167</v>
          </cell>
          <cell r="I9136">
            <v>1244900</v>
          </cell>
          <cell r="J9136">
            <v>1241667.8400000001</v>
          </cell>
        </row>
        <row r="9137">
          <cell r="H9137" t="str">
            <v>3810000167</v>
          </cell>
          <cell r="I9137">
            <v>1244900</v>
          </cell>
          <cell r="J9137">
            <v>1241667.8400000001</v>
          </cell>
        </row>
        <row r="9138">
          <cell r="H9138" t="str">
            <v>3812040167</v>
          </cell>
          <cell r="I9138">
            <v>1244900</v>
          </cell>
          <cell r="J9138">
            <v>1241667.8400000001</v>
          </cell>
        </row>
        <row r="9139">
          <cell r="H9139" t="str">
            <v>3812040167</v>
          </cell>
          <cell r="I9139">
            <v>1244900</v>
          </cell>
          <cell r="J9139">
            <v>1241667.8400000001</v>
          </cell>
        </row>
        <row r="9140">
          <cell r="H9140" t="str">
            <v>3812040167</v>
          </cell>
          <cell r="I9140">
            <v>0</v>
          </cell>
          <cell r="J9140">
            <v>1241667.8400000001</v>
          </cell>
        </row>
        <row r="9141">
          <cell r="H9141" t="str">
            <v>3812040167</v>
          </cell>
          <cell r="I9141">
            <v>0</v>
          </cell>
          <cell r="J9141">
            <v>1241667.8400000001</v>
          </cell>
        </row>
        <row r="9142">
          <cell r="H9142" t="str">
            <v>167</v>
          </cell>
          <cell r="I9142">
            <v>280311700</v>
          </cell>
          <cell r="J9142">
            <v>280311700</v>
          </cell>
        </row>
        <row r="9143">
          <cell r="H9143" t="str">
            <v>167</v>
          </cell>
          <cell r="I9143">
            <v>280311700</v>
          </cell>
          <cell r="J9143">
            <v>280311700</v>
          </cell>
        </row>
        <row r="9144">
          <cell r="H9144" t="str">
            <v>0100000167</v>
          </cell>
          <cell r="I9144">
            <v>280311700</v>
          </cell>
          <cell r="J9144">
            <v>280311700</v>
          </cell>
        </row>
        <row r="9145">
          <cell r="H9145" t="str">
            <v>0150000167</v>
          </cell>
          <cell r="I9145">
            <v>280311700</v>
          </cell>
          <cell r="J9145">
            <v>280311700</v>
          </cell>
        </row>
        <row r="9146">
          <cell r="H9146" t="str">
            <v>0150059167</v>
          </cell>
          <cell r="I9146">
            <v>196362700</v>
          </cell>
          <cell r="J9146">
            <v>196362700</v>
          </cell>
        </row>
        <row r="9147">
          <cell r="H9147" t="str">
            <v>0150059167</v>
          </cell>
          <cell r="I9147">
            <v>196362700</v>
          </cell>
          <cell r="J9147">
            <v>196362700</v>
          </cell>
        </row>
        <row r="9148">
          <cell r="H9148" t="str">
            <v>0150059167</v>
          </cell>
          <cell r="I9148">
            <v>0</v>
          </cell>
          <cell r="J9148">
            <v>196362700</v>
          </cell>
        </row>
        <row r="9149">
          <cell r="H9149" t="str">
            <v>0150059167</v>
          </cell>
          <cell r="I9149">
            <v>0</v>
          </cell>
          <cell r="J9149">
            <v>185362700</v>
          </cell>
        </row>
        <row r="9150">
          <cell r="H9150" t="str">
            <v>0150059167</v>
          </cell>
          <cell r="I9150">
            <v>0</v>
          </cell>
          <cell r="J9150">
            <v>11000000</v>
          </cell>
        </row>
        <row r="9151">
          <cell r="H9151" t="str">
            <v>0154009167</v>
          </cell>
          <cell r="I9151">
            <v>83949000</v>
          </cell>
          <cell r="J9151">
            <v>83949000</v>
          </cell>
        </row>
        <row r="9152">
          <cell r="H9152" t="str">
            <v>0154009167</v>
          </cell>
          <cell r="I9152">
            <v>83949000</v>
          </cell>
          <cell r="J9152">
            <v>83949000</v>
          </cell>
        </row>
        <row r="9153">
          <cell r="H9153" t="str">
            <v>0154009167</v>
          </cell>
          <cell r="I9153">
            <v>0</v>
          </cell>
          <cell r="J9153">
            <v>83949000</v>
          </cell>
        </row>
        <row r="9154">
          <cell r="H9154" t="str">
            <v>0154009167</v>
          </cell>
          <cell r="I9154">
            <v>0</v>
          </cell>
          <cell r="J9154">
            <v>83949000</v>
          </cell>
        </row>
        <row r="9155">
          <cell r="H9155" t="str">
            <v>167</v>
          </cell>
          <cell r="I9155">
            <v>27990100</v>
          </cell>
          <cell r="J9155">
            <v>27990100</v>
          </cell>
        </row>
        <row r="9156">
          <cell r="H9156" t="str">
            <v>167</v>
          </cell>
          <cell r="I9156">
            <v>27990100</v>
          </cell>
          <cell r="J9156">
            <v>27990100</v>
          </cell>
        </row>
        <row r="9157">
          <cell r="H9157" t="str">
            <v>0500000167</v>
          </cell>
          <cell r="I9157">
            <v>27990100</v>
          </cell>
          <cell r="J9157">
            <v>27990100</v>
          </cell>
        </row>
        <row r="9158">
          <cell r="H9158" t="str">
            <v>0540000167</v>
          </cell>
          <cell r="I9158">
            <v>27990100</v>
          </cell>
          <cell r="J9158">
            <v>27990100</v>
          </cell>
        </row>
        <row r="9159">
          <cell r="H9159" t="str">
            <v>0543589167</v>
          </cell>
          <cell r="I9159">
            <v>27990100</v>
          </cell>
          <cell r="J9159">
            <v>27990100</v>
          </cell>
        </row>
        <row r="9160">
          <cell r="H9160" t="str">
            <v>0543589167</v>
          </cell>
          <cell r="I9160">
            <v>27990100</v>
          </cell>
          <cell r="J9160">
            <v>27990100</v>
          </cell>
        </row>
        <row r="9161">
          <cell r="H9161" t="str">
            <v>0543589167</v>
          </cell>
          <cell r="I9161">
            <v>0</v>
          </cell>
          <cell r="J9161">
            <v>27990100</v>
          </cell>
        </row>
        <row r="9162">
          <cell r="H9162" t="str">
            <v>0543589167</v>
          </cell>
          <cell r="I9162">
            <v>0</v>
          </cell>
          <cell r="J9162">
            <v>27990100</v>
          </cell>
        </row>
        <row r="9163">
          <cell r="H9163" t="str">
            <v>168</v>
          </cell>
          <cell r="I9163">
            <v>2381994500</v>
          </cell>
          <cell r="J9163">
            <v>2376666686.96</v>
          </cell>
        </row>
        <row r="9164">
          <cell r="H9164" t="str">
            <v>168</v>
          </cell>
          <cell r="I9164">
            <v>2330453300</v>
          </cell>
          <cell r="J9164">
            <v>2325127704.5599999</v>
          </cell>
        </row>
        <row r="9165">
          <cell r="H9165" t="str">
            <v>168</v>
          </cell>
          <cell r="I9165">
            <v>28938700</v>
          </cell>
          <cell r="J9165">
            <v>28848781.649999999</v>
          </cell>
        </row>
        <row r="9166">
          <cell r="H9166" t="str">
            <v>1500000168</v>
          </cell>
          <cell r="I9166">
            <v>28938700</v>
          </cell>
          <cell r="J9166">
            <v>28848781.649999999</v>
          </cell>
        </row>
        <row r="9167">
          <cell r="H9167" t="str">
            <v>1550000168</v>
          </cell>
          <cell r="I9167">
            <v>28938700</v>
          </cell>
          <cell r="J9167">
            <v>28848781.649999999</v>
          </cell>
        </row>
        <row r="9168">
          <cell r="H9168" t="str">
            <v>1552794168</v>
          </cell>
          <cell r="I9168">
            <v>28938700</v>
          </cell>
          <cell r="J9168">
            <v>28848781.649999999</v>
          </cell>
        </row>
        <row r="9169">
          <cell r="H9169" t="str">
            <v>1552794168</v>
          </cell>
          <cell r="I9169">
            <v>28938700</v>
          </cell>
          <cell r="J9169">
            <v>28848781.649999999</v>
          </cell>
        </row>
        <row r="9170">
          <cell r="H9170" t="str">
            <v>1552794168</v>
          </cell>
          <cell r="I9170">
            <v>0</v>
          </cell>
          <cell r="J9170">
            <v>28848781.649999999</v>
          </cell>
        </row>
        <row r="9171">
          <cell r="H9171" t="str">
            <v>1552794168</v>
          </cell>
          <cell r="I9171">
            <v>0</v>
          </cell>
          <cell r="J9171">
            <v>28240980.5</v>
          </cell>
        </row>
        <row r="9172">
          <cell r="H9172" t="str">
            <v>1552794168</v>
          </cell>
          <cell r="I9172">
            <v>0</v>
          </cell>
          <cell r="J9172">
            <v>607801.15</v>
          </cell>
        </row>
        <row r="9173">
          <cell r="H9173" t="str">
            <v>168</v>
          </cell>
          <cell r="I9173">
            <v>2054566300</v>
          </cell>
          <cell r="J9173">
            <v>2054566300</v>
          </cell>
        </row>
        <row r="9174">
          <cell r="H9174" t="str">
            <v>1500000168</v>
          </cell>
          <cell r="I9174">
            <v>2054566300</v>
          </cell>
          <cell r="J9174">
            <v>2054566300</v>
          </cell>
        </row>
        <row r="9175">
          <cell r="H9175" t="str">
            <v>1550000168</v>
          </cell>
          <cell r="I9175">
            <v>2054566300</v>
          </cell>
          <cell r="J9175">
            <v>2054566300</v>
          </cell>
        </row>
        <row r="9176">
          <cell r="H9176" t="str">
            <v>1550059168</v>
          </cell>
          <cell r="I9176">
            <v>2054566300</v>
          </cell>
          <cell r="J9176">
            <v>2054566300</v>
          </cell>
        </row>
        <row r="9177">
          <cell r="H9177" t="str">
            <v>1550059168</v>
          </cell>
          <cell r="I9177">
            <v>2054566300</v>
          </cell>
          <cell r="J9177">
            <v>2054566300</v>
          </cell>
        </row>
        <row r="9178">
          <cell r="H9178" t="str">
            <v>1550059168</v>
          </cell>
          <cell r="I9178">
            <v>0</v>
          </cell>
          <cell r="J9178">
            <v>2054566300</v>
          </cell>
        </row>
        <row r="9179">
          <cell r="H9179" t="str">
            <v>1550059168</v>
          </cell>
          <cell r="I9179">
            <v>0</v>
          </cell>
          <cell r="J9179">
            <v>2009977100</v>
          </cell>
        </row>
        <row r="9180">
          <cell r="H9180" t="str">
            <v>1550059168</v>
          </cell>
          <cell r="I9180">
            <v>0</v>
          </cell>
          <cell r="J9180">
            <v>44589200</v>
          </cell>
        </row>
        <row r="9181">
          <cell r="H9181" t="str">
            <v>168</v>
          </cell>
          <cell r="I9181">
            <v>246948300</v>
          </cell>
          <cell r="J9181">
            <v>241712622.91</v>
          </cell>
        </row>
        <row r="9182">
          <cell r="H9182" t="str">
            <v>1500000168</v>
          </cell>
          <cell r="I9182">
            <v>246948300</v>
          </cell>
          <cell r="J9182">
            <v>241712622.91</v>
          </cell>
        </row>
        <row r="9183">
          <cell r="H9183" t="str">
            <v>1550000168</v>
          </cell>
          <cell r="I9183">
            <v>246948300</v>
          </cell>
          <cell r="J9183">
            <v>241712622.91</v>
          </cell>
        </row>
        <row r="9184">
          <cell r="H9184" t="str">
            <v>1550011168</v>
          </cell>
          <cell r="I9184">
            <v>87922000</v>
          </cell>
          <cell r="J9184">
            <v>84284537.650000006</v>
          </cell>
        </row>
        <row r="9185">
          <cell r="H9185" t="str">
            <v>1550011168</v>
          </cell>
          <cell r="I9185">
            <v>87922000</v>
          </cell>
          <cell r="J9185">
            <v>84284537.650000006</v>
          </cell>
        </row>
        <row r="9186">
          <cell r="H9186" t="str">
            <v>1550011168</v>
          </cell>
          <cell r="I9186">
            <v>0</v>
          </cell>
          <cell r="J9186">
            <v>84284537.650000006</v>
          </cell>
        </row>
        <row r="9187">
          <cell r="H9187" t="str">
            <v>1550011168</v>
          </cell>
          <cell r="I9187">
            <v>0</v>
          </cell>
          <cell r="J9187">
            <v>84284537.650000006</v>
          </cell>
        </row>
        <row r="9188">
          <cell r="H9188" t="str">
            <v>1550019168</v>
          </cell>
          <cell r="I9188">
            <v>48034500</v>
          </cell>
          <cell r="J9188">
            <v>46436492.310000002</v>
          </cell>
        </row>
        <row r="9189">
          <cell r="H9189" t="str">
            <v>1550019168</v>
          </cell>
          <cell r="I9189">
            <v>9449300</v>
          </cell>
          <cell r="J9189">
            <v>8173773.1699999999</v>
          </cell>
        </row>
        <row r="9190">
          <cell r="H9190" t="str">
            <v>1550019168</v>
          </cell>
          <cell r="I9190">
            <v>0</v>
          </cell>
          <cell r="J9190">
            <v>8173773.1699999999</v>
          </cell>
        </row>
        <row r="9191">
          <cell r="H9191" t="str">
            <v>1550019168</v>
          </cell>
          <cell r="I9191">
            <v>0</v>
          </cell>
          <cell r="J9191">
            <v>8173773.1699999999</v>
          </cell>
        </row>
        <row r="9192">
          <cell r="H9192" t="str">
            <v>1550019168</v>
          </cell>
          <cell r="I9192">
            <v>36435400</v>
          </cell>
          <cell r="J9192">
            <v>36113072.030000001</v>
          </cell>
        </row>
        <row r="9193">
          <cell r="H9193" t="str">
            <v>1550019168</v>
          </cell>
          <cell r="I9193">
            <v>0</v>
          </cell>
          <cell r="J9193">
            <v>36113072.030000001</v>
          </cell>
        </row>
        <row r="9194">
          <cell r="H9194" t="str">
            <v>1550019168</v>
          </cell>
          <cell r="I9194">
            <v>0</v>
          </cell>
          <cell r="J9194">
            <v>13147680.220000001</v>
          </cell>
        </row>
        <row r="9195">
          <cell r="H9195" t="str">
            <v>1550019168</v>
          </cell>
          <cell r="I9195">
            <v>0</v>
          </cell>
          <cell r="J9195">
            <v>22965391.809999999</v>
          </cell>
        </row>
        <row r="9196">
          <cell r="H9196" t="str">
            <v>1550019168</v>
          </cell>
          <cell r="I9196">
            <v>2149800</v>
          </cell>
          <cell r="J9196">
            <v>2149647.11</v>
          </cell>
        </row>
        <row r="9197">
          <cell r="H9197" t="str">
            <v>1550019168</v>
          </cell>
          <cell r="I9197">
            <v>0</v>
          </cell>
          <cell r="J9197">
            <v>392804.4</v>
          </cell>
        </row>
        <row r="9198">
          <cell r="H9198" t="str">
            <v>1550019168</v>
          </cell>
          <cell r="I9198">
            <v>0</v>
          </cell>
          <cell r="J9198">
            <v>392804.4</v>
          </cell>
        </row>
        <row r="9199">
          <cell r="H9199" t="str">
            <v>1550019168</v>
          </cell>
          <cell r="I9199">
            <v>0</v>
          </cell>
          <cell r="J9199">
            <v>1756842.71</v>
          </cell>
        </row>
        <row r="9200">
          <cell r="H9200" t="str">
            <v>1550019168</v>
          </cell>
          <cell r="I9200">
            <v>0</v>
          </cell>
          <cell r="J9200">
            <v>1756842.71</v>
          </cell>
        </row>
        <row r="9201">
          <cell r="H9201" t="str">
            <v>1550059168</v>
          </cell>
          <cell r="I9201">
            <v>110988400</v>
          </cell>
          <cell r="J9201">
            <v>110988400</v>
          </cell>
        </row>
        <row r="9202">
          <cell r="H9202" t="str">
            <v>1550059168</v>
          </cell>
          <cell r="I9202">
            <v>110988400</v>
          </cell>
          <cell r="J9202">
            <v>110988400</v>
          </cell>
        </row>
        <row r="9203">
          <cell r="H9203" t="str">
            <v>1550059168</v>
          </cell>
          <cell r="I9203">
            <v>0</v>
          </cell>
          <cell r="J9203">
            <v>110988400</v>
          </cell>
        </row>
        <row r="9204">
          <cell r="H9204" t="str">
            <v>1550059168</v>
          </cell>
          <cell r="I9204">
            <v>0</v>
          </cell>
          <cell r="J9204">
            <v>110988400</v>
          </cell>
        </row>
        <row r="9205">
          <cell r="H9205" t="str">
            <v>1553969168</v>
          </cell>
          <cell r="I9205">
            <v>3400</v>
          </cell>
          <cell r="J9205">
            <v>3192.95</v>
          </cell>
        </row>
        <row r="9206">
          <cell r="H9206" t="str">
            <v>1553969168</v>
          </cell>
          <cell r="I9206">
            <v>3400</v>
          </cell>
          <cell r="J9206">
            <v>3192.95</v>
          </cell>
        </row>
        <row r="9207">
          <cell r="H9207" t="str">
            <v>1553969168</v>
          </cell>
          <cell r="I9207">
            <v>0</v>
          </cell>
          <cell r="J9207">
            <v>3192.95</v>
          </cell>
        </row>
        <row r="9208">
          <cell r="H9208" t="str">
            <v>1553969168</v>
          </cell>
          <cell r="I9208">
            <v>0</v>
          </cell>
          <cell r="J9208">
            <v>3192.95</v>
          </cell>
        </row>
        <row r="9209">
          <cell r="H9209" t="str">
            <v>168</v>
          </cell>
          <cell r="I9209">
            <v>33551100</v>
          </cell>
          <cell r="J9209">
            <v>33548882.399999999</v>
          </cell>
        </row>
        <row r="9210">
          <cell r="H9210" t="str">
            <v>168</v>
          </cell>
          <cell r="I9210">
            <v>42000</v>
          </cell>
          <cell r="J9210">
            <v>39782.400000000001</v>
          </cell>
        </row>
        <row r="9211">
          <cell r="H9211" t="str">
            <v>1500000168</v>
          </cell>
          <cell r="I9211">
            <v>42000</v>
          </cell>
          <cell r="J9211">
            <v>39782.400000000001</v>
          </cell>
        </row>
        <row r="9212">
          <cell r="H9212" t="str">
            <v>1550000168</v>
          </cell>
          <cell r="I9212">
            <v>42000</v>
          </cell>
          <cell r="J9212">
            <v>39782.400000000001</v>
          </cell>
        </row>
        <row r="9213">
          <cell r="H9213" t="str">
            <v>1552040168</v>
          </cell>
          <cell r="I9213">
            <v>42000</v>
          </cell>
          <cell r="J9213">
            <v>39782.400000000001</v>
          </cell>
        </row>
        <row r="9214">
          <cell r="H9214" t="str">
            <v>1552040168</v>
          </cell>
          <cell r="I9214">
            <v>42000</v>
          </cell>
          <cell r="J9214">
            <v>39782.400000000001</v>
          </cell>
        </row>
        <row r="9215">
          <cell r="H9215" t="str">
            <v>1552040168</v>
          </cell>
          <cell r="I9215">
            <v>0</v>
          </cell>
          <cell r="J9215">
            <v>39782.400000000001</v>
          </cell>
        </row>
        <row r="9216">
          <cell r="H9216" t="str">
            <v>1552040168</v>
          </cell>
          <cell r="I9216">
            <v>0</v>
          </cell>
          <cell r="J9216">
            <v>39782.400000000001</v>
          </cell>
        </row>
        <row r="9217">
          <cell r="H9217" t="str">
            <v>168</v>
          </cell>
          <cell r="I9217">
            <v>33509100</v>
          </cell>
          <cell r="J9217">
            <v>33509100</v>
          </cell>
        </row>
        <row r="9218">
          <cell r="H9218" t="str">
            <v>0200000168</v>
          </cell>
          <cell r="I9218">
            <v>32709300</v>
          </cell>
          <cell r="J9218">
            <v>32709300</v>
          </cell>
        </row>
        <row r="9219">
          <cell r="H9219" t="str">
            <v>0210000168</v>
          </cell>
          <cell r="I9219">
            <v>32709300</v>
          </cell>
          <cell r="J9219">
            <v>32709300</v>
          </cell>
        </row>
        <row r="9220">
          <cell r="H9220" t="str">
            <v>0210059168</v>
          </cell>
          <cell r="I9220">
            <v>32709300</v>
          </cell>
          <cell r="J9220">
            <v>32709300</v>
          </cell>
        </row>
        <row r="9221">
          <cell r="H9221" t="str">
            <v>0210059168</v>
          </cell>
          <cell r="I9221">
            <v>32709300</v>
          </cell>
          <cell r="J9221">
            <v>32709300</v>
          </cell>
        </row>
        <row r="9222">
          <cell r="H9222" t="str">
            <v>0210059168</v>
          </cell>
          <cell r="I9222">
            <v>0</v>
          </cell>
          <cell r="J9222">
            <v>32709300</v>
          </cell>
        </row>
        <row r="9223">
          <cell r="H9223" t="str">
            <v>0210059168</v>
          </cell>
          <cell r="I9223">
            <v>0</v>
          </cell>
          <cell r="J9223">
            <v>23773200</v>
          </cell>
        </row>
        <row r="9224">
          <cell r="H9224" t="str">
            <v>0210059168</v>
          </cell>
          <cell r="I9224">
            <v>0</v>
          </cell>
          <cell r="J9224">
            <v>8936100</v>
          </cell>
        </row>
        <row r="9225">
          <cell r="H9225" t="str">
            <v>0300000168</v>
          </cell>
          <cell r="I9225">
            <v>799800</v>
          </cell>
          <cell r="J9225">
            <v>799800</v>
          </cell>
        </row>
        <row r="9226">
          <cell r="H9226" t="str">
            <v>0330000168</v>
          </cell>
          <cell r="I9226">
            <v>799800</v>
          </cell>
          <cell r="J9226">
            <v>799800</v>
          </cell>
        </row>
        <row r="9227">
          <cell r="H9227" t="str">
            <v>0333986168</v>
          </cell>
          <cell r="I9227">
            <v>799800</v>
          </cell>
          <cell r="J9227">
            <v>799800</v>
          </cell>
        </row>
        <row r="9228">
          <cell r="H9228" t="str">
            <v>0333986168</v>
          </cell>
          <cell r="I9228">
            <v>799800</v>
          </cell>
          <cell r="J9228">
            <v>799800</v>
          </cell>
        </row>
        <row r="9229">
          <cell r="H9229" t="str">
            <v>0333986168</v>
          </cell>
          <cell r="I9229">
            <v>0</v>
          </cell>
          <cell r="J9229">
            <v>799800</v>
          </cell>
        </row>
        <row r="9230">
          <cell r="H9230" t="str">
            <v>0333986168</v>
          </cell>
          <cell r="I9230">
            <v>0</v>
          </cell>
          <cell r="J9230">
            <v>799800</v>
          </cell>
        </row>
        <row r="9231">
          <cell r="H9231" t="str">
            <v>168</v>
          </cell>
          <cell r="I9231">
            <v>17990100</v>
          </cell>
          <cell r="J9231">
            <v>17990100</v>
          </cell>
        </row>
        <row r="9232">
          <cell r="H9232" t="str">
            <v>168</v>
          </cell>
          <cell r="I9232">
            <v>17990100</v>
          </cell>
          <cell r="J9232">
            <v>17990100</v>
          </cell>
        </row>
        <row r="9233">
          <cell r="H9233" t="str">
            <v>0500000168</v>
          </cell>
          <cell r="I9233">
            <v>17990100</v>
          </cell>
          <cell r="J9233">
            <v>17990100</v>
          </cell>
        </row>
        <row r="9234">
          <cell r="H9234" t="str">
            <v>0540000168</v>
          </cell>
          <cell r="I9234">
            <v>17990100</v>
          </cell>
          <cell r="J9234">
            <v>17990100</v>
          </cell>
        </row>
        <row r="9235">
          <cell r="H9235" t="str">
            <v>0543589168</v>
          </cell>
          <cell r="I9235">
            <v>17990100</v>
          </cell>
          <cell r="J9235">
            <v>17990100</v>
          </cell>
        </row>
        <row r="9236">
          <cell r="H9236" t="str">
            <v>0543589168</v>
          </cell>
          <cell r="I9236">
            <v>17990100</v>
          </cell>
          <cell r="J9236">
            <v>17990100</v>
          </cell>
        </row>
        <row r="9237">
          <cell r="H9237" t="str">
            <v>0543589168</v>
          </cell>
          <cell r="I9237">
            <v>0</v>
          </cell>
          <cell r="J9237">
            <v>17990100</v>
          </cell>
        </row>
        <row r="9238">
          <cell r="H9238" t="str">
            <v>0543589168</v>
          </cell>
          <cell r="I9238">
            <v>0</v>
          </cell>
          <cell r="J9238">
            <v>17990100</v>
          </cell>
        </row>
        <row r="9239">
          <cell r="H9239" t="str">
            <v>169</v>
          </cell>
          <cell r="I9239">
            <v>16519961500</v>
          </cell>
          <cell r="J9239">
            <v>15457273115.35</v>
          </cell>
        </row>
        <row r="9240">
          <cell r="H9240" t="str">
            <v>169</v>
          </cell>
          <cell r="I9240">
            <v>1727369400</v>
          </cell>
          <cell r="J9240">
            <v>725576213.51999998</v>
          </cell>
        </row>
        <row r="9241">
          <cell r="H9241" t="str">
            <v>169</v>
          </cell>
          <cell r="I9241">
            <v>151078700</v>
          </cell>
          <cell r="J9241">
            <v>140854390.81999999</v>
          </cell>
        </row>
        <row r="9242">
          <cell r="H9242" t="str">
            <v>1200000169</v>
          </cell>
          <cell r="I9242">
            <v>151078700</v>
          </cell>
          <cell r="J9242">
            <v>140854390.81999999</v>
          </cell>
        </row>
        <row r="9243">
          <cell r="H9243" t="str">
            <v>1250000169</v>
          </cell>
          <cell r="I9243">
            <v>151078700</v>
          </cell>
          <cell r="J9243">
            <v>140854390.81999999</v>
          </cell>
        </row>
        <row r="9244">
          <cell r="H9244" t="str">
            <v>1252794169</v>
          </cell>
          <cell r="I9244">
            <v>151078700</v>
          </cell>
          <cell r="J9244">
            <v>140854390.81999999</v>
          </cell>
        </row>
        <row r="9245">
          <cell r="H9245" t="str">
            <v>1252794169</v>
          </cell>
          <cell r="I9245">
            <v>151078700</v>
          </cell>
          <cell r="J9245">
            <v>140854390.81999999</v>
          </cell>
        </row>
        <row r="9246">
          <cell r="H9246" t="str">
            <v>1252794169</v>
          </cell>
          <cell r="I9246">
            <v>0</v>
          </cell>
          <cell r="J9246">
            <v>140854390.81999999</v>
          </cell>
        </row>
        <row r="9247">
          <cell r="H9247" t="str">
            <v>1252794169</v>
          </cell>
          <cell r="I9247">
            <v>0</v>
          </cell>
          <cell r="J9247">
            <v>140854390.81999999</v>
          </cell>
        </row>
        <row r="9248">
          <cell r="H9248" t="str">
            <v>169</v>
          </cell>
          <cell r="I9248">
            <v>1576290700</v>
          </cell>
          <cell r="J9248">
            <v>584721822.70000005</v>
          </cell>
        </row>
        <row r="9249">
          <cell r="H9249" t="str">
            <v>1200000169</v>
          </cell>
          <cell r="I9249">
            <v>1576290700</v>
          </cell>
          <cell r="J9249">
            <v>584721822.70000005</v>
          </cell>
        </row>
        <row r="9250">
          <cell r="H9250" t="str">
            <v>1230000169</v>
          </cell>
          <cell r="I9250">
            <v>1268948600</v>
          </cell>
          <cell r="J9250">
            <v>300473746.94</v>
          </cell>
        </row>
        <row r="9251">
          <cell r="H9251" t="str">
            <v>1232795169</v>
          </cell>
          <cell r="I9251">
            <v>796586300</v>
          </cell>
          <cell r="J9251">
            <v>129203711.09</v>
          </cell>
        </row>
        <row r="9252">
          <cell r="H9252" t="str">
            <v>1232795169</v>
          </cell>
          <cell r="I9252">
            <v>796586300</v>
          </cell>
          <cell r="J9252">
            <v>129203711.09</v>
          </cell>
        </row>
        <row r="9253">
          <cell r="H9253" t="str">
            <v>1232795169</v>
          </cell>
          <cell r="I9253">
            <v>0</v>
          </cell>
          <cell r="J9253">
            <v>129203711.09</v>
          </cell>
        </row>
        <row r="9254">
          <cell r="H9254" t="str">
            <v>1232795169</v>
          </cell>
          <cell r="I9254">
            <v>0</v>
          </cell>
          <cell r="J9254">
            <v>129203711.09</v>
          </cell>
        </row>
        <row r="9255">
          <cell r="H9255" t="str">
            <v>1232796169</v>
          </cell>
          <cell r="I9255">
            <v>472362300</v>
          </cell>
          <cell r="J9255">
            <v>171270035.84999999</v>
          </cell>
        </row>
        <row r="9256">
          <cell r="H9256" t="str">
            <v>1232796169</v>
          </cell>
          <cell r="I9256">
            <v>472362300</v>
          </cell>
          <cell r="J9256">
            <v>171270035.84999999</v>
          </cell>
        </row>
        <row r="9257">
          <cell r="H9257" t="str">
            <v>1232796169</v>
          </cell>
          <cell r="I9257">
            <v>0</v>
          </cell>
          <cell r="J9257">
            <v>171270035.84999999</v>
          </cell>
        </row>
        <row r="9258">
          <cell r="H9258" t="str">
            <v>1232796169</v>
          </cell>
          <cell r="I9258">
            <v>0</v>
          </cell>
          <cell r="J9258">
            <v>171270035.84999999</v>
          </cell>
        </row>
        <row r="9259">
          <cell r="H9259" t="str">
            <v>1250000169</v>
          </cell>
          <cell r="I9259">
            <v>307342100</v>
          </cell>
          <cell r="J9259">
            <v>284248075.75999999</v>
          </cell>
        </row>
        <row r="9260">
          <cell r="H9260" t="str">
            <v>1250011169</v>
          </cell>
          <cell r="I9260">
            <v>100275300</v>
          </cell>
          <cell r="J9260">
            <v>100275300</v>
          </cell>
        </row>
        <row r="9261">
          <cell r="H9261" t="str">
            <v>1250011169</v>
          </cell>
          <cell r="I9261">
            <v>100275300</v>
          </cell>
          <cell r="J9261">
            <v>100275300</v>
          </cell>
        </row>
        <row r="9262">
          <cell r="H9262" t="str">
            <v>1250011169</v>
          </cell>
          <cell r="I9262">
            <v>0</v>
          </cell>
          <cell r="J9262">
            <v>100275300</v>
          </cell>
        </row>
        <row r="9263">
          <cell r="H9263" t="str">
            <v>1250011169</v>
          </cell>
          <cell r="I9263">
            <v>0</v>
          </cell>
          <cell r="J9263">
            <v>100275300</v>
          </cell>
        </row>
        <row r="9264">
          <cell r="H9264" t="str">
            <v>1250012169</v>
          </cell>
          <cell r="I9264">
            <v>108463600</v>
          </cell>
          <cell r="J9264">
            <v>106653409.16</v>
          </cell>
        </row>
        <row r="9265">
          <cell r="H9265" t="str">
            <v>1250012169</v>
          </cell>
          <cell r="I9265">
            <v>108463600</v>
          </cell>
          <cell r="J9265">
            <v>106653409.16</v>
          </cell>
        </row>
        <row r="9266">
          <cell r="H9266" t="str">
            <v>1250012169</v>
          </cell>
          <cell r="I9266">
            <v>0</v>
          </cell>
          <cell r="J9266">
            <v>106653409.16</v>
          </cell>
        </row>
        <row r="9267">
          <cell r="H9267" t="str">
            <v>1250012169</v>
          </cell>
          <cell r="I9267">
            <v>0</v>
          </cell>
          <cell r="J9267">
            <v>106653409.16</v>
          </cell>
        </row>
        <row r="9268">
          <cell r="H9268" t="str">
            <v>1250019169</v>
          </cell>
          <cell r="I9268">
            <v>98603200</v>
          </cell>
          <cell r="J9268">
            <v>77319366.599999994</v>
          </cell>
        </row>
        <row r="9269">
          <cell r="H9269" t="str">
            <v>1250019169</v>
          </cell>
          <cell r="I9269">
            <v>12380100</v>
          </cell>
          <cell r="J9269">
            <v>8467530.2100000009</v>
          </cell>
        </row>
        <row r="9270">
          <cell r="H9270" t="str">
            <v>1250019169</v>
          </cell>
          <cell r="I9270">
            <v>0</v>
          </cell>
          <cell r="J9270">
            <v>8467530.2100000009</v>
          </cell>
        </row>
        <row r="9271">
          <cell r="H9271" t="str">
            <v>1250019169</v>
          </cell>
          <cell r="I9271">
            <v>0</v>
          </cell>
          <cell r="J9271">
            <v>8467530.2100000009</v>
          </cell>
        </row>
        <row r="9272">
          <cell r="H9272" t="str">
            <v>1250019169</v>
          </cell>
          <cell r="I9272">
            <v>84436000</v>
          </cell>
          <cell r="J9272">
            <v>67364541</v>
          </cell>
        </row>
        <row r="9273">
          <cell r="H9273" t="str">
            <v>1250019169</v>
          </cell>
          <cell r="I9273">
            <v>0</v>
          </cell>
          <cell r="J9273">
            <v>67364541</v>
          </cell>
        </row>
        <row r="9274">
          <cell r="H9274" t="str">
            <v>1250019169</v>
          </cell>
          <cell r="I9274">
            <v>0</v>
          </cell>
          <cell r="J9274">
            <v>16146501.02</v>
          </cell>
        </row>
        <row r="9275">
          <cell r="H9275" t="str">
            <v>1250019169</v>
          </cell>
          <cell r="I9275">
            <v>0</v>
          </cell>
          <cell r="J9275">
            <v>51218039.979999997</v>
          </cell>
        </row>
        <row r="9276">
          <cell r="H9276" t="str">
            <v>1250019169</v>
          </cell>
          <cell r="I9276">
            <v>1787100</v>
          </cell>
          <cell r="J9276">
            <v>1487295.39</v>
          </cell>
        </row>
        <row r="9277">
          <cell r="H9277" t="str">
            <v>1250019169</v>
          </cell>
          <cell r="I9277">
            <v>0</v>
          </cell>
          <cell r="J9277">
            <v>11500</v>
          </cell>
        </row>
        <row r="9278">
          <cell r="H9278" t="str">
            <v>1250019169</v>
          </cell>
          <cell r="I9278">
            <v>0</v>
          </cell>
          <cell r="J9278">
            <v>11500</v>
          </cell>
        </row>
        <row r="9279">
          <cell r="H9279" t="str">
            <v>1250019169</v>
          </cell>
          <cell r="I9279">
            <v>0</v>
          </cell>
          <cell r="J9279">
            <v>1475795.39</v>
          </cell>
        </row>
        <row r="9280">
          <cell r="H9280" t="str">
            <v>1250019169</v>
          </cell>
          <cell r="I9280">
            <v>0</v>
          </cell>
          <cell r="J9280">
            <v>1415141</v>
          </cell>
        </row>
        <row r="9281">
          <cell r="H9281" t="str">
            <v>1250019169</v>
          </cell>
          <cell r="I9281">
            <v>0</v>
          </cell>
          <cell r="J9281">
            <v>60654.39</v>
          </cell>
        </row>
        <row r="9282">
          <cell r="H9282" t="str">
            <v>169</v>
          </cell>
          <cell r="I9282">
            <v>1340264700</v>
          </cell>
          <cell r="J9282">
            <v>1340264700</v>
          </cell>
        </row>
        <row r="9283">
          <cell r="H9283" t="str">
            <v>169</v>
          </cell>
          <cell r="I9283">
            <v>1310073000</v>
          </cell>
          <cell r="J9283">
            <v>1310073000</v>
          </cell>
        </row>
        <row r="9284">
          <cell r="H9284" t="str">
            <v>1000000169</v>
          </cell>
          <cell r="I9284">
            <v>1592000</v>
          </cell>
          <cell r="J9284">
            <v>1592000</v>
          </cell>
        </row>
        <row r="9285">
          <cell r="H9285" t="str">
            <v>1050000169</v>
          </cell>
          <cell r="I9285">
            <v>1592000</v>
          </cell>
          <cell r="J9285">
            <v>1592000</v>
          </cell>
        </row>
        <row r="9286">
          <cell r="H9286" t="str">
            <v>1059999169</v>
          </cell>
          <cell r="I9286">
            <v>1592000</v>
          </cell>
          <cell r="J9286">
            <v>1592000</v>
          </cell>
        </row>
        <row r="9287">
          <cell r="H9287" t="str">
            <v>1059999169</v>
          </cell>
          <cell r="I9287">
            <v>1592000</v>
          </cell>
          <cell r="J9287">
            <v>1592000</v>
          </cell>
        </row>
        <row r="9288">
          <cell r="H9288" t="str">
            <v>1059999169</v>
          </cell>
          <cell r="I9288">
            <v>0</v>
          </cell>
          <cell r="J9288">
            <v>1592000</v>
          </cell>
        </row>
        <row r="9289">
          <cell r="H9289" t="str">
            <v>1059999169</v>
          </cell>
          <cell r="I9289">
            <v>0</v>
          </cell>
          <cell r="J9289">
            <v>1592000</v>
          </cell>
        </row>
        <row r="9290">
          <cell r="H9290" t="str">
            <v>1200000169</v>
          </cell>
          <cell r="I9290">
            <v>1282882800</v>
          </cell>
          <cell r="J9290">
            <v>1282882800</v>
          </cell>
        </row>
        <row r="9291">
          <cell r="H9291" t="str">
            <v>1230000169</v>
          </cell>
          <cell r="I9291">
            <v>1282882800</v>
          </cell>
          <cell r="J9291">
            <v>1282882800</v>
          </cell>
        </row>
        <row r="9292">
          <cell r="H9292" t="str">
            <v>1230059169</v>
          </cell>
          <cell r="I9292">
            <v>1282882800</v>
          </cell>
          <cell r="J9292">
            <v>1282882800</v>
          </cell>
        </row>
        <row r="9293">
          <cell r="H9293" t="str">
            <v>1230059169</v>
          </cell>
          <cell r="I9293">
            <v>1282882800</v>
          </cell>
          <cell r="J9293">
            <v>1282882800</v>
          </cell>
        </row>
        <row r="9294">
          <cell r="H9294" t="str">
            <v>1230059169</v>
          </cell>
          <cell r="I9294">
            <v>0</v>
          </cell>
          <cell r="J9294">
            <v>1282882800</v>
          </cell>
        </row>
        <row r="9295">
          <cell r="H9295" t="str">
            <v>1230059169</v>
          </cell>
          <cell r="I9295">
            <v>0</v>
          </cell>
          <cell r="J9295">
            <v>1281284600</v>
          </cell>
        </row>
        <row r="9296">
          <cell r="H9296" t="str">
            <v>1230059169</v>
          </cell>
          <cell r="I9296">
            <v>0</v>
          </cell>
          <cell r="J9296">
            <v>1598200</v>
          </cell>
        </row>
        <row r="9297">
          <cell r="H9297" t="str">
            <v>2200000169</v>
          </cell>
          <cell r="I9297">
            <v>25598200</v>
          </cell>
          <cell r="J9297">
            <v>25598200</v>
          </cell>
        </row>
        <row r="9298">
          <cell r="H9298" t="str">
            <v>2260000169</v>
          </cell>
          <cell r="I9298">
            <v>25598200</v>
          </cell>
          <cell r="J9298">
            <v>25598200</v>
          </cell>
        </row>
        <row r="9299">
          <cell r="H9299" t="str">
            <v>2269999169</v>
          </cell>
          <cell r="I9299">
            <v>25598200</v>
          </cell>
          <cell r="J9299">
            <v>25598200</v>
          </cell>
        </row>
        <row r="9300">
          <cell r="H9300" t="str">
            <v>2269999169</v>
          </cell>
          <cell r="I9300">
            <v>25598200</v>
          </cell>
          <cell r="J9300">
            <v>25598200</v>
          </cell>
        </row>
        <row r="9301">
          <cell r="H9301" t="str">
            <v>2269999169</v>
          </cell>
          <cell r="I9301">
            <v>0</v>
          </cell>
          <cell r="J9301">
            <v>25598200</v>
          </cell>
        </row>
        <row r="9302">
          <cell r="H9302" t="str">
            <v>2269999169</v>
          </cell>
          <cell r="I9302">
            <v>0</v>
          </cell>
          <cell r="J9302">
            <v>25598200</v>
          </cell>
        </row>
        <row r="9303">
          <cell r="H9303" t="str">
            <v>169</v>
          </cell>
          <cell r="I9303">
            <v>30191700</v>
          </cell>
          <cell r="J9303">
            <v>30191700</v>
          </cell>
        </row>
        <row r="9304">
          <cell r="H9304" t="str">
            <v>2200000169</v>
          </cell>
          <cell r="I9304">
            <v>30191700</v>
          </cell>
          <cell r="J9304">
            <v>30191700</v>
          </cell>
        </row>
        <row r="9305">
          <cell r="H9305" t="str">
            <v>2260000169</v>
          </cell>
          <cell r="I9305">
            <v>30191700</v>
          </cell>
          <cell r="J9305">
            <v>30191700</v>
          </cell>
        </row>
        <row r="9306">
          <cell r="H9306" t="str">
            <v>2269999169</v>
          </cell>
          <cell r="I9306">
            <v>30191700</v>
          </cell>
          <cell r="J9306">
            <v>30191700</v>
          </cell>
        </row>
        <row r="9307">
          <cell r="H9307" t="str">
            <v>2269999169</v>
          </cell>
          <cell r="I9307">
            <v>30191700</v>
          </cell>
          <cell r="J9307">
            <v>30191700</v>
          </cell>
        </row>
        <row r="9308">
          <cell r="H9308" t="str">
            <v>2269999169</v>
          </cell>
          <cell r="I9308">
            <v>0</v>
          </cell>
          <cell r="J9308">
            <v>30191700</v>
          </cell>
        </row>
        <row r="9309">
          <cell r="H9309" t="str">
            <v>2269999169</v>
          </cell>
          <cell r="I9309">
            <v>0</v>
          </cell>
          <cell r="J9309">
            <v>30191700</v>
          </cell>
        </row>
        <row r="9310">
          <cell r="H9310" t="str">
            <v>169</v>
          </cell>
          <cell r="I9310">
            <v>13411813400</v>
          </cell>
          <cell r="J9310">
            <v>13350920772.030001</v>
          </cell>
        </row>
        <row r="9311">
          <cell r="H9311" t="str">
            <v>169</v>
          </cell>
          <cell r="I9311">
            <v>13411813400</v>
          </cell>
          <cell r="J9311">
            <v>13350920772.030001</v>
          </cell>
        </row>
        <row r="9312">
          <cell r="H9312" t="str">
            <v>1000000169</v>
          </cell>
          <cell r="I9312">
            <v>22845300</v>
          </cell>
          <cell r="J9312">
            <v>22845300</v>
          </cell>
        </row>
        <row r="9313">
          <cell r="H9313" t="str">
            <v>1050000169</v>
          </cell>
          <cell r="I9313">
            <v>22845300</v>
          </cell>
          <cell r="J9313">
            <v>22845300</v>
          </cell>
        </row>
        <row r="9314">
          <cell r="H9314" t="str">
            <v>1059999169</v>
          </cell>
          <cell r="I9314">
            <v>22845300</v>
          </cell>
          <cell r="J9314">
            <v>22845300</v>
          </cell>
        </row>
        <row r="9315">
          <cell r="H9315" t="str">
            <v>1059999169</v>
          </cell>
          <cell r="I9315">
            <v>22845300</v>
          </cell>
          <cell r="J9315">
            <v>22845300</v>
          </cell>
        </row>
        <row r="9316">
          <cell r="H9316" t="str">
            <v>1059999169</v>
          </cell>
          <cell r="I9316">
            <v>0</v>
          </cell>
          <cell r="J9316">
            <v>22845300</v>
          </cell>
        </row>
        <row r="9317">
          <cell r="H9317" t="str">
            <v>1059999169</v>
          </cell>
          <cell r="I9317">
            <v>0</v>
          </cell>
          <cell r="J9317">
            <v>22845300</v>
          </cell>
        </row>
        <row r="9318">
          <cell r="H9318" t="str">
            <v>1200000169</v>
          </cell>
          <cell r="I9318">
            <v>11635951100</v>
          </cell>
          <cell r="J9318">
            <v>11586349423.33</v>
          </cell>
        </row>
        <row r="9319">
          <cell r="H9319" t="str">
            <v>1230000169</v>
          </cell>
          <cell r="I9319">
            <v>10412368200</v>
          </cell>
          <cell r="J9319">
            <v>10412368190</v>
          </cell>
        </row>
        <row r="9320">
          <cell r="H9320" t="str">
            <v>1230059169</v>
          </cell>
          <cell r="I9320">
            <v>10110139200</v>
          </cell>
          <cell r="J9320">
            <v>10110139190</v>
          </cell>
        </row>
        <row r="9321">
          <cell r="H9321" t="str">
            <v>1230059169</v>
          </cell>
          <cell r="I9321">
            <v>10110139200</v>
          </cell>
          <cell r="J9321">
            <v>10110139190</v>
          </cell>
        </row>
        <row r="9322">
          <cell r="H9322" t="str">
            <v>1230059169</v>
          </cell>
          <cell r="I9322">
            <v>0</v>
          </cell>
          <cell r="J9322">
            <v>10110139190</v>
          </cell>
        </row>
        <row r="9323">
          <cell r="H9323" t="str">
            <v>1230059169</v>
          </cell>
          <cell r="I9323">
            <v>0</v>
          </cell>
          <cell r="J9323">
            <v>9870113600</v>
          </cell>
        </row>
        <row r="9324">
          <cell r="H9324" t="str">
            <v>1230059169</v>
          </cell>
          <cell r="I9324">
            <v>0</v>
          </cell>
          <cell r="J9324">
            <v>240025590</v>
          </cell>
        </row>
        <row r="9325">
          <cell r="H9325" t="str">
            <v>1233987169</v>
          </cell>
          <cell r="I9325">
            <v>97020000</v>
          </cell>
          <cell r="J9325">
            <v>97020000</v>
          </cell>
        </row>
        <row r="9326">
          <cell r="H9326" t="str">
            <v>1233987169</v>
          </cell>
          <cell r="I9326">
            <v>97020000</v>
          </cell>
          <cell r="J9326">
            <v>97020000</v>
          </cell>
        </row>
        <row r="9327">
          <cell r="H9327" t="str">
            <v>1233987169</v>
          </cell>
          <cell r="I9327">
            <v>0</v>
          </cell>
          <cell r="J9327">
            <v>97020000</v>
          </cell>
        </row>
        <row r="9328">
          <cell r="H9328" t="str">
            <v>1233987169</v>
          </cell>
          <cell r="I9328">
            <v>0</v>
          </cell>
          <cell r="J9328">
            <v>97020000</v>
          </cell>
        </row>
        <row r="9329">
          <cell r="H9329" t="str">
            <v>1236362169</v>
          </cell>
          <cell r="I9329">
            <v>205209000</v>
          </cell>
          <cell r="J9329">
            <v>205209000</v>
          </cell>
        </row>
        <row r="9330">
          <cell r="H9330" t="str">
            <v>1236362169</v>
          </cell>
          <cell r="I9330">
            <v>205209000</v>
          </cell>
          <cell r="J9330">
            <v>205209000</v>
          </cell>
        </row>
        <row r="9331">
          <cell r="H9331" t="str">
            <v>1236362169</v>
          </cell>
          <cell r="I9331">
            <v>0</v>
          </cell>
          <cell r="J9331">
            <v>205209000</v>
          </cell>
        </row>
        <row r="9332">
          <cell r="H9332" t="str">
            <v>1240000169</v>
          </cell>
          <cell r="I9332">
            <v>1067954900</v>
          </cell>
          <cell r="J9332">
            <v>1067954900</v>
          </cell>
        </row>
        <row r="9333">
          <cell r="H9333" t="str">
            <v>1240059169</v>
          </cell>
          <cell r="I9333">
            <v>1067954900</v>
          </cell>
          <cell r="J9333">
            <v>1067954900</v>
          </cell>
        </row>
        <row r="9334">
          <cell r="H9334" t="str">
            <v>1240059169</v>
          </cell>
          <cell r="I9334">
            <v>1067954900</v>
          </cell>
          <cell r="J9334">
            <v>1067954900</v>
          </cell>
        </row>
        <row r="9335">
          <cell r="H9335" t="str">
            <v>1240059169</v>
          </cell>
          <cell r="I9335">
            <v>0</v>
          </cell>
          <cell r="J9335">
            <v>1067954900</v>
          </cell>
        </row>
        <row r="9336">
          <cell r="H9336" t="str">
            <v>1240059169</v>
          </cell>
          <cell r="I9336">
            <v>0</v>
          </cell>
          <cell r="J9336">
            <v>1067954900</v>
          </cell>
        </row>
        <row r="9337">
          <cell r="H9337" t="str">
            <v>1260000169</v>
          </cell>
          <cell r="I9337">
            <v>155628000</v>
          </cell>
          <cell r="J9337">
            <v>106026333.33</v>
          </cell>
        </row>
        <row r="9338">
          <cell r="H9338" t="str">
            <v>1269999169</v>
          </cell>
          <cell r="I9338">
            <v>155628000</v>
          </cell>
          <cell r="J9338">
            <v>106026333.33</v>
          </cell>
        </row>
        <row r="9339">
          <cell r="H9339" t="str">
            <v>1269999169</v>
          </cell>
          <cell r="I9339">
            <v>69481300</v>
          </cell>
          <cell r="J9339">
            <v>19879633.329999998</v>
          </cell>
        </row>
        <row r="9340">
          <cell r="H9340" t="str">
            <v>1269999169</v>
          </cell>
          <cell r="I9340">
            <v>0</v>
          </cell>
          <cell r="J9340">
            <v>19879633.329999998</v>
          </cell>
        </row>
        <row r="9341">
          <cell r="H9341" t="str">
            <v>1269999169</v>
          </cell>
          <cell r="I9341">
            <v>0</v>
          </cell>
          <cell r="J9341">
            <v>19879633.329999998</v>
          </cell>
        </row>
        <row r="9342">
          <cell r="H9342" t="str">
            <v>1269999169</v>
          </cell>
          <cell r="I9342">
            <v>86146700</v>
          </cell>
          <cell r="J9342">
            <v>86146700</v>
          </cell>
        </row>
        <row r="9343">
          <cell r="H9343" t="str">
            <v>1269999169</v>
          </cell>
          <cell r="I9343">
            <v>0</v>
          </cell>
          <cell r="J9343">
            <v>86146700</v>
          </cell>
        </row>
        <row r="9344">
          <cell r="H9344" t="str">
            <v>1269999169</v>
          </cell>
          <cell r="I9344">
            <v>0</v>
          </cell>
          <cell r="J9344">
            <v>86146700</v>
          </cell>
        </row>
        <row r="9345">
          <cell r="H9345" t="str">
            <v>2800000169</v>
          </cell>
          <cell r="I9345">
            <v>1753017000</v>
          </cell>
          <cell r="J9345">
            <v>1741726048.7</v>
          </cell>
        </row>
        <row r="9346">
          <cell r="H9346" t="str">
            <v>2860000169</v>
          </cell>
          <cell r="I9346">
            <v>1753017000</v>
          </cell>
          <cell r="J9346">
            <v>1741726048.7</v>
          </cell>
        </row>
        <row r="9347">
          <cell r="H9347" t="str">
            <v>2869999169</v>
          </cell>
          <cell r="I9347">
            <v>1753017000</v>
          </cell>
          <cell r="J9347">
            <v>1741726048.7</v>
          </cell>
        </row>
        <row r="9348">
          <cell r="H9348" t="str">
            <v>2869999169</v>
          </cell>
          <cell r="I9348">
            <v>353941200</v>
          </cell>
          <cell r="J9348">
            <v>342650248.69999999</v>
          </cell>
        </row>
        <row r="9349">
          <cell r="H9349" t="str">
            <v>2869999169</v>
          </cell>
          <cell r="I9349">
            <v>0</v>
          </cell>
          <cell r="J9349">
            <v>342650248.69999999</v>
          </cell>
        </row>
        <row r="9350">
          <cell r="H9350" t="str">
            <v>2869999169</v>
          </cell>
          <cell r="I9350">
            <v>0</v>
          </cell>
          <cell r="J9350">
            <v>107143000</v>
          </cell>
        </row>
        <row r="9351">
          <cell r="H9351" t="str">
            <v>2869999169</v>
          </cell>
          <cell r="I9351">
            <v>0</v>
          </cell>
          <cell r="J9351">
            <v>235507248.69999999</v>
          </cell>
        </row>
        <row r="9352">
          <cell r="H9352" t="str">
            <v>2869999169</v>
          </cell>
          <cell r="I9352">
            <v>1399075800</v>
          </cell>
          <cell r="J9352">
            <v>1399075800</v>
          </cell>
        </row>
        <row r="9353">
          <cell r="H9353" t="str">
            <v>2869999169</v>
          </cell>
          <cell r="I9353">
            <v>0</v>
          </cell>
          <cell r="J9353">
            <v>1399075800</v>
          </cell>
        </row>
        <row r="9354">
          <cell r="H9354" t="str">
            <v>2869999169</v>
          </cell>
          <cell r="I9354">
            <v>0</v>
          </cell>
          <cell r="J9354">
            <v>1399075800</v>
          </cell>
        </row>
        <row r="9355">
          <cell r="H9355" t="str">
            <v>169</v>
          </cell>
          <cell r="I9355">
            <v>345500</v>
          </cell>
          <cell r="J9355">
            <v>342929.8</v>
          </cell>
        </row>
        <row r="9356">
          <cell r="H9356" t="str">
            <v>169</v>
          </cell>
          <cell r="I9356">
            <v>345500</v>
          </cell>
          <cell r="J9356">
            <v>342929.8</v>
          </cell>
        </row>
        <row r="9357">
          <cell r="H9357" t="str">
            <v>1200000169</v>
          </cell>
          <cell r="I9357">
            <v>345500</v>
          </cell>
          <cell r="J9357">
            <v>342929.8</v>
          </cell>
        </row>
        <row r="9358">
          <cell r="H9358" t="str">
            <v>1250000169</v>
          </cell>
          <cell r="I9358">
            <v>345500</v>
          </cell>
          <cell r="J9358">
            <v>342929.8</v>
          </cell>
        </row>
        <row r="9359">
          <cell r="H9359" t="str">
            <v>1252040169</v>
          </cell>
          <cell r="I9359">
            <v>345500</v>
          </cell>
          <cell r="J9359">
            <v>342929.8</v>
          </cell>
        </row>
        <row r="9360">
          <cell r="H9360" t="str">
            <v>1252040169</v>
          </cell>
          <cell r="I9360">
            <v>345500</v>
          </cell>
          <cell r="J9360">
            <v>342929.8</v>
          </cell>
        </row>
        <row r="9361">
          <cell r="H9361" t="str">
            <v>1252040169</v>
          </cell>
          <cell r="I9361">
            <v>0</v>
          </cell>
          <cell r="J9361">
            <v>342929.8</v>
          </cell>
        </row>
        <row r="9362">
          <cell r="H9362" t="str">
            <v>1252040169</v>
          </cell>
          <cell r="I9362">
            <v>0</v>
          </cell>
          <cell r="J9362">
            <v>342929.8</v>
          </cell>
        </row>
        <row r="9363">
          <cell r="H9363" t="str">
            <v>169</v>
          </cell>
          <cell r="I9363">
            <v>12178400</v>
          </cell>
          <cell r="J9363">
            <v>12178400</v>
          </cell>
        </row>
        <row r="9364">
          <cell r="H9364" t="str">
            <v>169</v>
          </cell>
          <cell r="I9364">
            <v>12178400</v>
          </cell>
          <cell r="J9364">
            <v>12178400</v>
          </cell>
        </row>
        <row r="9365">
          <cell r="H9365" t="str">
            <v>1100000169</v>
          </cell>
          <cell r="I9365">
            <v>12178400</v>
          </cell>
          <cell r="J9365">
            <v>12178400</v>
          </cell>
        </row>
        <row r="9366">
          <cell r="H9366" t="str">
            <v>1110000169</v>
          </cell>
          <cell r="I9366">
            <v>12178400</v>
          </cell>
          <cell r="J9366">
            <v>12178400</v>
          </cell>
        </row>
        <row r="9367">
          <cell r="H9367" t="str">
            <v>1110059169</v>
          </cell>
          <cell r="I9367">
            <v>12178400</v>
          </cell>
          <cell r="J9367">
            <v>12178400</v>
          </cell>
        </row>
        <row r="9368">
          <cell r="H9368" t="str">
            <v>1110059169</v>
          </cell>
          <cell r="I9368">
            <v>12178400</v>
          </cell>
          <cell r="J9368">
            <v>12178400</v>
          </cell>
        </row>
        <row r="9369">
          <cell r="H9369" t="str">
            <v>1110059169</v>
          </cell>
          <cell r="I9369">
            <v>0</v>
          </cell>
          <cell r="J9369">
            <v>12178400</v>
          </cell>
        </row>
        <row r="9370">
          <cell r="H9370" t="str">
            <v>1110059169</v>
          </cell>
          <cell r="I9370">
            <v>0</v>
          </cell>
          <cell r="J9370">
            <v>12178400</v>
          </cell>
        </row>
        <row r="9371">
          <cell r="H9371" t="str">
            <v>169</v>
          </cell>
          <cell r="I9371">
            <v>27990100</v>
          </cell>
          <cell r="J9371">
            <v>27990100</v>
          </cell>
        </row>
        <row r="9372">
          <cell r="H9372" t="str">
            <v>169</v>
          </cell>
          <cell r="I9372">
            <v>27990100</v>
          </cell>
          <cell r="J9372">
            <v>27990100</v>
          </cell>
        </row>
        <row r="9373">
          <cell r="H9373" t="str">
            <v>0500000169</v>
          </cell>
          <cell r="I9373">
            <v>27990100</v>
          </cell>
          <cell r="J9373">
            <v>27990100</v>
          </cell>
        </row>
        <row r="9374">
          <cell r="H9374" t="str">
            <v>0540000169</v>
          </cell>
          <cell r="I9374">
            <v>27990100</v>
          </cell>
          <cell r="J9374">
            <v>27990100</v>
          </cell>
        </row>
        <row r="9375">
          <cell r="H9375" t="str">
            <v>0543589169</v>
          </cell>
          <cell r="I9375">
            <v>27990100</v>
          </cell>
          <cell r="J9375">
            <v>27990100</v>
          </cell>
        </row>
        <row r="9376">
          <cell r="H9376" t="str">
            <v>0543589169</v>
          </cell>
          <cell r="I9376">
            <v>27990100</v>
          </cell>
          <cell r="J9376">
            <v>27990100</v>
          </cell>
        </row>
        <row r="9377">
          <cell r="H9377" t="str">
            <v>0543589169</v>
          </cell>
          <cell r="I9377">
            <v>0</v>
          </cell>
          <cell r="J9377">
            <v>27990100</v>
          </cell>
        </row>
        <row r="9378">
          <cell r="H9378" t="str">
            <v>0543589169</v>
          </cell>
          <cell r="I9378">
            <v>0</v>
          </cell>
          <cell r="J9378">
            <v>27990100</v>
          </cell>
        </row>
        <row r="9379">
          <cell r="H9379" t="str">
            <v>171</v>
          </cell>
          <cell r="I9379">
            <v>23408239400</v>
          </cell>
          <cell r="J9379">
            <v>23253351990.880001</v>
          </cell>
        </row>
        <row r="9380">
          <cell r="H9380" t="str">
            <v>171</v>
          </cell>
          <cell r="I9380">
            <v>23287054300</v>
          </cell>
          <cell r="J9380">
            <v>23132583061.540001</v>
          </cell>
        </row>
        <row r="9381">
          <cell r="H9381" t="str">
            <v>171</v>
          </cell>
          <cell r="I9381">
            <v>12815682500</v>
          </cell>
          <cell r="J9381">
            <v>12664744640.049999</v>
          </cell>
        </row>
        <row r="9382">
          <cell r="H9382" t="str">
            <v>0300000171</v>
          </cell>
          <cell r="I9382">
            <v>140300</v>
          </cell>
          <cell r="J9382">
            <v>137331.56</v>
          </cell>
        </row>
        <row r="9383">
          <cell r="H9383" t="str">
            <v>0330000171</v>
          </cell>
          <cell r="I9383">
            <v>140300</v>
          </cell>
          <cell r="J9383">
            <v>137331.56</v>
          </cell>
        </row>
        <row r="9384">
          <cell r="H9384" t="str">
            <v>0333969171</v>
          </cell>
          <cell r="I9384">
            <v>140300</v>
          </cell>
          <cell r="J9384">
            <v>137331.56</v>
          </cell>
        </row>
        <row r="9385">
          <cell r="H9385" t="str">
            <v>0333969171</v>
          </cell>
          <cell r="I9385">
            <v>140300</v>
          </cell>
          <cell r="J9385">
            <v>137331.56</v>
          </cell>
        </row>
        <row r="9386">
          <cell r="H9386" t="str">
            <v>0333969171</v>
          </cell>
          <cell r="I9386">
            <v>0</v>
          </cell>
          <cell r="J9386">
            <v>137331.56</v>
          </cell>
        </row>
        <row r="9387">
          <cell r="H9387" t="str">
            <v>0333969171</v>
          </cell>
          <cell r="I9387">
            <v>0</v>
          </cell>
          <cell r="J9387">
            <v>137331.56</v>
          </cell>
        </row>
        <row r="9388">
          <cell r="H9388" t="str">
            <v>1000000171</v>
          </cell>
          <cell r="I9388">
            <v>821253000</v>
          </cell>
          <cell r="J9388">
            <v>780476410.82000005</v>
          </cell>
        </row>
        <row r="9389">
          <cell r="H9389" t="str">
            <v>1010000171</v>
          </cell>
          <cell r="I9389">
            <v>821253000</v>
          </cell>
          <cell r="J9389">
            <v>780476410.82000005</v>
          </cell>
        </row>
        <row r="9390">
          <cell r="H9390" t="str">
            <v>1012057171</v>
          </cell>
          <cell r="I9390">
            <v>821253000</v>
          </cell>
          <cell r="J9390">
            <v>780476410.82000005</v>
          </cell>
        </row>
        <row r="9391">
          <cell r="H9391" t="str">
            <v>1012057171</v>
          </cell>
          <cell r="I9391">
            <v>821253000</v>
          </cell>
          <cell r="J9391">
            <v>780476410.82000005</v>
          </cell>
        </row>
        <row r="9392">
          <cell r="H9392" t="str">
            <v>1012057171</v>
          </cell>
          <cell r="I9392">
            <v>0</v>
          </cell>
          <cell r="J9392">
            <v>780476410.82000005</v>
          </cell>
        </row>
        <row r="9393">
          <cell r="H9393" t="str">
            <v>1012057171</v>
          </cell>
          <cell r="I9393">
            <v>0</v>
          </cell>
          <cell r="J9393">
            <v>780476410.82000005</v>
          </cell>
        </row>
        <row r="9394">
          <cell r="H9394" t="str">
            <v>3800000171</v>
          </cell>
          <cell r="I9394">
            <v>11994289200</v>
          </cell>
          <cell r="J9394">
            <v>11884130897.67</v>
          </cell>
        </row>
        <row r="9395">
          <cell r="H9395" t="str">
            <v>3820000171</v>
          </cell>
          <cell r="I9395">
            <v>11994289200</v>
          </cell>
          <cell r="J9395">
            <v>11884130897.67</v>
          </cell>
        </row>
        <row r="9396">
          <cell r="H9396" t="str">
            <v>3820011171</v>
          </cell>
          <cell r="I9396">
            <v>232459400</v>
          </cell>
          <cell r="J9396">
            <v>232319837.72</v>
          </cell>
        </row>
        <row r="9397">
          <cell r="H9397" t="str">
            <v>3820011171</v>
          </cell>
          <cell r="I9397">
            <v>232459400</v>
          </cell>
          <cell r="J9397">
            <v>232319837.72</v>
          </cell>
        </row>
        <row r="9398">
          <cell r="H9398" t="str">
            <v>3820011171</v>
          </cell>
          <cell r="I9398">
            <v>0</v>
          </cell>
          <cell r="J9398">
            <v>232319837.72</v>
          </cell>
        </row>
        <row r="9399">
          <cell r="H9399" t="str">
            <v>3820011171</v>
          </cell>
          <cell r="I9399">
            <v>0</v>
          </cell>
          <cell r="J9399">
            <v>232319837.72</v>
          </cell>
        </row>
        <row r="9400">
          <cell r="H9400" t="str">
            <v>3820012171</v>
          </cell>
          <cell r="I9400">
            <v>333934200</v>
          </cell>
          <cell r="J9400">
            <v>333022635.50999999</v>
          </cell>
        </row>
        <row r="9401">
          <cell r="H9401" t="str">
            <v>3820012171</v>
          </cell>
          <cell r="I9401">
            <v>333934200</v>
          </cell>
          <cell r="J9401">
            <v>333022635.50999999</v>
          </cell>
        </row>
        <row r="9402">
          <cell r="H9402" t="str">
            <v>3820012171</v>
          </cell>
          <cell r="I9402">
            <v>0</v>
          </cell>
          <cell r="J9402">
            <v>333022635.50999999</v>
          </cell>
        </row>
        <row r="9403">
          <cell r="H9403" t="str">
            <v>3820012171</v>
          </cell>
          <cell r="I9403">
            <v>0</v>
          </cell>
          <cell r="J9403">
            <v>333022635.50999999</v>
          </cell>
        </row>
        <row r="9404">
          <cell r="H9404" t="str">
            <v>3820019171</v>
          </cell>
          <cell r="I9404">
            <v>184528600</v>
          </cell>
          <cell r="J9404">
            <v>181546844.77000001</v>
          </cell>
        </row>
        <row r="9405">
          <cell r="H9405" t="str">
            <v>3820019171</v>
          </cell>
          <cell r="I9405">
            <v>36036500</v>
          </cell>
          <cell r="J9405">
            <v>35600048.869999997</v>
          </cell>
        </row>
        <row r="9406">
          <cell r="H9406" t="str">
            <v>3820019171</v>
          </cell>
          <cell r="I9406">
            <v>0</v>
          </cell>
          <cell r="J9406">
            <v>35600048.869999997</v>
          </cell>
        </row>
        <row r="9407">
          <cell r="H9407" t="str">
            <v>3820019171</v>
          </cell>
          <cell r="I9407">
            <v>0</v>
          </cell>
          <cell r="J9407">
            <v>35600048.869999997</v>
          </cell>
        </row>
        <row r="9408">
          <cell r="H9408" t="str">
            <v>3820019171</v>
          </cell>
          <cell r="I9408">
            <v>130270500</v>
          </cell>
          <cell r="J9408">
            <v>129112806.22</v>
          </cell>
        </row>
        <row r="9409">
          <cell r="H9409" t="str">
            <v>3820019171</v>
          </cell>
          <cell r="I9409">
            <v>0</v>
          </cell>
          <cell r="J9409">
            <v>129112806.22</v>
          </cell>
        </row>
        <row r="9410">
          <cell r="H9410" t="str">
            <v>3820019171</v>
          </cell>
          <cell r="I9410">
            <v>0</v>
          </cell>
          <cell r="J9410">
            <v>51447521.840000004</v>
          </cell>
        </row>
        <row r="9411">
          <cell r="H9411" t="str">
            <v>3820019171</v>
          </cell>
          <cell r="I9411">
            <v>0</v>
          </cell>
          <cell r="J9411">
            <v>12003580.82</v>
          </cell>
        </row>
        <row r="9412">
          <cell r="H9412" t="str">
            <v>3820019171</v>
          </cell>
          <cell r="I9412">
            <v>0</v>
          </cell>
          <cell r="J9412">
            <v>65661703.560000002</v>
          </cell>
        </row>
        <row r="9413">
          <cell r="H9413" t="str">
            <v>3820019171</v>
          </cell>
          <cell r="I9413">
            <v>18221600</v>
          </cell>
          <cell r="J9413">
            <v>16833989.68</v>
          </cell>
        </row>
        <row r="9414">
          <cell r="H9414" t="str">
            <v>3820019171</v>
          </cell>
          <cell r="I9414">
            <v>0</v>
          </cell>
          <cell r="J9414">
            <v>9867128.3499999996</v>
          </cell>
        </row>
        <row r="9415">
          <cell r="H9415" t="str">
            <v>3820019171</v>
          </cell>
          <cell r="I9415">
            <v>0</v>
          </cell>
          <cell r="J9415">
            <v>9867128.3499999996</v>
          </cell>
        </row>
        <row r="9416">
          <cell r="H9416" t="str">
            <v>3820019171</v>
          </cell>
          <cell r="I9416">
            <v>0</v>
          </cell>
          <cell r="J9416">
            <v>6966861.3300000001</v>
          </cell>
        </row>
        <row r="9417">
          <cell r="H9417" t="str">
            <v>3820019171</v>
          </cell>
          <cell r="I9417">
            <v>0</v>
          </cell>
          <cell r="J9417">
            <v>6890304.5700000003</v>
          </cell>
        </row>
        <row r="9418">
          <cell r="H9418" t="str">
            <v>3820019171</v>
          </cell>
          <cell r="I9418">
            <v>0</v>
          </cell>
          <cell r="J9418">
            <v>63146.11</v>
          </cell>
        </row>
        <row r="9419">
          <cell r="H9419" t="str">
            <v>3820019171</v>
          </cell>
          <cell r="I9419">
            <v>0</v>
          </cell>
          <cell r="J9419">
            <v>13410.65</v>
          </cell>
        </row>
        <row r="9420">
          <cell r="H9420" t="str">
            <v>3820059171</v>
          </cell>
          <cell r="I9420">
            <v>11235061700</v>
          </cell>
          <cell r="J9420">
            <v>11128936458.379999</v>
          </cell>
        </row>
        <row r="9421">
          <cell r="H9421" t="str">
            <v>3820059171</v>
          </cell>
          <cell r="I9421">
            <v>5735679900</v>
          </cell>
          <cell r="J9421">
            <v>5733451679.1000004</v>
          </cell>
        </row>
        <row r="9422">
          <cell r="H9422" t="str">
            <v>3820059171</v>
          </cell>
          <cell r="I9422">
            <v>0</v>
          </cell>
          <cell r="J9422">
            <v>5733451679.1000004</v>
          </cell>
        </row>
        <row r="9423">
          <cell r="H9423" t="str">
            <v>3820059171</v>
          </cell>
          <cell r="I9423">
            <v>0</v>
          </cell>
          <cell r="J9423">
            <v>5692102200.0699997</v>
          </cell>
        </row>
        <row r="9424">
          <cell r="H9424" t="str">
            <v>3820059171</v>
          </cell>
          <cell r="I9424">
            <v>0</v>
          </cell>
          <cell r="J9424">
            <v>41349479.030000001</v>
          </cell>
        </row>
        <row r="9425">
          <cell r="H9425" t="str">
            <v>3820059171</v>
          </cell>
          <cell r="I9425">
            <v>4940727900</v>
          </cell>
          <cell r="J9425">
            <v>4844040796.1000004</v>
          </cell>
        </row>
        <row r="9426">
          <cell r="H9426" t="str">
            <v>3820059171</v>
          </cell>
          <cell r="I9426">
            <v>0</v>
          </cell>
          <cell r="J9426">
            <v>4844040796.1000004</v>
          </cell>
        </row>
        <row r="9427">
          <cell r="H9427" t="str">
            <v>3820059171</v>
          </cell>
          <cell r="I9427">
            <v>0</v>
          </cell>
          <cell r="J9427">
            <v>329204950.31</v>
          </cell>
        </row>
        <row r="9428">
          <cell r="H9428" t="str">
            <v>3820059171</v>
          </cell>
          <cell r="I9428">
            <v>0</v>
          </cell>
          <cell r="J9428">
            <v>1419182467.26</v>
          </cell>
        </row>
        <row r="9429">
          <cell r="H9429" t="str">
            <v>3820059171</v>
          </cell>
          <cell r="I9429">
            <v>0</v>
          </cell>
          <cell r="J9429">
            <v>3095653378.5300002</v>
          </cell>
        </row>
        <row r="9430">
          <cell r="H9430" t="str">
            <v>3820059171</v>
          </cell>
          <cell r="I9430">
            <v>558653900</v>
          </cell>
          <cell r="J9430">
            <v>551443983.17999995</v>
          </cell>
        </row>
        <row r="9431">
          <cell r="H9431" t="str">
            <v>3820059171</v>
          </cell>
          <cell r="I9431">
            <v>0</v>
          </cell>
          <cell r="J9431">
            <v>1712079.28</v>
          </cell>
        </row>
        <row r="9432">
          <cell r="H9432" t="str">
            <v>3820059171</v>
          </cell>
          <cell r="I9432">
            <v>0</v>
          </cell>
          <cell r="J9432">
            <v>1712079.28</v>
          </cell>
        </row>
        <row r="9433">
          <cell r="H9433" t="str">
            <v>3820059171</v>
          </cell>
          <cell r="I9433">
            <v>0</v>
          </cell>
          <cell r="J9433">
            <v>549731903.89999998</v>
          </cell>
        </row>
        <row r="9434">
          <cell r="H9434" t="str">
            <v>3820059171</v>
          </cell>
          <cell r="I9434">
            <v>0</v>
          </cell>
          <cell r="J9434">
            <v>506529478.83999997</v>
          </cell>
        </row>
        <row r="9435">
          <cell r="H9435" t="str">
            <v>3820059171</v>
          </cell>
          <cell r="I9435">
            <v>0</v>
          </cell>
          <cell r="J9435">
            <v>40683123.140000001</v>
          </cell>
        </row>
        <row r="9436">
          <cell r="H9436" t="str">
            <v>3820059171</v>
          </cell>
          <cell r="I9436">
            <v>0</v>
          </cell>
          <cell r="J9436">
            <v>2519301.92</v>
          </cell>
        </row>
        <row r="9437">
          <cell r="H9437" t="str">
            <v>3823969171</v>
          </cell>
          <cell r="I9437">
            <v>24700</v>
          </cell>
          <cell r="J9437">
            <v>24521.29</v>
          </cell>
        </row>
        <row r="9438">
          <cell r="H9438" t="str">
            <v>3823969171</v>
          </cell>
          <cell r="I9438">
            <v>24700</v>
          </cell>
          <cell r="J9438">
            <v>24521.29</v>
          </cell>
        </row>
        <row r="9439">
          <cell r="H9439" t="str">
            <v>3823969171</v>
          </cell>
          <cell r="I9439">
            <v>0</v>
          </cell>
          <cell r="J9439">
            <v>24521.29</v>
          </cell>
        </row>
        <row r="9440">
          <cell r="H9440" t="str">
            <v>3823969171</v>
          </cell>
          <cell r="I9440">
            <v>0</v>
          </cell>
          <cell r="J9440">
            <v>24521.29</v>
          </cell>
        </row>
        <row r="9441">
          <cell r="H9441" t="str">
            <v>3823974171</v>
          </cell>
          <cell r="I9441">
            <v>217700</v>
          </cell>
          <cell r="J9441">
            <v>217700</v>
          </cell>
        </row>
        <row r="9442">
          <cell r="H9442" t="str">
            <v>3823974171</v>
          </cell>
          <cell r="I9442">
            <v>217700</v>
          </cell>
          <cell r="J9442">
            <v>217700</v>
          </cell>
        </row>
        <row r="9443">
          <cell r="H9443" t="str">
            <v>3823974171</v>
          </cell>
          <cell r="I9443">
            <v>0</v>
          </cell>
          <cell r="J9443">
            <v>217700</v>
          </cell>
        </row>
        <row r="9444">
          <cell r="H9444" t="str">
            <v>3823974171</v>
          </cell>
          <cell r="I9444">
            <v>0</v>
          </cell>
          <cell r="J9444">
            <v>217700</v>
          </cell>
        </row>
        <row r="9445">
          <cell r="H9445" t="str">
            <v>3823987171</v>
          </cell>
          <cell r="I9445">
            <v>8062900</v>
          </cell>
          <cell r="J9445">
            <v>8062900</v>
          </cell>
        </row>
        <row r="9446">
          <cell r="H9446" t="str">
            <v>3823987171</v>
          </cell>
          <cell r="I9446">
            <v>8062900</v>
          </cell>
          <cell r="J9446">
            <v>8062900</v>
          </cell>
        </row>
        <row r="9447">
          <cell r="H9447" t="str">
            <v>3823987171</v>
          </cell>
          <cell r="I9447">
            <v>0</v>
          </cell>
          <cell r="J9447">
            <v>8062900</v>
          </cell>
        </row>
        <row r="9448">
          <cell r="H9448" t="str">
            <v>3823987171</v>
          </cell>
          <cell r="I9448">
            <v>0</v>
          </cell>
          <cell r="J9448">
            <v>8062900</v>
          </cell>
        </row>
        <row r="9449">
          <cell r="H9449" t="str">
            <v>171</v>
          </cell>
          <cell r="I9449">
            <v>79396700</v>
          </cell>
          <cell r="J9449">
            <v>78598605.079999998</v>
          </cell>
        </row>
        <row r="9450">
          <cell r="H9450" t="str">
            <v>3800000171</v>
          </cell>
          <cell r="I9450">
            <v>79396700</v>
          </cell>
          <cell r="J9450">
            <v>78598605.079999998</v>
          </cell>
        </row>
        <row r="9451">
          <cell r="H9451" t="str">
            <v>3820000171</v>
          </cell>
          <cell r="I9451">
            <v>79396700</v>
          </cell>
          <cell r="J9451">
            <v>78598605.079999998</v>
          </cell>
        </row>
        <row r="9452">
          <cell r="H9452" t="str">
            <v>3820019171</v>
          </cell>
          <cell r="I9452">
            <v>9396400</v>
          </cell>
          <cell r="J9452">
            <v>8598305.0800000001</v>
          </cell>
        </row>
        <row r="9453">
          <cell r="H9453" t="str">
            <v>3820019171</v>
          </cell>
          <cell r="I9453">
            <v>9396400</v>
          </cell>
          <cell r="J9453">
            <v>8598305.0800000001</v>
          </cell>
        </row>
        <row r="9454">
          <cell r="H9454" t="str">
            <v>3820019171</v>
          </cell>
          <cell r="I9454">
            <v>0</v>
          </cell>
          <cell r="J9454">
            <v>8598305.0800000001</v>
          </cell>
        </row>
        <row r="9455">
          <cell r="H9455" t="str">
            <v>3820019171</v>
          </cell>
          <cell r="I9455">
            <v>0</v>
          </cell>
          <cell r="J9455">
            <v>8598305.0800000001</v>
          </cell>
        </row>
        <row r="9456">
          <cell r="H9456" t="str">
            <v>3820059171</v>
          </cell>
          <cell r="I9456">
            <v>70000300</v>
          </cell>
          <cell r="J9456">
            <v>70000300</v>
          </cell>
        </row>
        <row r="9457">
          <cell r="H9457" t="str">
            <v>3820059171</v>
          </cell>
          <cell r="I9457">
            <v>70000300</v>
          </cell>
          <cell r="J9457">
            <v>70000300</v>
          </cell>
        </row>
        <row r="9458">
          <cell r="H9458" t="str">
            <v>3820059171</v>
          </cell>
          <cell r="I9458">
            <v>0</v>
          </cell>
          <cell r="J9458">
            <v>70000300</v>
          </cell>
        </row>
        <row r="9459">
          <cell r="H9459" t="str">
            <v>3820059171</v>
          </cell>
          <cell r="I9459">
            <v>0</v>
          </cell>
          <cell r="J9459">
            <v>68350500</v>
          </cell>
        </row>
        <row r="9460">
          <cell r="H9460" t="str">
            <v>3820059171</v>
          </cell>
          <cell r="I9460">
            <v>0</v>
          </cell>
          <cell r="J9460">
            <v>1649800</v>
          </cell>
        </row>
        <row r="9461">
          <cell r="H9461" t="str">
            <v>171</v>
          </cell>
          <cell r="I9461">
            <v>10391975100</v>
          </cell>
          <cell r="J9461">
            <v>10389239816.41</v>
          </cell>
        </row>
        <row r="9462">
          <cell r="H9462" t="str">
            <v>3800000171</v>
          </cell>
          <cell r="I9462">
            <v>10391975100</v>
          </cell>
          <cell r="J9462">
            <v>10389239816.41</v>
          </cell>
        </row>
        <row r="9463">
          <cell r="H9463" t="str">
            <v>3820000171</v>
          </cell>
          <cell r="I9463">
            <v>10391975100</v>
          </cell>
          <cell r="J9463">
            <v>10389239816.41</v>
          </cell>
        </row>
        <row r="9464">
          <cell r="H9464" t="str">
            <v>3824009171</v>
          </cell>
          <cell r="I9464">
            <v>10391975100</v>
          </cell>
          <cell r="J9464">
            <v>10389239816.41</v>
          </cell>
        </row>
        <row r="9465">
          <cell r="H9465" t="str">
            <v>3824009171</v>
          </cell>
          <cell r="I9465">
            <v>10391975100</v>
          </cell>
          <cell r="J9465">
            <v>10389239816.41</v>
          </cell>
        </row>
        <row r="9466">
          <cell r="H9466" t="str">
            <v>3824009171</v>
          </cell>
          <cell r="I9466">
            <v>0</v>
          </cell>
          <cell r="J9466">
            <v>10389239816.41</v>
          </cell>
        </row>
        <row r="9467">
          <cell r="H9467" t="str">
            <v>3824009171</v>
          </cell>
          <cell r="I9467">
            <v>0</v>
          </cell>
          <cell r="J9467">
            <v>10389239816.41</v>
          </cell>
        </row>
        <row r="9468">
          <cell r="H9468" t="str">
            <v>171</v>
          </cell>
          <cell r="I9468">
            <v>93195000</v>
          </cell>
          <cell r="J9468">
            <v>92778829.340000004</v>
          </cell>
        </row>
        <row r="9469">
          <cell r="H9469" t="str">
            <v>171</v>
          </cell>
          <cell r="I9469">
            <v>92324200</v>
          </cell>
          <cell r="J9469">
            <v>91919065.739999995</v>
          </cell>
        </row>
        <row r="9470">
          <cell r="H9470" t="str">
            <v>0200000171</v>
          </cell>
          <cell r="I9470">
            <v>91370000</v>
          </cell>
          <cell r="J9470">
            <v>91370000</v>
          </cell>
        </row>
        <row r="9471">
          <cell r="H9471" t="str">
            <v>0210000171</v>
          </cell>
          <cell r="I9471">
            <v>91370000</v>
          </cell>
          <cell r="J9471">
            <v>91370000</v>
          </cell>
        </row>
        <row r="9472">
          <cell r="H9472" t="str">
            <v>0210059171</v>
          </cell>
          <cell r="I9472">
            <v>91370000</v>
          </cell>
          <cell r="J9472">
            <v>91370000</v>
          </cell>
        </row>
        <row r="9473">
          <cell r="H9473" t="str">
            <v>0210059171</v>
          </cell>
          <cell r="I9473">
            <v>91370000</v>
          </cell>
          <cell r="J9473">
            <v>91370000</v>
          </cell>
        </row>
        <row r="9474">
          <cell r="H9474" t="str">
            <v>0210059171</v>
          </cell>
          <cell r="I9474">
            <v>0</v>
          </cell>
          <cell r="J9474">
            <v>91370000</v>
          </cell>
        </row>
        <row r="9475">
          <cell r="H9475" t="str">
            <v>0210059171</v>
          </cell>
          <cell r="I9475">
            <v>0</v>
          </cell>
          <cell r="J9475">
            <v>79490700</v>
          </cell>
        </row>
        <row r="9476">
          <cell r="H9476" t="str">
            <v>0210059171</v>
          </cell>
          <cell r="I9476">
            <v>0</v>
          </cell>
          <cell r="J9476">
            <v>11879300</v>
          </cell>
        </row>
        <row r="9477">
          <cell r="H9477" t="str">
            <v>0300000171</v>
          </cell>
          <cell r="I9477">
            <v>954200</v>
          </cell>
          <cell r="J9477">
            <v>549065.74</v>
          </cell>
        </row>
        <row r="9478">
          <cell r="H9478" t="str">
            <v>0330000171</v>
          </cell>
          <cell r="I9478">
            <v>954200</v>
          </cell>
          <cell r="J9478">
            <v>549065.74</v>
          </cell>
        </row>
        <row r="9479">
          <cell r="H9479" t="str">
            <v>0333986171</v>
          </cell>
          <cell r="I9479">
            <v>954200</v>
          </cell>
          <cell r="J9479">
            <v>549065.74</v>
          </cell>
        </row>
        <row r="9480">
          <cell r="H9480" t="str">
            <v>0333986171</v>
          </cell>
          <cell r="I9480">
            <v>954200</v>
          </cell>
          <cell r="J9480">
            <v>549065.74</v>
          </cell>
        </row>
        <row r="9481">
          <cell r="H9481" t="str">
            <v>0333986171</v>
          </cell>
          <cell r="I9481">
            <v>0</v>
          </cell>
          <cell r="J9481">
            <v>549065.74</v>
          </cell>
        </row>
        <row r="9482">
          <cell r="H9482" t="str">
            <v>0333986171</v>
          </cell>
          <cell r="I9482">
            <v>0</v>
          </cell>
          <cell r="J9482">
            <v>549065.74</v>
          </cell>
        </row>
        <row r="9483">
          <cell r="H9483" t="str">
            <v>171</v>
          </cell>
          <cell r="I9483">
            <v>870800</v>
          </cell>
          <cell r="J9483">
            <v>859763.6</v>
          </cell>
        </row>
        <row r="9484">
          <cell r="H9484" t="str">
            <v>3800000171</v>
          </cell>
          <cell r="I9484">
            <v>870800</v>
          </cell>
          <cell r="J9484">
            <v>859763.6</v>
          </cell>
        </row>
        <row r="9485">
          <cell r="H9485" t="str">
            <v>3820000171</v>
          </cell>
          <cell r="I9485">
            <v>870800</v>
          </cell>
          <cell r="J9485">
            <v>859763.6</v>
          </cell>
        </row>
        <row r="9486">
          <cell r="H9486" t="str">
            <v>3822040171</v>
          </cell>
          <cell r="I9486">
            <v>870800</v>
          </cell>
          <cell r="J9486">
            <v>859763.6</v>
          </cell>
        </row>
        <row r="9487">
          <cell r="H9487" t="str">
            <v>3822040171</v>
          </cell>
          <cell r="I9487">
            <v>870800</v>
          </cell>
          <cell r="J9487">
            <v>859763.6</v>
          </cell>
        </row>
        <row r="9488">
          <cell r="H9488" t="str">
            <v>3822040171</v>
          </cell>
          <cell r="I9488">
            <v>0</v>
          </cell>
          <cell r="J9488">
            <v>859763.6</v>
          </cell>
        </row>
        <row r="9489">
          <cell r="H9489" t="str">
            <v>3822040171</v>
          </cell>
          <cell r="I9489">
            <v>0</v>
          </cell>
          <cell r="J9489">
            <v>859763.6</v>
          </cell>
        </row>
        <row r="9490">
          <cell r="H9490" t="str">
            <v>171</v>
          </cell>
          <cell r="I9490">
            <v>27990100</v>
          </cell>
          <cell r="J9490">
            <v>27990100</v>
          </cell>
        </row>
        <row r="9491">
          <cell r="H9491" t="str">
            <v>171</v>
          </cell>
          <cell r="I9491">
            <v>27990100</v>
          </cell>
          <cell r="J9491">
            <v>27990100</v>
          </cell>
        </row>
        <row r="9492">
          <cell r="H9492" t="str">
            <v>0500000171</v>
          </cell>
          <cell r="I9492">
            <v>27990100</v>
          </cell>
          <cell r="J9492">
            <v>27990100</v>
          </cell>
        </row>
        <row r="9493">
          <cell r="H9493" t="str">
            <v>0540000171</v>
          </cell>
          <cell r="I9493">
            <v>27990100</v>
          </cell>
          <cell r="J9493">
            <v>27990100</v>
          </cell>
        </row>
        <row r="9494">
          <cell r="H9494" t="str">
            <v>0543589171</v>
          </cell>
          <cell r="I9494">
            <v>27990100</v>
          </cell>
          <cell r="J9494">
            <v>27990100</v>
          </cell>
        </row>
        <row r="9495">
          <cell r="H9495" t="str">
            <v>0543589171</v>
          </cell>
          <cell r="I9495">
            <v>27990100</v>
          </cell>
          <cell r="J9495">
            <v>27990100</v>
          </cell>
        </row>
        <row r="9496">
          <cell r="H9496" t="str">
            <v>0543589171</v>
          </cell>
          <cell r="I9496">
            <v>0</v>
          </cell>
          <cell r="J9496">
            <v>27990100</v>
          </cell>
        </row>
        <row r="9497">
          <cell r="H9497" t="str">
            <v>0543589171</v>
          </cell>
          <cell r="I9497">
            <v>0</v>
          </cell>
          <cell r="J9497">
            <v>27990100</v>
          </cell>
        </row>
        <row r="9498">
          <cell r="H9498" t="str">
            <v>172</v>
          </cell>
          <cell r="I9498">
            <v>5232784700</v>
          </cell>
          <cell r="J9498">
            <v>5186062141.1400003</v>
          </cell>
        </row>
        <row r="9499">
          <cell r="H9499" t="str">
            <v>172</v>
          </cell>
          <cell r="I9499">
            <v>111175500</v>
          </cell>
          <cell r="J9499">
            <v>106341653.3</v>
          </cell>
        </row>
        <row r="9500">
          <cell r="H9500" t="str">
            <v>172</v>
          </cell>
          <cell r="I9500">
            <v>111175500</v>
          </cell>
          <cell r="J9500">
            <v>106341653.3</v>
          </cell>
        </row>
        <row r="9501">
          <cell r="H9501" t="str">
            <v>1600000172</v>
          </cell>
          <cell r="I9501">
            <v>110943500</v>
          </cell>
          <cell r="J9501">
            <v>106109653.3</v>
          </cell>
        </row>
        <row r="9502">
          <cell r="H9502" t="str">
            <v>16Д0000172</v>
          </cell>
          <cell r="I9502">
            <v>110943500</v>
          </cell>
          <cell r="J9502">
            <v>106109653.3</v>
          </cell>
        </row>
        <row r="9503">
          <cell r="H9503" t="str">
            <v>16Д2794172</v>
          </cell>
          <cell r="I9503">
            <v>110943500</v>
          </cell>
          <cell r="J9503">
            <v>106109653.3</v>
          </cell>
        </row>
        <row r="9504">
          <cell r="H9504" t="str">
            <v>16Д2794172</v>
          </cell>
          <cell r="I9504">
            <v>110943500</v>
          </cell>
          <cell r="J9504">
            <v>106109653.3</v>
          </cell>
        </row>
        <row r="9505">
          <cell r="H9505" t="str">
            <v>16Д2794172</v>
          </cell>
          <cell r="I9505">
            <v>0</v>
          </cell>
          <cell r="J9505">
            <v>106109653.3</v>
          </cell>
        </row>
        <row r="9506">
          <cell r="H9506" t="str">
            <v>16Д2794172</v>
          </cell>
          <cell r="I9506">
            <v>0</v>
          </cell>
          <cell r="J9506">
            <v>106109653.3</v>
          </cell>
        </row>
        <row r="9507">
          <cell r="H9507" t="str">
            <v>2700000172</v>
          </cell>
          <cell r="I9507">
            <v>232000</v>
          </cell>
          <cell r="J9507">
            <v>232000</v>
          </cell>
        </row>
        <row r="9508">
          <cell r="H9508" t="str">
            <v>2720000172</v>
          </cell>
          <cell r="I9508">
            <v>232000</v>
          </cell>
          <cell r="J9508">
            <v>232000</v>
          </cell>
        </row>
        <row r="9509">
          <cell r="H9509" t="str">
            <v>2722794172</v>
          </cell>
          <cell r="I9509">
            <v>232000</v>
          </cell>
          <cell r="J9509">
            <v>232000</v>
          </cell>
        </row>
        <row r="9510">
          <cell r="H9510" t="str">
            <v>2722794172</v>
          </cell>
          <cell r="I9510">
            <v>232000</v>
          </cell>
          <cell r="J9510">
            <v>232000</v>
          </cell>
        </row>
        <row r="9511">
          <cell r="H9511" t="str">
            <v>2722794172</v>
          </cell>
          <cell r="I9511">
            <v>0</v>
          </cell>
          <cell r="J9511">
            <v>232000</v>
          </cell>
        </row>
        <row r="9512">
          <cell r="H9512" t="str">
            <v>2722794172</v>
          </cell>
          <cell r="I9512">
            <v>0</v>
          </cell>
          <cell r="J9512">
            <v>232000</v>
          </cell>
        </row>
        <row r="9513">
          <cell r="H9513" t="str">
            <v>172</v>
          </cell>
          <cell r="I9513">
            <v>5093285700</v>
          </cell>
          <cell r="J9513">
            <v>5051406215.04</v>
          </cell>
        </row>
        <row r="9514">
          <cell r="H9514" t="str">
            <v>172</v>
          </cell>
          <cell r="I9514">
            <v>2089202900</v>
          </cell>
          <cell r="J9514">
            <v>2050577915.04</v>
          </cell>
        </row>
        <row r="9515">
          <cell r="H9515" t="str">
            <v>1600000172</v>
          </cell>
          <cell r="I9515">
            <v>2089202900</v>
          </cell>
          <cell r="J9515">
            <v>2050577915.04</v>
          </cell>
        </row>
        <row r="9516">
          <cell r="H9516" t="str">
            <v>16Д0000172</v>
          </cell>
          <cell r="I9516">
            <v>1422421000</v>
          </cell>
          <cell r="J9516">
            <v>1397213504.5599999</v>
          </cell>
        </row>
        <row r="9517">
          <cell r="H9517" t="str">
            <v>16Д0019172</v>
          </cell>
          <cell r="I9517">
            <v>622321000</v>
          </cell>
          <cell r="J9517">
            <v>610870922.39999998</v>
          </cell>
        </row>
        <row r="9518">
          <cell r="H9518" t="str">
            <v>16Д0019172</v>
          </cell>
          <cell r="I9518">
            <v>622321000</v>
          </cell>
          <cell r="J9518">
            <v>610870922.39999998</v>
          </cell>
        </row>
        <row r="9519">
          <cell r="H9519" t="str">
            <v>16Д0019172</v>
          </cell>
          <cell r="I9519">
            <v>0</v>
          </cell>
          <cell r="J9519">
            <v>610870922.39999998</v>
          </cell>
        </row>
        <row r="9520">
          <cell r="H9520" t="str">
            <v>16Д0019172</v>
          </cell>
          <cell r="I9520">
            <v>0</v>
          </cell>
          <cell r="J9520">
            <v>610870922.39999998</v>
          </cell>
        </row>
        <row r="9521">
          <cell r="H9521" t="str">
            <v>16Д6460172</v>
          </cell>
          <cell r="I9521">
            <v>23400000</v>
          </cell>
          <cell r="J9521">
            <v>23400000</v>
          </cell>
        </row>
        <row r="9522">
          <cell r="H9522" t="str">
            <v>16Д6460172</v>
          </cell>
          <cell r="I9522">
            <v>23400000</v>
          </cell>
          <cell r="J9522">
            <v>23400000</v>
          </cell>
        </row>
        <row r="9523">
          <cell r="H9523" t="str">
            <v>16Д6460172</v>
          </cell>
          <cell r="I9523">
            <v>0</v>
          </cell>
          <cell r="J9523">
            <v>23400000</v>
          </cell>
        </row>
        <row r="9524">
          <cell r="H9524" t="str">
            <v>16Д6461172</v>
          </cell>
          <cell r="I9524">
            <v>756700000</v>
          </cell>
          <cell r="J9524">
            <v>756700000</v>
          </cell>
        </row>
        <row r="9525">
          <cell r="H9525" t="str">
            <v>16Д6461172</v>
          </cell>
          <cell r="I9525">
            <v>756700000</v>
          </cell>
          <cell r="J9525">
            <v>756700000</v>
          </cell>
        </row>
        <row r="9526">
          <cell r="H9526" t="str">
            <v>16Д6461172</v>
          </cell>
          <cell r="I9526">
            <v>0</v>
          </cell>
          <cell r="J9526">
            <v>756700000</v>
          </cell>
        </row>
        <row r="9527">
          <cell r="H9527" t="str">
            <v>16Д6740172</v>
          </cell>
          <cell r="I9527">
            <v>20000000</v>
          </cell>
          <cell r="J9527">
            <v>6242582.1600000001</v>
          </cell>
        </row>
        <row r="9528">
          <cell r="H9528" t="str">
            <v>16Д6740172</v>
          </cell>
          <cell r="I9528">
            <v>20000000</v>
          </cell>
          <cell r="J9528">
            <v>6242582.1600000001</v>
          </cell>
        </row>
        <row r="9529">
          <cell r="H9529" t="str">
            <v>16Д6740172</v>
          </cell>
          <cell r="I9529">
            <v>0</v>
          </cell>
          <cell r="J9529">
            <v>6242582.1600000001</v>
          </cell>
        </row>
        <row r="9530">
          <cell r="H9530" t="str">
            <v>16Ц0000172</v>
          </cell>
          <cell r="I9530">
            <v>666781900</v>
          </cell>
          <cell r="J9530">
            <v>653364410.48000002</v>
          </cell>
        </row>
        <row r="9531">
          <cell r="H9531" t="str">
            <v>16Ц0011172</v>
          </cell>
          <cell r="I9531">
            <v>105564500</v>
          </cell>
          <cell r="J9531">
            <v>105188749.26000001</v>
          </cell>
        </row>
        <row r="9532">
          <cell r="H9532" t="str">
            <v>16Ц0011172</v>
          </cell>
          <cell r="I9532">
            <v>105564500</v>
          </cell>
          <cell r="J9532">
            <v>105188749.26000001</v>
          </cell>
        </row>
        <row r="9533">
          <cell r="H9533" t="str">
            <v>16Ц0011172</v>
          </cell>
          <cell r="I9533">
            <v>0</v>
          </cell>
          <cell r="J9533">
            <v>105188749.26000001</v>
          </cell>
        </row>
        <row r="9534">
          <cell r="H9534" t="str">
            <v>16Ц0011172</v>
          </cell>
          <cell r="I9534">
            <v>0</v>
          </cell>
          <cell r="J9534">
            <v>105188749.26000001</v>
          </cell>
        </row>
        <row r="9535">
          <cell r="H9535" t="str">
            <v>16Ц0012172</v>
          </cell>
          <cell r="I9535">
            <v>190360100</v>
          </cell>
          <cell r="J9535">
            <v>189715714.72999999</v>
          </cell>
        </row>
        <row r="9536">
          <cell r="H9536" t="str">
            <v>16Ц0012172</v>
          </cell>
          <cell r="I9536">
            <v>190360100</v>
          </cell>
          <cell r="J9536">
            <v>189715714.72999999</v>
          </cell>
        </row>
        <row r="9537">
          <cell r="H9537" t="str">
            <v>16Ц0012172</v>
          </cell>
          <cell r="I9537">
            <v>0</v>
          </cell>
          <cell r="J9537">
            <v>189715714.72999999</v>
          </cell>
        </row>
        <row r="9538">
          <cell r="H9538" t="str">
            <v>16Ц0012172</v>
          </cell>
          <cell r="I9538">
            <v>0</v>
          </cell>
          <cell r="J9538">
            <v>189715714.72999999</v>
          </cell>
        </row>
        <row r="9539">
          <cell r="H9539" t="str">
            <v>16Ц0019172</v>
          </cell>
          <cell r="I9539">
            <v>370804300</v>
          </cell>
          <cell r="J9539">
            <v>358447434.14999998</v>
          </cell>
        </row>
        <row r="9540">
          <cell r="H9540" t="str">
            <v>16Ц0019172</v>
          </cell>
          <cell r="I9540">
            <v>26533300</v>
          </cell>
          <cell r="J9540">
            <v>23998237.75</v>
          </cell>
        </row>
        <row r="9541">
          <cell r="H9541" t="str">
            <v>16Ц0019172</v>
          </cell>
          <cell r="I9541">
            <v>0</v>
          </cell>
          <cell r="J9541">
            <v>23998237.75</v>
          </cell>
        </row>
        <row r="9542">
          <cell r="H9542" t="str">
            <v>16Ц0019172</v>
          </cell>
          <cell r="I9542">
            <v>0</v>
          </cell>
          <cell r="J9542">
            <v>23998237.75</v>
          </cell>
        </row>
        <row r="9543">
          <cell r="H9543" t="str">
            <v>16Ц0019172</v>
          </cell>
          <cell r="I9543">
            <v>340741600</v>
          </cell>
          <cell r="J9543">
            <v>331795751.81999999</v>
          </cell>
        </row>
        <row r="9544">
          <cell r="H9544" t="str">
            <v>16Ц0019172</v>
          </cell>
          <cell r="I9544">
            <v>0</v>
          </cell>
          <cell r="J9544">
            <v>331795751.81999999</v>
          </cell>
        </row>
        <row r="9545">
          <cell r="H9545" t="str">
            <v>16Ц0019172</v>
          </cell>
          <cell r="I9545">
            <v>0</v>
          </cell>
          <cell r="J9545">
            <v>186046038.83000001</v>
          </cell>
        </row>
        <row r="9546">
          <cell r="H9546" t="str">
            <v>16Ц0019172</v>
          </cell>
          <cell r="I9546">
            <v>0</v>
          </cell>
          <cell r="J9546">
            <v>145749712.99000001</v>
          </cell>
        </row>
        <row r="9547">
          <cell r="H9547" t="str">
            <v>16Ц0019172</v>
          </cell>
          <cell r="I9547">
            <v>3529400</v>
          </cell>
          <cell r="J9547">
            <v>2653444.58</v>
          </cell>
        </row>
        <row r="9548">
          <cell r="H9548" t="str">
            <v>16Ц0019172</v>
          </cell>
          <cell r="I9548">
            <v>0</v>
          </cell>
          <cell r="J9548">
            <v>261000</v>
          </cell>
        </row>
        <row r="9549">
          <cell r="H9549" t="str">
            <v>16Ц0019172</v>
          </cell>
          <cell r="I9549">
            <v>0</v>
          </cell>
          <cell r="J9549">
            <v>261000</v>
          </cell>
        </row>
        <row r="9550">
          <cell r="H9550" t="str">
            <v>16Ц0019172</v>
          </cell>
          <cell r="I9550">
            <v>0</v>
          </cell>
          <cell r="J9550">
            <v>2392444.58</v>
          </cell>
        </row>
        <row r="9551">
          <cell r="H9551" t="str">
            <v>16Ц0019172</v>
          </cell>
          <cell r="I9551">
            <v>0</v>
          </cell>
          <cell r="J9551">
            <v>2053528.17</v>
          </cell>
        </row>
        <row r="9552">
          <cell r="H9552" t="str">
            <v>16Ц0019172</v>
          </cell>
          <cell r="I9552">
            <v>0</v>
          </cell>
          <cell r="J9552">
            <v>33860</v>
          </cell>
        </row>
        <row r="9553">
          <cell r="H9553" t="str">
            <v>16Ц0019172</v>
          </cell>
          <cell r="I9553">
            <v>0</v>
          </cell>
          <cell r="J9553">
            <v>305056.40999999997</v>
          </cell>
        </row>
        <row r="9554">
          <cell r="H9554" t="str">
            <v>16Ц3969172</v>
          </cell>
          <cell r="I9554">
            <v>53000</v>
          </cell>
          <cell r="J9554">
            <v>12512.34</v>
          </cell>
        </row>
        <row r="9555">
          <cell r="H9555" t="str">
            <v>16Ц3969172</v>
          </cell>
          <cell r="I9555">
            <v>53000</v>
          </cell>
          <cell r="J9555">
            <v>12512.34</v>
          </cell>
        </row>
        <row r="9556">
          <cell r="H9556" t="str">
            <v>16Ц3969172</v>
          </cell>
          <cell r="I9556">
            <v>0</v>
          </cell>
          <cell r="J9556">
            <v>12512.34</v>
          </cell>
        </row>
        <row r="9557">
          <cell r="H9557" t="str">
            <v>16Ц3969172</v>
          </cell>
          <cell r="I9557">
            <v>0</v>
          </cell>
          <cell r="J9557">
            <v>12512.34</v>
          </cell>
        </row>
        <row r="9558">
          <cell r="H9558" t="str">
            <v>172</v>
          </cell>
          <cell r="I9558">
            <v>2721000400</v>
          </cell>
          <cell r="J9558">
            <v>2720782900</v>
          </cell>
        </row>
        <row r="9559">
          <cell r="H9559" t="str">
            <v>1600000172</v>
          </cell>
          <cell r="I9559">
            <v>187600000</v>
          </cell>
          <cell r="J9559">
            <v>187382500</v>
          </cell>
        </row>
        <row r="9560">
          <cell r="H9560" t="str">
            <v>16Д0000172</v>
          </cell>
          <cell r="I9560">
            <v>187600000</v>
          </cell>
          <cell r="J9560">
            <v>187382500</v>
          </cell>
        </row>
        <row r="9561">
          <cell r="H9561" t="str">
            <v>16Д0019172</v>
          </cell>
          <cell r="I9561">
            <v>187600000</v>
          </cell>
          <cell r="J9561">
            <v>187382500</v>
          </cell>
        </row>
        <row r="9562">
          <cell r="H9562" t="str">
            <v>16Д0019172</v>
          </cell>
          <cell r="I9562">
            <v>187600000</v>
          </cell>
          <cell r="J9562">
            <v>187382500</v>
          </cell>
        </row>
        <row r="9563">
          <cell r="H9563" t="str">
            <v>16Д0019172</v>
          </cell>
          <cell r="I9563">
            <v>0</v>
          </cell>
          <cell r="J9563">
            <v>187382500</v>
          </cell>
        </row>
        <row r="9564">
          <cell r="H9564" t="str">
            <v>16Д0019172</v>
          </cell>
          <cell r="I9564">
            <v>0</v>
          </cell>
          <cell r="J9564">
            <v>187382500</v>
          </cell>
        </row>
        <row r="9565">
          <cell r="H9565" t="str">
            <v>2100000172</v>
          </cell>
          <cell r="I9565">
            <v>2533400400</v>
          </cell>
          <cell r="J9565">
            <v>2533400400</v>
          </cell>
        </row>
        <row r="9566">
          <cell r="H9566" t="str">
            <v>2140000172</v>
          </cell>
          <cell r="I9566">
            <v>2533400400</v>
          </cell>
          <cell r="J9566">
            <v>2533400400</v>
          </cell>
        </row>
        <row r="9567">
          <cell r="H9567" t="str">
            <v>2149999172</v>
          </cell>
          <cell r="I9567">
            <v>2533400400</v>
          </cell>
          <cell r="J9567">
            <v>2533400400</v>
          </cell>
        </row>
        <row r="9568">
          <cell r="H9568" t="str">
            <v>2149999172</v>
          </cell>
          <cell r="I9568">
            <v>2533400400</v>
          </cell>
          <cell r="J9568">
            <v>2533400400</v>
          </cell>
        </row>
        <row r="9569">
          <cell r="H9569" t="str">
            <v>2149999172</v>
          </cell>
          <cell r="I9569">
            <v>0</v>
          </cell>
          <cell r="J9569">
            <v>2533400400</v>
          </cell>
        </row>
        <row r="9570">
          <cell r="H9570" t="str">
            <v>2149999172</v>
          </cell>
          <cell r="I9570">
            <v>0</v>
          </cell>
          <cell r="J9570">
            <v>2533400400</v>
          </cell>
        </row>
        <row r="9571">
          <cell r="H9571" t="str">
            <v>172</v>
          </cell>
          <cell r="I9571">
            <v>283082400</v>
          </cell>
          <cell r="J9571">
            <v>280045400</v>
          </cell>
        </row>
        <row r="9572">
          <cell r="H9572" t="str">
            <v>1600000172</v>
          </cell>
          <cell r="I9572">
            <v>153200000</v>
          </cell>
          <cell r="J9572">
            <v>150163000</v>
          </cell>
        </row>
        <row r="9573">
          <cell r="H9573" t="str">
            <v>16Т0000172</v>
          </cell>
          <cell r="I9573">
            <v>153200000</v>
          </cell>
          <cell r="J9573">
            <v>150163000</v>
          </cell>
        </row>
        <row r="9574">
          <cell r="H9574" t="str">
            <v>16Т0019172</v>
          </cell>
          <cell r="I9574">
            <v>153200000</v>
          </cell>
          <cell r="J9574">
            <v>150163000</v>
          </cell>
        </row>
        <row r="9575">
          <cell r="H9575" t="str">
            <v>16Т0019172</v>
          </cell>
          <cell r="I9575">
            <v>153200000</v>
          </cell>
          <cell r="J9575">
            <v>150163000</v>
          </cell>
        </row>
        <row r="9576">
          <cell r="H9576" t="str">
            <v>16Т0019172</v>
          </cell>
          <cell r="I9576">
            <v>0</v>
          </cell>
          <cell r="J9576">
            <v>150163000</v>
          </cell>
        </row>
        <row r="9577">
          <cell r="H9577" t="str">
            <v>16Т0019172</v>
          </cell>
          <cell r="I9577">
            <v>0</v>
          </cell>
          <cell r="J9577">
            <v>150163000</v>
          </cell>
        </row>
        <row r="9578">
          <cell r="H9578" t="str">
            <v>2100000172</v>
          </cell>
          <cell r="I9578">
            <v>127240000</v>
          </cell>
          <cell r="J9578">
            <v>127240000</v>
          </cell>
        </row>
        <row r="9579">
          <cell r="H9579" t="str">
            <v>2140000172</v>
          </cell>
          <cell r="I9579">
            <v>127240000</v>
          </cell>
          <cell r="J9579">
            <v>127240000</v>
          </cell>
        </row>
        <row r="9580">
          <cell r="H9580" t="str">
            <v>2149999172</v>
          </cell>
          <cell r="I9580">
            <v>127240000</v>
          </cell>
          <cell r="J9580">
            <v>127240000</v>
          </cell>
        </row>
        <row r="9581">
          <cell r="H9581" t="str">
            <v>2149999172</v>
          </cell>
          <cell r="I9581">
            <v>127240000</v>
          </cell>
          <cell r="J9581">
            <v>127240000</v>
          </cell>
        </row>
        <row r="9582">
          <cell r="H9582" t="str">
            <v>2149999172</v>
          </cell>
          <cell r="I9582">
            <v>0</v>
          </cell>
          <cell r="J9582">
            <v>127240000</v>
          </cell>
        </row>
        <row r="9583">
          <cell r="H9583" t="str">
            <v>2149999172</v>
          </cell>
          <cell r="I9583">
            <v>0</v>
          </cell>
          <cell r="J9583">
            <v>127240000</v>
          </cell>
        </row>
        <row r="9584">
          <cell r="H9584" t="str">
            <v>9900000172</v>
          </cell>
          <cell r="I9584">
            <v>2642400</v>
          </cell>
          <cell r="J9584">
            <v>2642400</v>
          </cell>
        </row>
        <row r="9585">
          <cell r="H9585" t="str">
            <v>9990000172</v>
          </cell>
          <cell r="I9585">
            <v>2642400</v>
          </cell>
          <cell r="J9585">
            <v>2642400</v>
          </cell>
        </row>
        <row r="9586">
          <cell r="H9586" t="str">
            <v>9996094172</v>
          </cell>
          <cell r="I9586">
            <v>2642400</v>
          </cell>
          <cell r="J9586">
            <v>2642400</v>
          </cell>
        </row>
        <row r="9587">
          <cell r="H9587" t="str">
            <v>9996094172</v>
          </cell>
          <cell r="I9587">
            <v>2642400</v>
          </cell>
          <cell r="J9587">
            <v>2642400</v>
          </cell>
        </row>
        <row r="9588">
          <cell r="H9588" t="str">
            <v>9996094172</v>
          </cell>
          <cell r="I9588">
            <v>0</v>
          </cell>
          <cell r="J9588">
            <v>2642400</v>
          </cell>
        </row>
        <row r="9589">
          <cell r="H9589" t="str">
            <v>172</v>
          </cell>
          <cell r="I9589">
            <v>333400</v>
          </cell>
          <cell r="J9589">
            <v>324172.79999999999</v>
          </cell>
        </row>
        <row r="9590">
          <cell r="H9590" t="str">
            <v>172</v>
          </cell>
          <cell r="I9590">
            <v>333400</v>
          </cell>
          <cell r="J9590">
            <v>324172.79999999999</v>
          </cell>
        </row>
        <row r="9591">
          <cell r="H9591" t="str">
            <v>1600000172</v>
          </cell>
          <cell r="I9591">
            <v>333400</v>
          </cell>
          <cell r="J9591">
            <v>324172.79999999999</v>
          </cell>
        </row>
        <row r="9592">
          <cell r="H9592" t="str">
            <v>16Ц0000172</v>
          </cell>
          <cell r="I9592">
            <v>333400</v>
          </cell>
          <cell r="J9592">
            <v>324172.79999999999</v>
          </cell>
        </row>
        <row r="9593">
          <cell r="H9593" t="str">
            <v>16Ц2040172</v>
          </cell>
          <cell r="I9593">
            <v>333400</v>
          </cell>
          <cell r="J9593">
            <v>324172.79999999999</v>
          </cell>
        </row>
        <row r="9594">
          <cell r="H9594" t="str">
            <v>16Ц2040172</v>
          </cell>
          <cell r="I9594">
            <v>333400</v>
          </cell>
          <cell r="J9594">
            <v>324172.79999999999</v>
          </cell>
        </row>
        <row r="9595">
          <cell r="H9595" t="str">
            <v>16Ц2040172</v>
          </cell>
          <cell r="I9595">
            <v>0</v>
          </cell>
          <cell r="J9595">
            <v>324172.79999999999</v>
          </cell>
        </row>
        <row r="9596">
          <cell r="H9596" t="str">
            <v>16Ц2040172</v>
          </cell>
          <cell r="I9596">
            <v>0</v>
          </cell>
          <cell r="J9596">
            <v>324172.79999999999</v>
          </cell>
        </row>
        <row r="9597">
          <cell r="H9597" t="str">
            <v>172</v>
          </cell>
          <cell r="I9597">
            <v>27990100</v>
          </cell>
          <cell r="J9597">
            <v>27990100</v>
          </cell>
        </row>
        <row r="9598">
          <cell r="H9598" t="str">
            <v>172</v>
          </cell>
          <cell r="I9598">
            <v>27990100</v>
          </cell>
          <cell r="J9598">
            <v>27990100</v>
          </cell>
        </row>
        <row r="9599">
          <cell r="H9599" t="str">
            <v>0500000172</v>
          </cell>
          <cell r="I9599">
            <v>27990100</v>
          </cell>
          <cell r="J9599">
            <v>27990100</v>
          </cell>
        </row>
        <row r="9600">
          <cell r="H9600" t="str">
            <v>0540000172</v>
          </cell>
          <cell r="I9600">
            <v>27990100</v>
          </cell>
          <cell r="J9600">
            <v>27990100</v>
          </cell>
        </row>
        <row r="9601">
          <cell r="H9601" t="str">
            <v>0543589172</v>
          </cell>
          <cell r="I9601">
            <v>27990100</v>
          </cell>
          <cell r="J9601">
            <v>27990100</v>
          </cell>
        </row>
        <row r="9602">
          <cell r="H9602" t="str">
            <v>0543589172</v>
          </cell>
          <cell r="I9602">
            <v>27990100</v>
          </cell>
          <cell r="J9602">
            <v>27990100</v>
          </cell>
        </row>
        <row r="9603">
          <cell r="H9603" t="str">
            <v>0543589172</v>
          </cell>
          <cell r="I9603">
            <v>0</v>
          </cell>
          <cell r="J9603">
            <v>27990100</v>
          </cell>
        </row>
        <row r="9604">
          <cell r="H9604" t="str">
            <v>0543589172</v>
          </cell>
          <cell r="I9604">
            <v>0</v>
          </cell>
          <cell r="J9604">
            <v>27990100</v>
          </cell>
        </row>
        <row r="9605">
          <cell r="H9605" t="str">
            <v>174</v>
          </cell>
          <cell r="I9605">
            <v>4498955100</v>
          </cell>
          <cell r="J9605">
            <v>4479440038.2700005</v>
          </cell>
        </row>
        <row r="9606">
          <cell r="H9606" t="str">
            <v>174</v>
          </cell>
          <cell r="I9606">
            <v>39932500</v>
          </cell>
          <cell r="J9606">
            <v>38205355.18</v>
          </cell>
        </row>
        <row r="9607">
          <cell r="H9607" t="str">
            <v>174</v>
          </cell>
          <cell r="I9607">
            <v>19174100</v>
          </cell>
          <cell r="J9607">
            <v>17446955.18</v>
          </cell>
        </row>
        <row r="9608">
          <cell r="H9608" t="str">
            <v>1100000174</v>
          </cell>
          <cell r="I9608">
            <v>19174100</v>
          </cell>
          <cell r="J9608">
            <v>17446955.18</v>
          </cell>
        </row>
        <row r="9609">
          <cell r="H9609" t="str">
            <v>1130000174</v>
          </cell>
          <cell r="I9609">
            <v>19174100</v>
          </cell>
          <cell r="J9609">
            <v>17446955.18</v>
          </cell>
        </row>
        <row r="9610">
          <cell r="H9610" t="str">
            <v>1132794174</v>
          </cell>
          <cell r="I9610">
            <v>19174100</v>
          </cell>
          <cell r="J9610">
            <v>17446955.18</v>
          </cell>
        </row>
        <row r="9611">
          <cell r="H9611" t="str">
            <v>1132794174</v>
          </cell>
          <cell r="I9611">
            <v>2823800</v>
          </cell>
          <cell r="J9611">
            <v>2699900</v>
          </cell>
        </row>
        <row r="9612">
          <cell r="H9612" t="str">
            <v>1132794174</v>
          </cell>
          <cell r="I9612">
            <v>0</v>
          </cell>
          <cell r="J9612">
            <v>2699900</v>
          </cell>
        </row>
        <row r="9613">
          <cell r="H9613" t="str">
            <v>1132794174</v>
          </cell>
          <cell r="I9613">
            <v>0</v>
          </cell>
          <cell r="J9613">
            <v>2699900</v>
          </cell>
        </row>
        <row r="9614">
          <cell r="H9614" t="str">
            <v>1132794174</v>
          </cell>
          <cell r="I9614">
            <v>16350300</v>
          </cell>
          <cell r="J9614">
            <v>14747055.18</v>
          </cell>
        </row>
        <row r="9615">
          <cell r="H9615" t="str">
            <v>1132794174</v>
          </cell>
          <cell r="I9615">
            <v>0</v>
          </cell>
          <cell r="J9615">
            <v>14747055.18</v>
          </cell>
        </row>
        <row r="9616">
          <cell r="H9616" t="str">
            <v>1132794174</v>
          </cell>
          <cell r="I9616">
            <v>0</v>
          </cell>
          <cell r="J9616">
            <v>14747055.18</v>
          </cell>
        </row>
        <row r="9617">
          <cell r="H9617" t="str">
            <v>174</v>
          </cell>
          <cell r="I9617">
            <v>20758400</v>
          </cell>
          <cell r="J9617">
            <v>20758400</v>
          </cell>
        </row>
        <row r="9618">
          <cell r="H9618" t="str">
            <v>1100000174</v>
          </cell>
          <cell r="I9618">
            <v>20758400</v>
          </cell>
          <cell r="J9618">
            <v>20758400</v>
          </cell>
        </row>
        <row r="9619">
          <cell r="H9619" t="str">
            <v>1140000174</v>
          </cell>
          <cell r="I9619">
            <v>20758400</v>
          </cell>
          <cell r="J9619">
            <v>20758400</v>
          </cell>
        </row>
        <row r="9620">
          <cell r="H9620" t="str">
            <v>1140019174</v>
          </cell>
          <cell r="I9620">
            <v>20758400</v>
          </cell>
          <cell r="J9620">
            <v>20758400</v>
          </cell>
        </row>
        <row r="9621">
          <cell r="H9621" t="str">
            <v>1140019174</v>
          </cell>
          <cell r="I9621">
            <v>20758400</v>
          </cell>
          <cell r="J9621">
            <v>20758400</v>
          </cell>
        </row>
        <row r="9622">
          <cell r="H9622" t="str">
            <v>1140019174</v>
          </cell>
          <cell r="I9622">
            <v>0</v>
          </cell>
          <cell r="J9622">
            <v>20758400</v>
          </cell>
        </row>
        <row r="9623">
          <cell r="H9623" t="str">
            <v>1140019174</v>
          </cell>
          <cell r="I9623">
            <v>0</v>
          </cell>
          <cell r="J9623">
            <v>20758400</v>
          </cell>
        </row>
        <row r="9624">
          <cell r="H9624" t="str">
            <v>174</v>
          </cell>
          <cell r="I9624">
            <v>4440984200</v>
          </cell>
          <cell r="J9624">
            <v>4423196283.0900002</v>
          </cell>
        </row>
        <row r="9625">
          <cell r="H9625" t="str">
            <v>174</v>
          </cell>
          <cell r="I9625">
            <v>4440984200</v>
          </cell>
          <cell r="J9625">
            <v>4423196283.0900002</v>
          </cell>
        </row>
        <row r="9626">
          <cell r="H9626" t="str">
            <v>1100000174</v>
          </cell>
          <cell r="I9626">
            <v>4440984200</v>
          </cell>
          <cell r="J9626">
            <v>4423196283.0900002</v>
          </cell>
        </row>
        <row r="9627">
          <cell r="H9627" t="str">
            <v>1130000174</v>
          </cell>
          <cell r="I9627">
            <v>266019000</v>
          </cell>
          <cell r="J9627">
            <v>266019000</v>
          </cell>
        </row>
        <row r="9628">
          <cell r="H9628" t="str">
            <v>1130019174</v>
          </cell>
          <cell r="I9628">
            <v>266019000</v>
          </cell>
          <cell r="J9628">
            <v>266019000</v>
          </cell>
        </row>
        <row r="9629">
          <cell r="H9629" t="str">
            <v>1130019174</v>
          </cell>
          <cell r="I9629">
            <v>266019000</v>
          </cell>
          <cell r="J9629">
            <v>266019000</v>
          </cell>
        </row>
        <row r="9630">
          <cell r="H9630" t="str">
            <v>1130019174</v>
          </cell>
          <cell r="I9630">
            <v>0</v>
          </cell>
          <cell r="J9630">
            <v>266019000</v>
          </cell>
        </row>
        <row r="9631">
          <cell r="H9631" t="str">
            <v>1130019174</v>
          </cell>
          <cell r="I9631">
            <v>0</v>
          </cell>
          <cell r="J9631">
            <v>190559200</v>
          </cell>
        </row>
        <row r="9632">
          <cell r="H9632" t="str">
            <v>1130019174</v>
          </cell>
          <cell r="I9632">
            <v>0</v>
          </cell>
          <cell r="J9632">
            <v>75459800</v>
          </cell>
        </row>
        <row r="9633">
          <cell r="H9633" t="str">
            <v>1140000174</v>
          </cell>
          <cell r="I9633">
            <v>120736700</v>
          </cell>
          <cell r="J9633">
            <v>120130479.68000001</v>
          </cell>
        </row>
        <row r="9634">
          <cell r="H9634" t="str">
            <v>1140011174</v>
          </cell>
          <cell r="I9634">
            <v>54670100</v>
          </cell>
          <cell r="J9634">
            <v>54670100</v>
          </cell>
        </row>
        <row r="9635">
          <cell r="H9635" t="str">
            <v>1140011174</v>
          </cell>
          <cell r="I9635">
            <v>54670100</v>
          </cell>
          <cell r="J9635">
            <v>54670100</v>
          </cell>
        </row>
        <row r="9636">
          <cell r="H9636" t="str">
            <v>1140011174</v>
          </cell>
          <cell r="I9636">
            <v>0</v>
          </cell>
          <cell r="J9636">
            <v>54670100</v>
          </cell>
        </row>
        <row r="9637">
          <cell r="H9637" t="str">
            <v>1140011174</v>
          </cell>
          <cell r="I9637">
            <v>0</v>
          </cell>
          <cell r="J9637">
            <v>54670100</v>
          </cell>
        </row>
        <row r="9638">
          <cell r="H9638" t="str">
            <v>1140019174</v>
          </cell>
          <cell r="I9638">
            <v>66066600</v>
          </cell>
          <cell r="J9638">
            <v>65460379.68</v>
          </cell>
        </row>
        <row r="9639">
          <cell r="H9639" t="str">
            <v>1140019174</v>
          </cell>
          <cell r="I9639">
            <v>13850700</v>
          </cell>
          <cell r="J9639">
            <v>13850700</v>
          </cell>
        </row>
        <row r="9640">
          <cell r="H9640" t="str">
            <v>1140019174</v>
          </cell>
          <cell r="I9640">
            <v>0</v>
          </cell>
          <cell r="J9640">
            <v>13850700</v>
          </cell>
        </row>
        <row r="9641">
          <cell r="H9641" t="str">
            <v>1140019174</v>
          </cell>
          <cell r="I9641">
            <v>0</v>
          </cell>
          <cell r="J9641">
            <v>13850700</v>
          </cell>
        </row>
        <row r="9642">
          <cell r="H9642" t="str">
            <v>1140019174</v>
          </cell>
          <cell r="I9642">
            <v>51444500</v>
          </cell>
          <cell r="J9642">
            <v>51308479.68</v>
          </cell>
        </row>
        <row r="9643">
          <cell r="H9643" t="str">
            <v>1140019174</v>
          </cell>
          <cell r="I9643">
            <v>0</v>
          </cell>
          <cell r="J9643">
            <v>51308479.68</v>
          </cell>
        </row>
        <row r="9644">
          <cell r="H9644" t="str">
            <v>1140019174</v>
          </cell>
          <cell r="I9644">
            <v>0</v>
          </cell>
          <cell r="J9644">
            <v>9894000</v>
          </cell>
        </row>
        <row r="9645">
          <cell r="H9645" t="str">
            <v>1140019174</v>
          </cell>
          <cell r="I9645">
            <v>0</v>
          </cell>
          <cell r="J9645">
            <v>41414479.68</v>
          </cell>
        </row>
        <row r="9646">
          <cell r="H9646" t="str">
            <v>1140019174</v>
          </cell>
          <cell r="I9646">
            <v>771400</v>
          </cell>
          <cell r="J9646">
            <v>301200</v>
          </cell>
        </row>
        <row r="9647">
          <cell r="H9647" t="str">
            <v>1140019174</v>
          </cell>
          <cell r="I9647">
            <v>0</v>
          </cell>
          <cell r="J9647">
            <v>301200</v>
          </cell>
        </row>
        <row r="9648">
          <cell r="H9648" t="str">
            <v>1140019174</v>
          </cell>
          <cell r="I9648">
            <v>0</v>
          </cell>
          <cell r="J9648">
            <v>301200</v>
          </cell>
        </row>
        <row r="9649">
          <cell r="H9649" t="str">
            <v>1160000174</v>
          </cell>
          <cell r="I9649">
            <v>4054228500</v>
          </cell>
          <cell r="J9649">
            <v>4037046803.4099998</v>
          </cell>
        </row>
        <row r="9650">
          <cell r="H9650" t="str">
            <v>1160059174</v>
          </cell>
          <cell r="I9650">
            <v>270090000</v>
          </cell>
          <cell r="J9650">
            <v>270090000</v>
          </cell>
        </row>
        <row r="9651">
          <cell r="H9651" t="str">
            <v>1160059174</v>
          </cell>
          <cell r="I9651">
            <v>270090000</v>
          </cell>
          <cell r="J9651">
            <v>270090000</v>
          </cell>
        </row>
        <row r="9652">
          <cell r="H9652" t="str">
            <v>1160059174</v>
          </cell>
          <cell r="I9652">
            <v>0</v>
          </cell>
          <cell r="J9652">
            <v>270090000</v>
          </cell>
        </row>
        <row r="9653">
          <cell r="H9653" t="str">
            <v>1160059174</v>
          </cell>
          <cell r="I9653">
            <v>0</v>
          </cell>
          <cell r="J9653">
            <v>270090000</v>
          </cell>
        </row>
        <row r="9654">
          <cell r="H9654" t="str">
            <v>1165110174</v>
          </cell>
          <cell r="I9654">
            <v>3784138500</v>
          </cell>
          <cell r="J9654">
            <v>3766956803.4099998</v>
          </cell>
        </row>
        <row r="9655">
          <cell r="H9655" t="str">
            <v>1165110174</v>
          </cell>
          <cell r="I9655">
            <v>3784138500</v>
          </cell>
          <cell r="J9655">
            <v>3766956803.4099998</v>
          </cell>
        </row>
        <row r="9656">
          <cell r="H9656" t="str">
            <v>1165110174</v>
          </cell>
          <cell r="I9656">
            <v>0</v>
          </cell>
          <cell r="J9656">
            <v>3766956803.4099998</v>
          </cell>
        </row>
        <row r="9657">
          <cell r="H9657" t="str">
            <v>1165110174</v>
          </cell>
          <cell r="I9657">
            <v>0</v>
          </cell>
          <cell r="J9657">
            <v>3766956803.4099998</v>
          </cell>
        </row>
        <row r="9658">
          <cell r="H9658" t="str">
            <v>174</v>
          </cell>
          <cell r="I9658">
            <v>48300</v>
          </cell>
          <cell r="J9658">
            <v>48300</v>
          </cell>
        </row>
        <row r="9659">
          <cell r="H9659" t="str">
            <v>174</v>
          </cell>
          <cell r="I9659">
            <v>48300</v>
          </cell>
          <cell r="J9659">
            <v>48300</v>
          </cell>
        </row>
        <row r="9660">
          <cell r="H9660" t="str">
            <v>1100000174</v>
          </cell>
          <cell r="I9660">
            <v>48300</v>
          </cell>
          <cell r="J9660">
            <v>48300</v>
          </cell>
        </row>
        <row r="9661">
          <cell r="H9661" t="str">
            <v>1140000174</v>
          </cell>
          <cell r="I9661">
            <v>48300</v>
          </cell>
          <cell r="J9661">
            <v>48300</v>
          </cell>
        </row>
        <row r="9662">
          <cell r="H9662" t="str">
            <v>1142040174</v>
          </cell>
          <cell r="I9662">
            <v>48300</v>
          </cell>
          <cell r="J9662">
            <v>48300</v>
          </cell>
        </row>
        <row r="9663">
          <cell r="H9663" t="str">
            <v>1142040174</v>
          </cell>
          <cell r="I9663">
            <v>48300</v>
          </cell>
          <cell r="J9663">
            <v>48300</v>
          </cell>
        </row>
        <row r="9664">
          <cell r="H9664" t="str">
            <v>1142040174</v>
          </cell>
          <cell r="I9664">
            <v>0</v>
          </cell>
          <cell r="J9664">
            <v>48300</v>
          </cell>
        </row>
        <row r="9665">
          <cell r="H9665" t="str">
            <v>1142040174</v>
          </cell>
          <cell r="I9665">
            <v>0</v>
          </cell>
          <cell r="J9665">
            <v>48300</v>
          </cell>
        </row>
        <row r="9666">
          <cell r="H9666" t="str">
            <v>174</v>
          </cell>
          <cell r="I9666">
            <v>17990100</v>
          </cell>
          <cell r="J9666">
            <v>17990100</v>
          </cell>
        </row>
        <row r="9667">
          <cell r="H9667" t="str">
            <v>174</v>
          </cell>
          <cell r="I9667">
            <v>17990100</v>
          </cell>
          <cell r="J9667">
            <v>17990100</v>
          </cell>
        </row>
        <row r="9668">
          <cell r="H9668" t="str">
            <v>0500000174</v>
          </cell>
          <cell r="I9668">
            <v>17990100</v>
          </cell>
          <cell r="J9668">
            <v>17990100</v>
          </cell>
        </row>
        <row r="9669">
          <cell r="H9669" t="str">
            <v>0540000174</v>
          </cell>
          <cell r="I9669">
            <v>17990100</v>
          </cell>
          <cell r="J9669">
            <v>17990100</v>
          </cell>
        </row>
        <row r="9670">
          <cell r="H9670" t="str">
            <v>0543589174</v>
          </cell>
          <cell r="I9670">
            <v>17990100</v>
          </cell>
          <cell r="J9670">
            <v>17990100</v>
          </cell>
        </row>
        <row r="9671">
          <cell r="H9671" t="str">
            <v>0543589174</v>
          </cell>
          <cell r="I9671">
            <v>17990100</v>
          </cell>
          <cell r="J9671">
            <v>17990100</v>
          </cell>
        </row>
        <row r="9672">
          <cell r="H9672" t="str">
            <v>0543589174</v>
          </cell>
          <cell r="I9672">
            <v>0</v>
          </cell>
          <cell r="J9672">
            <v>17990100</v>
          </cell>
        </row>
        <row r="9673">
          <cell r="H9673" t="str">
            <v>0543589174</v>
          </cell>
          <cell r="I9673">
            <v>0</v>
          </cell>
          <cell r="J9673">
            <v>17990100</v>
          </cell>
        </row>
        <row r="9674">
          <cell r="H9674" t="str">
            <v>177</v>
          </cell>
          <cell r="I9674">
            <v>185006648200</v>
          </cell>
          <cell r="J9674">
            <v>183369184205.51001</v>
          </cell>
        </row>
        <row r="9675">
          <cell r="H9675" t="str">
            <v>177</v>
          </cell>
          <cell r="I9675">
            <v>2959388600</v>
          </cell>
          <cell r="J9675">
            <v>2950966223.8200002</v>
          </cell>
        </row>
        <row r="9676">
          <cell r="H9676" t="str">
            <v>177</v>
          </cell>
          <cell r="I9676">
            <v>2959148600</v>
          </cell>
          <cell r="J9676">
            <v>2950726223.8200002</v>
          </cell>
        </row>
        <row r="9677">
          <cell r="H9677" t="str">
            <v>1000000177</v>
          </cell>
          <cell r="I9677">
            <v>2817092700</v>
          </cell>
          <cell r="J9677">
            <v>2815450832.21</v>
          </cell>
        </row>
        <row r="9678">
          <cell r="H9678" t="str">
            <v>1010000177</v>
          </cell>
          <cell r="I9678">
            <v>2817092700</v>
          </cell>
          <cell r="J9678">
            <v>2815450832.21</v>
          </cell>
        </row>
        <row r="9679">
          <cell r="H9679" t="str">
            <v>1012794177</v>
          </cell>
          <cell r="I9679">
            <v>2817092700</v>
          </cell>
          <cell r="J9679">
            <v>2815450832.21</v>
          </cell>
        </row>
        <row r="9680">
          <cell r="H9680" t="str">
            <v>1012794177</v>
          </cell>
          <cell r="I9680">
            <v>2791000000</v>
          </cell>
          <cell r="J9680">
            <v>2791000000</v>
          </cell>
        </row>
        <row r="9681">
          <cell r="H9681" t="str">
            <v>1012794177</v>
          </cell>
          <cell r="I9681">
            <v>0</v>
          </cell>
          <cell r="J9681">
            <v>2791000000</v>
          </cell>
        </row>
        <row r="9682">
          <cell r="H9682" t="str">
            <v>1012794177</v>
          </cell>
          <cell r="I9682">
            <v>0</v>
          </cell>
          <cell r="J9682">
            <v>2791000000</v>
          </cell>
        </row>
        <row r="9683">
          <cell r="H9683" t="str">
            <v>1012794177</v>
          </cell>
          <cell r="I9683">
            <v>26092700</v>
          </cell>
          <cell r="J9683">
            <v>24450832.210000001</v>
          </cell>
        </row>
        <row r="9684">
          <cell r="H9684" t="str">
            <v>1012794177</v>
          </cell>
          <cell r="I9684">
            <v>0</v>
          </cell>
          <cell r="J9684">
            <v>24450832.210000001</v>
          </cell>
        </row>
        <row r="9685">
          <cell r="H9685" t="str">
            <v>1012794177</v>
          </cell>
          <cell r="I9685">
            <v>0</v>
          </cell>
          <cell r="J9685">
            <v>24450832.210000001</v>
          </cell>
        </row>
        <row r="9686">
          <cell r="H9686" t="str">
            <v>4100000177</v>
          </cell>
          <cell r="I9686">
            <v>142055900</v>
          </cell>
          <cell r="J9686">
            <v>135275391.61000001</v>
          </cell>
        </row>
        <row r="9687">
          <cell r="H9687" t="str">
            <v>4110000177</v>
          </cell>
          <cell r="I9687">
            <v>142055900</v>
          </cell>
          <cell r="J9687">
            <v>135275391.61000001</v>
          </cell>
        </row>
        <row r="9688">
          <cell r="H9688" t="str">
            <v>4112784177</v>
          </cell>
          <cell r="I9688">
            <v>142055900</v>
          </cell>
          <cell r="J9688">
            <v>135275391.61000001</v>
          </cell>
        </row>
        <row r="9689">
          <cell r="H9689" t="str">
            <v>4112784177</v>
          </cell>
          <cell r="I9689">
            <v>135814400</v>
          </cell>
          <cell r="J9689">
            <v>129140260.56999999</v>
          </cell>
        </row>
        <row r="9690">
          <cell r="H9690" t="str">
            <v>4112784177</v>
          </cell>
          <cell r="I9690">
            <v>0</v>
          </cell>
          <cell r="J9690">
            <v>129140260.56999999</v>
          </cell>
        </row>
        <row r="9691">
          <cell r="H9691" t="str">
            <v>4112784177</v>
          </cell>
          <cell r="I9691">
            <v>0</v>
          </cell>
          <cell r="J9691">
            <v>129140260.56999999</v>
          </cell>
        </row>
        <row r="9692">
          <cell r="H9692" t="str">
            <v>4112784177</v>
          </cell>
          <cell r="I9692">
            <v>6241500</v>
          </cell>
          <cell r="J9692">
            <v>6135131.04</v>
          </cell>
        </row>
        <row r="9693">
          <cell r="H9693" t="str">
            <v>4112784177</v>
          </cell>
          <cell r="I9693">
            <v>0</v>
          </cell>
          <cell r="J9693">
            <v>6135131.04</v>
          </cell>
        </row>
        <row r="9694">
          <cell r="H9694" t="str">
            <v>177</v>
          </cell>
          <cell r="I9694">
            <v>240000</v>
          </cell>
          <cell r="J9694">
            <v>240000</v>
          </cell>
        </row>
        <row r="9695">
          <cell r="H9695" t="str">
            <v>1400000177</v>
          </cell>
          <cell r="I9695">
            <v>240000</v>
          </cell>
          <cell r="J9695">
            <v>240000</v>
          </cell>
        </row>
        <row r="9696">
          <cell r="H9696" t="str">
            <v>1460000177</v>
          </cell>
          <cell r="I9696">
            <v>240000</v>
          </cell>
          <cell r="J9696">
            <v>240000</v>
          </cell>
        </row>
        <row r="9697">
          <cell r="H9697" t="str">
            <v>1463046177</v>
          </cell>
          <cell r="I9697">
            <v>240000</v>
          </cell>
          <cell r="J9697">
            <v>240000</v>
          </cell>
        </row>
        <row r="9698">
          <cell r="H9698" t="str">
            <v>1463046177</v>
          </cell>
          <cell r="I9698">
            <v>240000</v>
          </cell>
          <cell r="J9698">
            <v>240000</v>
          </cell>
        </row>
        <row r="9699">
          <cell r="H9699" t="str">
            <v>1463046177</v>
          </cell>
          <cell r="I9699">
            <v>0</v>
          </cell>
          <cell r="J9699">
            <v>240000</v>
          </cell>
        </row>
        <row r="9700">
          <cell r="H9700" t="str">
            <v>177</v>
          </cell>
          <cell r="I9700">
            <v>170415015500</v>
          </cell>
          <cell r="J9700">
            <v>169052944992.26999</v>
          </cell>
        </row>
        <row r="9701">
          <cell r="H9701" t="str">
            <v>177</v>
          </cell>
          <cell r="I9701">
            <v>56105368300</v>
          </cell>
          <cell r="J9701">
            <v>54926961980.82</v>
          </cell>
        </row>
        <row r="9702">
          <cell r="H9702" t="str">
            <v>0300000177</v>
          </cell>
          <cell r="I9702">
            <v>143510100</v>
          </cell>
          <cell r="J9702">
            <v>141910584.77000001</v>
          </cell>
        </row>
        <row r="9703">
          <cell r="H9703" t="str">
            <v>0330000177</v>
          </cell>
          <cell r="I9703">
            <v>143510100</v>
          </cell>
          <cell r="J9703">
            <v>141910584.77000001</v>
          </cell>
        </row>
        <row r="9704">
          <cell r="H9704" t="str">
            <v>0333969177</v>
          </cell>
          <cell r="I9704">
            <v>532500</v>
          </cell>
          <cell r="J9704">
            <v>502320.37</v>
          </cell>
        </row>
        <row r="9705">
          <cell r="H9705" t="str">
            <v>0333969177</v>
          </cell>
          <cell r="I9705">
            <v>532500</v>
          </cell>
          <cell r="J9705">
            <v>502320.37</v>
          </cell>
        </row>
        <row r="9706">
          <cell r="H9706" t="str">
            <v>0333969177</v>
          </cell>
          <cell r="I9706">
            <v>0</v>
          </cell>
          <cell r="J9706">
            <v>147363.91</v>
          </cell>
        </row>
        <row r="9707">
          <cell r="H9707" t="str">
            <v>0333969177</v>
          </cell>
          <cell r="I9707">
            <v>0</v>
          </cell>
          <cell r="J9707">
            <v>147363.91</v>
          </cell>
        </row>
        <row r="9708">
          <cell r="H9708" t="str">
            <v>0333969177</v>
          </cell>
          <cell r="I9708">
            <v>0</v>
          </cell>
          <cell r="J9708">
            <v>107849.25</v>
          </cell>
        </row>
        <row r="9709">
          <cell r="H9709" t="str">
            <v>0333969177</v>
          </cell>
          <cell r="I9709">
            <v>0</v>
          </cell>
          <cell r="J9709">
            <v>107849.25</v>
          </cell>
        </row>
        <row r="9710">
          <cell r="H9710" t="str">
            <v>0333969177</v>
          </cell>
          <cell r="I9710">
            <v>0</v>
          </cell>
          <cell r="J9710">
            <v>247107.21</v>
          </cell>
        </row>
        <row r="9711">
          <cell r="H9711" t="str">
            <v>0333969177</v>
          </cell>
          <cell r="I9711">
            <v>0</v>
          </cell>
          <cell r="J9711">
            <v>247107.21</v>
          </cell>
        </row>
        <row r="9712">
          <cell r="H9712" t="str">
            <v>0333988177</v>
          </cell>
          <cell r="I9712">
            <v>49450600</v>
          </cell>
          <cell r="J9712">
            <v>48002338.159999996</v>
          </cell>
        </row>
        <row r="9713">
          <cell r="H9713" t="str">
            <v>0333988177</v>
          </cell>
          <cell r="I9713">
            <v>49450600</v>
          </cell>
          <cell r="J9713">
            <v>48002338.159999996</v>
          </cell>
        </row>
        <row r="9714">
          <cell r="H9714" t="str">
            <v>0333988177</v>
          </cell>
          <cell r="I9714">
            <v>0</v>
          </cell>
          <cell r="J9714">
            <v>48002338.159999996</v>
          </cell>
        </row>
        <row r="9715">
          <cell r="H9715" t="str">
            <v>0333988177</v>
          </cell>
          <cell r="I9715">
            <v>0</v>
          </cell>
          <cell r="J9715">
            <v>48002338.159999996</v>
          </cell>
        </row>
        <row r="9716">
          <cell r="H9716" t="str">
            <v>0333989177</v>
          </cell>
          <cell r="I9716">
            <v>169800</v>
          </cell>
          <cell r="J9716">
            <v>165850.98000000001</v>
          </cell>
        </row>
        <row r="9717">
          <cell r="H9717" t="str">
            <v>0333989177</v>
          </cell>
          <cell r="I9717">
            <v>169800</v>
          </cell>
          <cell r="J9717">
            <v>165850.98000000001</v>
          </cell>
        </row>
        <row r="9718">
          <cell r="H9718" t="str">
            <v>0333989177</v>
          </cell>
          <cell r="I9718">
            <v>0</v>
          </cell>
          <cell r="J9718">
            <v>165850.98000000001</v>
          </cell>
        </row>
        <row r="9719">
          <cell r="H9719" t="str">
            <v>0333989177</v>
          </cell>
          <cell r="I9719">
            <v>0</v>
          </cell>
          <cell r="J9719">
            <v>165850.98000000001</v>
          </cell>
        </row>
        <row r="9720">
          <cell r="H9720" t="str">
            <v>0333990177</v>
          </cell>
          <cell r="I9720">
            <v>15071400</v>
          </cell>
          <cell r="J9720">
            <v>14977905.17</v>
          </cell>
        </row>
        <row r="9721">
          <cell r="H9721" t="str">
            <v>0333990177</v>
          </cell>
          <cell r="I9721">
            <v>15071400</v>
          </cell>
          <cell r="J9721">
            <v>14977905.17</v>
          </cell>
        </row>
        <row r="9722">
          <cell r="H9722" t="str">
            <v>0333990177</v>
          </cell>
          <cell r="I9722">
            <v>0</v>
          </cell>
          <cell r="J9722">
            <v>14977905.17</v>
          </cell>
        </row>
        <row r="9723">
          <cell r="H9723" t="str">
            <v>0333990177</v>
          </cell>
          <cell r="I9723">
            <v>0</v>
          </cell>
          <cell r="J9723">
            <v>14977905.17</v>
          </cell>
        </row>
        <row r="9724">
          <cell r="H9724" t="str">
            <v>0333991177</v>
          </cell>
          <cell r="I9724">
            <v>78285800</v>
          </cell>
          <cell r="J9724">
            <v>78262170.090000004</v>
          </cell>
        </row>
        <row r="9725">
          <cell r="H9725" t="str">
            <v>0333991177</v>
          </cell>
          <cell r="I9725">
            <v>78285800</v>
          </cell>
          <cell r="J9725">
            <v>78262170.090000004</v>
          </cell>
        </row>
        <row r="9726">
          <cell r="H9726" t="str">
            <v>0333991177</v>
          </cell>
          <cell r="I9726">
            <v>0</v>
          </cell>
          <cell r="J9726">
            <v>78262170.090000004</v>
          </cell>
        </row>
        <row r="9727">
          <cell r="H9727" t="str">
            <v>0333991177</v>
          </cell>
          <cell r="I9727">
            <v>0</v>
          </cell>
          <cell r="J9727">
            <v>78262170.090000004</v>
          </cell>
        </row>
        <row r="9728">
          <cell r="H9728" t="str">
            <v>0800000177</v>
          </cell>
          <cell r="I9728">
            <v>20339900</v>
          </cell>
          <cell r="J9728">
            <v>19466900</v>
          </cell>
        </row>
        <row r="9729">
          <cell r="H9729" t="str">
            <v>0850000177</v>
          </cell>
          <cell r="I9729">
            <v>20339900</v>
          </cell>
          <cell r="J9729">
            <v>19466900</v>
          </cell>
        </row>
        <row r="9730">
          <cell r="H9730" t="str">
            <v>0859999177</v>
          </cell>
          <cell r="I9730">
            <v>20339900</v>
          </cell>
          <cell r="J9730">
            <v>19466900</v>
          </cell>
        </row>
        <row r="9731">
          <cell r="H9731" t="str">
            <v>0859999177</v>
          </cell>
          <cell r="I9731">
            <v>20339900</v>
          </cell>
          <cell r="J9731">
            <v>19466900</v>
          </cell>
        </row>
        <row r="9732">
          <cell r="H9732" t="str">
            <v>0859999177</v>
          </cell>
          <cell r="I9732">
            <v>0</v>
          </cell>
          <cell r="J9732">
            <v>19466900</v>
          </cell>
        </row>
        <row r="9733">
          <cell r="H9733" t="str">
            <v>0859999177</v>
          </cell>
          <cell r="I9733">
            <v>0</v>
          </cell>
          <cell r="J9733">
            <v>19466900</v>
          </cell>
        </row>
        <row r="9734">
          <cell r="H9734" t="str">
            <v>1000000177</v>
          </cell>
          <cell r="I9734">
            <v>55941518300</v>
          </cell>
          <cell r="J9734">
            <v>54765584496.050003</v>
          </cell>
        </row>
        <row r="9735">
          <cell r="H9735" t="str">
            <v>1010000177</v>
          </cell>
          <cell r="I9735">
            <v>32988100500</v>
          </cell>
          <cell r="J9735">
            <v>31845343537.619999</v>
          </cell>
        </row>
        <row r="9736">
          <cell r="H9736" t="str">
            <v>1010039177</v>
          </cell>
          <cell r="I9736">
            <v>21860300</v>
          </cell>
          <cell r="J9736">
            <v>21859563.600000001</v>
          </cell>
        </row>
        <row r="9737">
          <cell r="H9737" t="str">
            <v>1010039177</v>
          </cell>
          <cell r="I9737">
            <v>21860300</v>
          </cell>
          <cell r="J9737">
            <v>21859563.600000001</v>
          </cell>
        </row>
        <row r="9738">
          <cell r="H9738" t="str">
            <v>1010039177</v>
          </cell>
          <cell r="I9738">
            <v>0</v>
          </cell>
          <cell r="J9738">
            <v>21859563.600000001</v>
          </cell>
        </row>
        <row r="9739">
          <cell r="H9739" t="str">
            <v>1010039177</v>
          </cell>
          <cell r="I9739">
            <v>0</v>
          </cell>
          <cell r="J9739">
            <v>21859563.600000001</v>
          </cell>
        </row>
        <row r="9740">
          <cell r="H9740" t="str">
            <v>1010049177</v>
          </cell>
          <cell r="I9740">
            <v>7075088200</v>
          </cell>
          <cell r="J9740">
            <v>7063625289.9099998</v>
          </cell>
        </row>
        <row r="9741">
          <cell r="H9741" t="str">
            <v>1010049177</v>
          </cell>
          <cell r="I9741">
            <v>4546566100</v>
          </cell>
          <cell r="J9741">
            <v>4538317049.0200005</v>
          </cell>
        </row>
        <row r="9742">
          <cell r="H9742" t="str">
            <v>1010049177</v>
          </cell>
          <cell r="I9742">
            <v>0</v>
          </cell>
          <cell r="J9742">
            <v>1887497773.52</v>
          </cell>
        </row>
        <row r="9743">
          <cell r="H9743" t="str">
            <v>1010049177</v>
          </cell>
          <cell r="I9743">
            <v>0</v>
          </cell>
          <cell r="J9743">
            <v>1861291311.3599999</v>
          </cell>
        </row>
        <row r="9744">
          <cell r="H9744" t="str">
            <v>1010049177</v>
          </cell>
          <cell r="I9744">
            <v>0</v>
          </cell>
          <cell r="J9744">
            <v>26206462.16</v>
          </cell>
        </row>
        <row r="9745">
          <cell r="H9745" t="str">
            <v>1010049177</v>
          </cell>
          <cell r="I9745">
            <v>0</v>
          </cell>
          <cell r="J9745">
            <v>2650819275.5</v>
          </cell>
        </row>
        <row r="9746">
          <cell r="H9746" t="str">
            <v>1010049177</v>
          </cell>
          <cell r="I9746">
            <v>0</v>
          </cell>
          <cell r="J9746">
            <v>2575464800</v>
          </cell>
        </row>
        <row r="9747">
          <cell r="H9747" t="str">
            <v>1010049177</v>
          </cell>
          <cell r="I9747">
            <v>0</v>
          </cell>
          <cell r="J9747">
            <v>75354475.5</v>
          </cell>
        </row>
        <row r="9748">
          <cell r="H9748" t="str">
            <v>1010049177</v>
          </cell>
          <cell r="I9748">
            <v>2449304100</v>
          </cell>
          <cell r="J9748">
            <v>2448066153.8600001</v>
          </cell>
        </row>
        <row r="9749">
          <cell r="H9749" t="str">
            <v>1010049177</v>
          </cell>
          <cell r="I9749">
            <v>0</v>
          </cell>
          <cell r="J9749">
            <v>717297071.14999998</v>
          </cell>
        </row>
        <row r="9750">
          <cell r="H9750" t="str">
            <v>1010049177</v>
          </cell>
          <cell r="I9750">
            <v>0</v>
          </cell>
          <cell r="J9750">
            <v>374269715.56999999</v>
          </cell>
        </row>
        <row r="9751">
          <cell r="H9751" t="str">
            <v>1010049177</v>
          </cell>
          <cell r="I9751">
            <v>0</v>
          </cell>
          <cell r="J9751">
            <v>7999632.0499999998</v>
          </cell>
        </row>
        <row r="9752">
          <cell r="H9752" t="str">
            <v>1010049177</v>
          </cell>
          <cell r="I9752">
            <v>0</v>
          </cell>
          <cell r="J9752">
            <v>286606653.35000002</v>
          </cell>
        </row>
        <row r="9753">
          <cell r="H9753" t="str">
            <v>1010049177</v>
          </cell>
          <cell r="I9753">
            <v>0</v>
          </cell>
          <cell r="J9753">
            <v>36180842.079999998</v>
          </cell>
        </row>
        <row r="9754">
          <cell r="H9754" t="str">
            <v>1010049177</v>
          </cell>
          <cell r="I9754">
            <v>0</v>
          </cell>
          <cell r="J9754">
            <v>12240228.1</v>
          </cell>
        </row>
        <row r="9755">
          <cell r="H9755" t="str">
            <v>1010049177</v>
          </cell>
          <cell r="I9755">
            <v>0</v>
          </cell>
          <cell r="J9755">
            <v>1730769082.71</v>
          </cell>
        </row>
        <row r="9756">
          <cell r="H9756" t="str">
            <v>1010049177</v>
          </cell>
          <cell r="I9756">
            <v>0</v>
          </cell>
          <cell r="J9756">
            <v>290182487.22000003</v>
          </cell>
        </row>
        <row r="9757">
          <cell r="H9757" t="str">
            <v>1010049177</v>
          </cell>
          <cell r="I9757">
            <v>0</v>
          </cell>
          <cell r="J9757">
            <v>27425479.75</v>
          </cell>
        </row>
        <row r="9758">
          <cell r="H9758" t="str">
            <v>1010049177</v>
          </cell>
          <cell r="I9758">
            <v>0</v>
          </cell>
          <cell r="J9758">
            <v>1413161115.74</v>
          </cell>
        </row>
        <row r="9759">
          <cell r="H9759" t="str">
            <v>1010049177</v>
          </cell>
          <cell r="I9759">
            <v>25000000</v>
          </cell>
          <cell r="J9759">
            <v>23083979.48</v>
          </cell>
        </row>
        <row r="9760">
          <cell r="H9760" t="str">
            <v>1010049177</v>
          </cell>
          <cell r="I9760">
            <v>0</v>
          </cell>
          <cell r="J9760">
            <v>23083979.48</v>
          </cell>
        </row>
        <row r="9761">
          <cell r="H9761" t="str">
            <v>1010049177</v>
          </cell>
          <cell r="I9761">
            <v>0</v>
          </cell>
          <cell r="J9761">
            <v>23083979.48</v>
          </cell>
        </row>
        <row r="9762">
          <cell r="H9762" t="str">
            <v>1010049177</v>
          </cell>
          <cell r="I9762">
            <v>54218000</v>
          </cell>
          <cell r="J9762">
            <v>54158107.549999997</v>
          </cell>
        </row>
        <row r="9763">
          <cell r="H9763" t="str">
            <v>1010049177</v>
          </cell>
          <cell r="I9763">
            <v>0</v>
          </cell>
          <cell r="J9763">
            <v>3398800.56</v>
          </cell>
        </row>
        <row r="9764">
          <cell r="H9764" t="str">
            <v>1010049177</v>
          </cell>
          <cell r="I9764">
            <v>0</v>
          </cell>
          <cell r="J9764">
            <v>3398800.56</v>
          </cell>
        </row>
        <row r="9765">
          <cell r="H9765" t="str">
            <v>1010049177</v>
          </cell>
          <cell r="I9765">
            <v>0</v>
          </cell>
          <cell r="J9765">
            <v>762482.89</v>
          </cell>
        </row>
        <row r="9766">
          <cell r="H9766" t="str">
            <v>1010049177</v>
          </cell>
          <cell r="I9766">
            <v>0</v>
          </cell>
          <cell r="J9766">
            <v>698945.84</v>
          </cell>
        </row>
        <row r="9767">
          <cell r="H9767" t="str">
            <v>1010049177</v>
          </cell>
          <cell r="I9767">
            <v>0</v>
          </cell>
          <cell r="J9767">
            <v>63537.05</v>
          </cell>
        </row>
        <row r="9768">
          <cell r="H9768" t="str">
            <v>1010049177</v>
          </cell>
          <cell r="I9768">
            <v>0</v>
          </cell>
          <cell r="J9768">
            <v>49996824.100000001</v>
          </cell>
        </row>
        <row r="9769">
          <cell r="H9769" t="str">
            <v>1010059177</v>
          </cell>
          <cell r="I9769">
            <v>16167753500</v>
          </cell>
          <cell r="J9769">
            <v>16128069795.549999</v>
          </cell>
        </row>
        <row r="9770">
          <cell r="H9770" t="str">
            <v>1010059177</v>
          </cell>
          <cell r="I9770">
            <v>6531488300</v>
          </cell>
          <cell r="J9770">
            <v>6524879043.46</v>
          </cell>
        </row>
        <row r="9771">
          <cell r="H9771" t="str">
            <v>1010059177</v>
          </cell>
          <cell r="I9771">
            <v>0</v>
          </cell>
          <cell r="J9771">
            <v>6524879043.46</v>
          </cell>
        </row>
        <row r="9772">
          <cell r="H9772" t="str">
            <v>1010059177</v>
          </cell>
          <cell r="I9772">
            <v>0</v>
          </cell>
          <cell r="J9772">
            <v>6391332500.9200001</v>
          </cell>
        </row>
        <row r="9773">
          <cell r="H9773" t="str">
            <v>1010059177</v>
          </cell>
          <cell r="I9773">
            <v>0</v>
          </cell>
          <cell r="J9773">
            <v>133546542.54000001</v>
          </cell>
        </row>
        <row r="9774">
          <cell r="H9774" t="str">
            <v>1010059177</v>
          </cell>
          <cell r="I9774">
            <v>5908649200</v>
          </cell>
          <cell r="J9774">
            <v>5881732687.2200003</v>
          </cell>
        </row>
        <row r="9775">
          <cell r="H9775" t="str">
            <v>1010059177</v>
          </cell>
          <cell r="I9775">
            <v>0</v>
          </cell>
          <cell r="J9775">
            <v>264056910.84</v>
          </cell>
        </row>
        <row r="9776">
          <cell r="H9776" t="str">
            <v>1010059177</v>
          </cell>
          <cell r="I9776">
            <v>0</v>
          </cell>
          <cell r="J9776">
            <v>176722152.44</v>
          </cell>
        </row>
        <row r="9777">
          <cell r="H9777" t="str">
            <v>1010059177</v>
          </cell>
          <cell r="I9777">
            <v>0</v>
          </cell>
          <cell r="J9777">
            <v>82834759</v>
          </cell>
        </row>
        <row r="9778">
          <cell r="H9778" t="str">
            <v>1010059177</v>
          </cell>
          <cell r="I9778">
            <v>0</v>
          </cell>
          <cell r="J9778">
            <v>4499999.4000000004</v>
          </cell>
        </row>
        <row r="9779">
          <cell r="H9779" t="str">
            <v>1010059177</v>
          </cell>
          <cell r="I9779">
            <v>0</v>
          </cell>
          <cell r="J9779">
            <v>5617675776.3800001</v>
          </cell>
        </row>
        <row r="9780">
          <cell r="H9780" t="str">
            <v>1010059177</v>
          </cell>
          <cell r="I9780">
            <v>0</v>
          </cell>
          <cell r="J9780">
            <v>430154811.44999999</v>
          </cell>
        </row>
        <row r="9781">
          <cell r="H9781" t="str">
            <v>1010059177</v>
          </cell>
          <cell r="I9781">
            <v>0</v>
          </cell>
          <cell r="J9781">
            <v>27720000</v>
          </cell>
        </row>
        <row r="9782">
          <cell r="H9782" t="str">
            <v>1010059177</v>
          </cell>
          <cell r="I9782">
            <v>0</v>
          </cell>
          <cell r="J9782">
            <v>5159800964.9300003</v>
          </cell>
        </row>
        <row r="9783">
          <cell r="H9783" t="str">
            <v>1010059177</v>
          </cell>
          <cell r="I9783">
            <v>33000000</v>
          </cell>
          <cell r="J9783">
            <v>26899950.27</v>
          </cell>
        </row>
        <row r="9784">
          <cell r="H9784" t="str">
            <v>1010059177</v>
          </cell>
          <cell r="I9784">
            <v>0</v>
          </cell>
          <cell r="J9784">
            <v>26899950.27</v>
          </cell>
        </row>
        <row r="9785">
          <cell r="H9785" t="str">
            <v>1010059177</v>
          </cell>
          <cell r="I9785">
            <v>0</v>
          </cell>
          <cell r="J9785">
            <v>26899950.27</v>
          </cell>
        </row>
        <row r="9786">
          <cell r="H9786" t="str">
            <v>1010059177</v>
          </cell>
          <cell r="I9786">
            <v>3672875400</v>
          </cell>
          <cell r="J9786">
            <v>3672875400</v>
          </cell>
        </row>
        <row r="9787">
          <cell r="H9787" t="str">
            <v>1010059177</v>
          </cell>
          <cell r="I9787">
            <v>0</v>
          </cell>
          <cell r="J9787">
            <v>3672875400</v>
          </cell>
        </row>
        <row r="9788">
          <cell r="H9788" t="str">
            <v>1010059177</v>
          </cell>
          <cell r="I9788">
            <v>0</v>
          </cell>
          <cell r="J9788">
            <v>2254197600</v>
          </cell>
        </row>
        <row r="9789">
          <cell r="H9789" t="str">
            <v>1010059177</v>
          </cell>
          <cell r="I9789">
            <v>0</v>
          </cell>
          <cell r="J9789">
            <v>1418677800</v>
          </cell>
        </row>
        <row r="9790">
          <cell r="H9790" t="str">
            <v>1010059177</v>
          </cell>
          <cell r="I9790">
            <v>21740600</v>
          </cell>
          <cell r="J9790">
            <v>21682714.600000001</v>
          </cell>
        </row>
        <row r="9791">
          <cell r="H9791" t="str">
            <v>1010059177</v>
          </cell>
          <cell r="I9791">
            <v>0</v>
          </cell>
          <cell r="J9791">
            <v>8047376.5800000001</v>
          </cell>
        </row>
        <row r="9792">
          <cell r="H9792" t="str">
            <v>1010059177</v>
          </cell>
          <cell r="I9792">
            <v>0</v>
          </cell>
          <cell r="J9792">
            <v>8047376.5800000001</v>
          </cell>
        </row>
        <row r="9793">
          <cell r="H9793" t="str">
            <v>1010059177</v>
          </cell>
          <cell r="I9793">
            <v>0</v>
          </cell>
          <cell r="J9793">
            <v>13635338.02</v>
          </cell>
        </row>
        <row r="9794">
          <cell r="H9794" t="str">
            <v>1010059177</v>
          </cell>
          <cell r="I9794">
            <v>0</v>
          </cell>
          <cell r="J9794">
            <v>12336481</v>
          </cell>
        </row>
        <row r="9795">
          <cell r="H9795" t="str">
            <v>1010059177</v>
          </cell>
          <cell r="I9795">
            <v>0</v>
          </cell>
          <cell r="J9795">
            <v>962071.32</v>
          </cell>
        </row>
        <row r="9796">
          <cell r="H9796" t="str">
            <v>1010059177</v>
          </cell>
          <cell r="I9796">
            <v>0</v>
          </cell>
          <cell r="J9796">
            <v>336785.7</v>
          </cell>
        </row>
        <row r="9797">
          <cell r="H9797" t="str">
            <v>1012019177</v>
          </cell>
          <cell r="I9797">
            <v>956829800</v>
          </cell>
          <cell r="J9797">
            <v>956413931.5</v>
          </cell>
        </row>
        <row r="9798">
          <cell r="H9798" t="str">
            <v>1012019177</v>
          </cell>
          <cell r="I9798">
            <v>956829800</v>
          </cell>
          <cell r="J9798">
            <v>956413931.5</v>
          </cell>
        </row>
        <row r="9799">
          <cell r="H9799" t="str">
            <v>1012019177</v>
          </cell>
          <cell r="I9799">
            <v>0</v>
          </cell>
          <cell r="J9799">
            <v>956413931.5</v>
          </cell>
        </row>
        <row r="9800">
          <cell r="H9800" t="str">
            <v>1012019177</v>
          </cell>
          <cell r="I9800">
            <v>0</v>
          </cell>
          <cell r="J9800">
            <v>487375716.92000002</v>
          </cell>
        </row>
        <row r="9801">
          <cell r="H9801" t="str">
            <v>1012019177</v>
          </cell>
          <cell r="I9801">
            <v>0</v>
          </cell>
          <cell r="J9801">
            <v>49991177.700000003</v>
          </cell>
        </row>
        <row r="9802">
          <cell r="H9802" t="str">
            <v>1012019177</v>
          </cell>
          <cell r="I9802">
            <v>0</v>
          </cell>
          <cell r="J9802">
            <v>419047036.88</v>
          </cell>
        </row>
        <row r="9803">
          <cell r="H9803" t="str">
            <v>1012057177</v>
          </cell>
          <cell r="I9803">
            <v>14270500</v>
          </cell>
          <cell r="J9803">
            <v>14256314.68</v>
          </cell>
        </row>
        <row r="9804">
          <cell r="H9804" t="str">
            <v>1012057177</v>
          </cell>
          <cell r="I9804">
            <v>14270500</v>
          </cell>
          <cell r="J9804">
            <v>14256314.68</v>
          </cell>
        </row>
        <row r="9805">
          <cell r="H9805" t="str">
            <v>1012057177</v>
          </cell>
          <cell r="I9805">
            <v>0</v>
          </cell>
          <cell r="J9805">
            <v>14256314.68</v>
          </cell>
        </row>
        <row r="9806">
          <cell r="H9806" t="str">
            <v>1012057177</v>
          </cell>
          <cell r="I9806">
            <v>0</v>
          </cell>
          <cell r="J9806">
            <v>14256314.68</v>
          </cell>
        </row>
        <row r="9807">
          <cell r="H9807" t="str">
            <v>1013968177</v>
          </cell>
          <cell r="I9807">
            <v>12333300</v>
          </cell>
          <cell r="J9807">
            <v>12012941.02</v>
          </cell>
        </row>
        <row r="9808">
          <cell r="H9808" t="str">
            <v>1013968177</v>
          </cell>
          <cell r="I9808">
            <v>12333300</v>
          </cell>
          <cell r="J9808">
            <v>12012941.02</v>
          </cell>
        </row>
        <row r="9809">
          <cell r="H9809" t="str">
            <v>1013968177</v>
          </cell>
          <cell r="I9809">
            <v>0</v>
          </cell>
          <cell r="J9809">
            <v>12012941.02</v>
          </cell>
        </row>
        <row r="9810">
          <cell r="H9810" t="str">
            <v>1013968177</v>
          </cell>
          <cell r="I9810">
            <v>0</v>
          </cell>
          <cell r="J9810">
            <v>12012941.02</v>
          </cell>
        </row>
        <row r="9811">
          <cell r="H9811" t="str">
            <v>1013974177</v>
          </cell>
          <cell r="I9811">
            <v>500000</v>
          </cell>
          <cell r="J9811">
            <v>499996</v>
          </cell>
        </row>
        <row r="9812">
          <cell r="H9812" t="str">
            <v>1013974177</v>
          </cell>
          <cell r="I9812">
            <v>500000</v>
          </cell>
          <cell r="J9812">
            <v>499996</v>
          </cell>
        </row>
        <row r="9813">
          <cell r="H9813" t="str">
            <v>1013974177</v>
          </cell>
          <cell r="I9813">
            <v>0</v>
          </cell>
          <cell r="J9813">
            <v>499996</v>
          </cell>
        </row>
        <row r="9814">
          <cell r="H9814" t="str">
            <v>1013974177</v>
          </cell>
          <cell r="I9814">
            <v>0</v>
          </cell>
          <cell r="J9814">
            <v>499996</v>
          </cell>
        </row>
        <row r="9815">
          <cell r="H9815" t="str">
            <v>1013987177</v>
          </cell>
          <cell r="I9815">
            <v>41690000</v>
          </cell>
          <cell r="J9815">
            <v>39869765.200000003</v>
          </cell>
        </row>
        <row r="9816">
          <cell r="H9816" t="str">
            <v>1013987177</v>
          </cell>
          <cell r="I9816">
            <v>41690000</v>
          </cell>
          <cell r="J9816">
            <v>39869765.200000003</v>
          </cell>
        </row>
        <row r="9817">
          <cell r="H9817" t="str">
            <v>1013987177</v>
          </cell>
          <cell r="I9817">
            <v>0</v>
          </cell>
          <cell r="J9817">
            <v>31599272.879999999</v>
          </cell>
        </row>
        <row r="9818">
          <cell r="H9818" t="str">
            <v>1013987177</v>
          </cell>
          <cell r="I9818">
            <v>0</v>
          </cell>
          <cell r="J9818">
            <v>31599272.879999999</v>
          </cell>
        </row>
        <row r="9819">
          <cell r="H9819" t="str">
            <v>1013987177</v>
          </cell>
          <cell r="I9819">
            <v>0</v>
          </cell>
          <cell r="J9819">
            <v>8270492.3200000003</v>
          </cell>
        </row>
        <row r="9820">
          <cell r="H9820" t="str">
            <v>1013987177</v>
          </cell>
          <cell r="I9820">
            <v>0</v>
          </cell>
          <cell r="J9820">
            <v>8270492.3200000003</v>
          </cell>
        </row>
        <row r="9821">
          <cell r="H9821" t="str">
            <v>1013992177</v>
          </cell>
          <cell r="I9821">
            <v>63738400</v>
          </cell>
          <cell r="J9821">
            <v>63738352.5</v>
          </cell>
        </row>
        <row r="9822">
          <cell r="H9822" t="str">
            <v>1013992177</v>
          </cell>
          <cell r="I9822">
            <v>63738400</v>
          </cell>
          <cell r="J9822">
            <v>63738352.5</v>
          </cell>
        </row>
        <row r="9823">
          <cell r="H9823" t="str">
            <v>1013992177</v>
          </cell>
          <cell r="I9823">
            <v>0</v>
          </cell>
          <cell r="J9823">
            <v>63738352.5</v>
          </cell>
        </row>
        <row r="9824">
          <cell r="H9824" t="str">
            <v>1013992177</v>
          </cell>
          <cell r="I9824">
            <v>0</v>
          </cell>
          <cell r="J9824">
            <v>63738352.5</v>
          </cell>
        </row>
        <row r="9825">
          <cell r="H9825" t="str">
            <v>1013994177</v>
          </cell>
          <cell r="I9825">
            <v>22466700</v>
          </cell>
          <cell r="J9825">
            <v>17215030.25</v>
          </cell>
        </row>
        <row r="9826">
          <cell r="H9826" t="str">
            <v>1013994177</v>
          </cell>
          <cell r="I9826">
            <v>22466700</v>
          </cell>
          <cell r="J9826">
            <v>17215030.25</v>
          </cell>
        </row>
        <row r="9827">
          <cell r="H9827" t="str">
            <v>1013994177</v>
          </cell>
          <cell r="I9827">
            <v>0</v>
          </cell>
          <cell r="J9827">
            <v>17215030.25</v>
          </cell>
        </row>
        <row r="9828">
          <cell r="H9828" t="str">
            <v>1013994177</v>
          </cell>
          <cell r="I9828">
            <v>0</v>
          </cell>
          <cell r="J9828">
            <v>17215030.25</v>
          </cell>
        </row>
        <row r="9829">
          <cell r="H9829" t="str">
            <v>1013996177</v>
          </cell>
          <cell r="I9829">
            <v>25287600</v>
          </cell>
          <cell r="J9829">
            <v>21848580</v>
          </cell>
        </row>
        <row r="9830">
          <cell r="H9830" t="str">
            <v>1013996177</v>
          </cell>
          <cell r="I9830">
            <v>25287600</v>
          </cell>
          <cell r="J9830">
            <v>21848580</v>
          </cell>
        </row>
        <row r="9831">
          <cell r="H9831" t="str">
            <v>1013996177</v>
          </cell>
          <cell r="I9831">
            <v>0</v>
          </cell>
          <cell r="J9831">
            <v>21848580</v>
          </cell>
        </row>
        <row r="9832">
          <cell r="H9832" t="str">
            <v>1013996177</v>
          </cell>
          <cell r="I9832">
            <v>0</v>
          </cell>
          <cell r="J9832">
            <v>21848580</v>
          </cell>
        </row>
        <row r="9833">
          <cell r="H9833" t="str">
            <v>1014009177</v>
          </cell>
          <cell r="I9833">
            <v>8006537400</v>
          </cell>
          <cell r="J9833">
            <v>6926189345.5100002</v>
          </cell>
        </row>
        <row r="9834">
          <cell r="H9834" t="str">
            <v>1014009177</v>
          </cell>
          <cell r="I9834">
            <v>8006537400</v>
          </cell>
          <cell r="J9834">
            <v>6926189345.5100002</v>
          </cell>
        </row>
        <row r="9835">
          <cell r="H9835" t="str">
            <v>1014009177</v>
          </cell>
          <cell r="I9835">
            <v>0</v>
          </cell>
          <cell r="J9835">
            <v>6926189345.5100002</v>
          </cell>
        </row>
        <row r="9836">
          <cell r="H9836" t="str">
            <v>1014009177</v>
          </cell>
          <cell r="I9836">
            <v>0</v>
          </cell>
          <cell r="J9836">
            <v>5604270452.71</v>
          </cell>
        </row>
        <row r="9837">
          <cell r="H9837" t="str">
            <v>1014009177</v>
          </cell>
          <cell r="I9837">
            <v>0</v>
          </cell>
          <cell r="J9837">
            <v>1321918892.8</v>
          </cell>
        </row>
        <row r="9838">
          <cell r="H9838" t="str">
            <v>1016057177</v>
          </cell>
          <cell r="I9838">
            <v>4744800</v>
          </cell>
          <cell r="J9838">
            <v>4744631.9000000004</v>
          </cell>
        </row>
        <row r="9839">
          <cell r="H9839" t="str">
            <v>1016057177</v>
          </cell>
          <cell r="I9839">
            <v>4744800</v>
          </cell>
          <cell r="J9839">
            <v>4744631.9000000004</v>
          </cell>
        </row>
        <row r="9840">
          <cell r="H9840" t="str">
            <v>1016057177</v>
          </cell>
          <cell r="I9840">
            <v>0</v>
          </cell>
          <cell r="J9840">
            <v>4744631.9000000004</v>
          </cell>
        </row>
        <row r="9841">
          <cell r="H9841" t="str">
            <v>1016057177</v>
          </cell>
          <cell r="I9841">
            <v>0</v>
          </cell>
          <cell r="J9841">
            <v>4744631.9000000004</v>
          </cell>
        </row>
        <row r="9842">
          <cell r="H9842" t="str">
            <v>1016423177</v>
          </cell>
          <cell r="I9842">
            <v>575000000</v>
          </cell>
          <cell r="J9842">
            <v>575000000</v>
          </cell>
        </row>
        <row r="9843">
          <cell r="H9843" t="str">
            <v>1016423177</v>
          </cell>
          <cell r="I9843">
            <v>575000000</v>
          </cell>
          <cell r="J9843">
            <v>575000000</v>
          </cell>
        </row>
        <row r="9844">
          <cell r="H9844" t="str">
            <v>1016423177</v>
          </cell>
          <cell r="I9844">
            <v>0</v>
          </cell>
          <cell r="J9844">
            <v>575000000</v>
          </cell>
        </row>
        <row r="9845">
          <cell r="H9845" t="str">
            <v>1020000177</v>
          </cell>
          <cell r="I9845">
            <v>22287830000</v>
          </cell>
          <cell r="J9845">
            <v>22256640823.93</v>
          </cell>
        </row>
        <row r="9846">
          <cell r="H9846" t="str">
            <v>1020019177</v>
          </cell>
          <cell r="I9846">
            <v>33037700</v>
          </cell>
          <cell r="J9846">
            <v>33037380.620000001</v>
          </cell>
        </row>
        <row r="9847">
          <cell r="H9847" t="str">
            <v>1020019177</v>
          </cell>
          <cell r="I9847">
            <v>33037700</v>
          </cell>
          <cell r="J9847">
            <v>33037380.620000001</v>
          </cell>
        </row>
        <row r="9848">
          <cell r="H9848" t="str">
            <v>1020019177</v>
          </cell>
          <cell r="I9848">
            <v>0</v>
          </cell>
          <cell r="J9848">
            <v>33037380.620000001</v>
          </cell>
        </row>
        <row r="9849">
          <cell r="H9849" t="str">
            <v>1020019177</v>
          </cell>
          <cell r="I9849">
            <v>0</v>
          </cell>
          <cell r="J9849">
            <v>33037380.620000001</v>
          </cell>
        </row>
        <row r="9850">
          <cell r="H9850" t="str">
            <v>1020049177</v>
          </cell>
          <cell r="I9850">
            <v>21474951100</v>
          </cell>
          <cell r="J9850">
            <v>21446598643.880001</v>
          </cell>
        </row>
        <row r="9851">
          <cell r="H9851" t="str">
            <v>1020049177</v>
          </cell>
          <cell r="I9851">
            <v>19462921300</v>
          </cell>
          <cell r="J9851">
            <v>19436687502.25</v>
          </cell>
        </row>
        <row r="9852">
          <cell r="H9852" t="str">
            <v>1020049177</v>
          </cell>
          <cell r="I9852">
            <v>0</v>
          </cell>
          <cell r="J9852">
            <v>3887630356.1900001</v>
          </cell>
        </row>
        <row r="9853">
          <cell r="H9853" t="str">
            <v>1020049177</v>
          </cell>
          <cell r="I9853">
            <v>0</v>
          </cell>
          <cell r="J9853">
            <v>3786485850.4699998</v>
          </cell>
        </row>
        <row r="9854">
          <cell r="H9854" t="str">
            <v>1020049177</v>
          </cell>
          <cell r="I9854">
            <v>0</v>
          </cell>
          <cell r="J9854">
            <v>101144505.72</v>
          </cell>
        </row>
        <row r="9855">
          <cell r="H9855" t="str">
            <v>1020049177</v>
          </cell>
          <cell r="I9855">
            <v>0</v>
          </cell>
          <cell r="J9855">
            <v>15549057146.059999</v>
          </cell>
        </row>
        <row r="9856">
          <cell r="H9856" t="str">
            <v>1020049177</v>
          </cell>
          <cell r="I9856">
            <v>0</v>
          </cell>
          <cell r="J9856">
            <v>15301481152.59</v>
          </cell>
        </row>
        <row r="9857">
          <cell r="H9857" t="str">
            <v>1020049177</v>
          </cell>
          <cell r="I9857">
            <v>0</v>
          </cell>
          <cell r="J9857">
            <v>16578962.5</v>
          </cell>
        </row>
        <row r="9858">
          <cell r="H9858" t="str">
            <v>1020049177</v>
          </cell>
          <cell r="I9858">
            <v>0</v>
          </cell>
          <cell r="J9858">
            <v>230997030.97</v>
          </cell>
        </row>
        <row r="9859">
          <cell r="H9859" t="str">
            <v>1020049177</v>
          </cell>
          <cell r="I9859">
            <v>1987900100</v>
          </cell>
          <cell r="J9859">
            <v>1985799521.4200001</v>
          </cell>
        </row>
        <row r="9860">
          <cell r="H9860" t="str">
            <v>1020049177</v>
          </cell>
          <cell r="I9860">
            <v>0</v>
          </cell>
          <cell r="J9860">
            <v>256426611.44</v>
          </cell>
        </row>
        <row r="9861">
          <cell r="H9861" t="str">
            <v>1020049177</v>
          </cell>
          <cell r="I9861">
            <v>0</v>
          </cell>
          <cell r="J9861">
            <v>164677934.38</v>
          </cell>
        </row>
        <row r="9862">
          <cell r="H9862" t="str">
            <v>1020049177</v>
          </cell>
          <cell r="I9862">
            <v>0</v>
          </cell>
          <cell r="J9862">
            <v>1816800</v>
          </cell>
        </row>
        <row r="9863">
          <cell r="H9863" t="str">
            <v>1020049177</v>
          </cell>
          <cell r="I9863">
            <v>0</v>
          </cell>
          <cell r="J9863">
            <v>31642497.98</v>
          </cell>
        </row>
        <row r="9864">
          <cell r="H9864" t="str">
            <v>1020049177</v>
          </cell>
          <cell r="I9864">
            <v>0</v>
          </cell>
          <cell r="J9864">
            <v>58289379.079999998</v>
          </cell>
        </row>
        <row r="9865">
          <cell r="H9865" t="str">
            <v>1020049177</v>
          </cell>
          <cell r="I9865">
            <v>0</v>
          </cell>
          <cell r="J9865">
            <v>1729372909.98</v>
          </cell>
        </row>
        <row r="9866">
          <cell r="H9866" t="str">
            <v>1020049177</v>
          </cell>
          <cell r="I9866">
            <v>0</v>
          </cell>
          <cell r="J9866">
            <v>518887609.70999998</v>
          </cell>
        </row>
        <row r="9867">
          <cell r="H9867" t="str">
            <v>1020049177</v>
          </cell>
          <cell r="I9867">
            <v>0</v>
          </cell>
          <cell r="J9867">
            <v>39642274.549999997</v>
          </cell>
        </row>
        <row r="9868">
          <cell r="H9868" t="str">
            <v>1020049177</v>
          </cell>
          <cell r="I9868">
            <v>0</v>
          </cell>
          <cell r="J9868">
            <v>1170843025.72</v>
          </cell>
        </row>
        <row r="9869">
          <cell r="H9869" t="str">
            <v>1020049177</v>
          </cell>
          <cell r="I9869">
            <v>24129700</v>
          </cell>
          <cell r="J9869">
            <v>24111620.210000001</v>
          </cell>
        </row>
        <row r="9870">
          <cell r="H9870" t="str">
            <v>1020049177</v>
          </cell>
          <cell r="I9870">
            <v>0</v>
          </cell>
          <cell r="J9870">
            <v>22707535.5</v>
          </cell>
        </row>
        <row r="9871">
          <cell r="H9871" t="str">
            <v>1020049177</v>
          </cell>
          <cell r="I9871">
            <v>0</v>
          </cell>
          <cell r="J9871">
            <v>22707535.5</v>
          </cell>
        </row>
        <row r="9872">
          <cell r="H9872" t="str">
            <v>1020049177</v>
          </cell>
          <cell r="I9872">
            <v>0</v>
          </cell>
          <cell r="J9872">
            <v>1404084.71</v>
          </cell>
        </row>
        <row r="9873">
          <cell r="H9873" t="str">
            <v>1020049177</v>
          </cell>
          <cell r="I9873">
            <v>0</v>
          </cell>
          <cell r="J9873">
            <v>781171.85</v>
          </cell>
        </row>
        <row r="9874">
          <cell r="H9874" t="str">
            <v>1020049177</v>
          </cell>
          <cell r="I9874">
            <v>0</v>
          </cell>
          <cell r="J9874">
            <v>622912.86</v>
          </cell>
        </row>
        <row r="9875">
          <cell r="H9875" t="str">
            <v>1023970177</v>
          </cell>
          <cell r="I9875">
            <v>138000000</v>
          </cell>
          <cell r="J9875">
            <v>136355627.63</v>
          </cell>
        </row>
        <row r="9876">
          <cell r="H9876" t="str">
            <v>1023970177</v>
          </cell>
          <cell r="I9876">
            <v>138000000</v>
          </cell>
          <cell r="J9876">
            <v>136355627.63</v>
          </cell>
        </row>
        <row r="9877">
          <cell r="H9877" t="str">
            <v>1023970177</v>
          </cell>
          <cell r="I9877">
            <v>0</v>
          </cell>
          <cell r="J9877">
            <v>136355627.63</v>
          </cell>
        </row>
        <row r="9878">
          <cell r="H9878" t="str">
            <v>1023970177</v>
          </cell>
          <cell r="I9878">
            <v>0</v>
          </cell>
          <cell r="J9878">
            <v>136355627.63</v>
          </cell>
        </row>
        <row r="9879">
          <cell r="H9879" t="str">
            <v>1023971177</v>
          </cell>
          <cell r="I9879">
            <v>232975200</v>
          </cell>
          <cell r="J9879">
            <v>232813527.43000001</v>
          </cell>
        </row>
        <row r="9880">
          <cell r="H9880" t="str">
            <v>1023971177</v>
          </cell>
          <cell r="I9880">
            <v>232975200</v>
          </cell>
          <cell r="J9880">
            <v>232813527.43000001</v>
          </cell>
        </row>
        <row r="9881">
          <cell r="H9881" t="str">
            <v>1023971177</v>
          </cell>
          <cell r="I9881">
            <v>0</v>
          </cell>
          <cell r="J9881">
            <v>232813527.43000001</v>
          </cell>
        </row>
        <row r="9882">
          <cell r="H9882" t="str">
            <v>1023971177</v>
          </cell>
          <cell r="I9882">
            <v>0</v>
          </cell>
          <cell r="J9882">
            <v>232813527.43000001</v>
          </cell>
        </row>
        <row r="9883">
          <cell r="H9883" t="str">
            <v>1023974177</v>
          </cell>
          <cell r="I9883">
            <v>150000</v>
          </cell>
          <cell r="J9883">
            <v>118600</v>
          </cell>
        </row>
        <row r="9884">
          <cell r="H9884" t="str">
            <v>1023974177</v>
          </cell>
          <cell r="I9884">
            <v>150000</v>
          </cell>
          <cell r="J9884">
            <v>118600</v>
          </cell>
        </row>
        <row r="9885">
          <cell r="H9885" t="str">
            <v>1023974177</v>
          </cell>
          <cell r="I9885">
            <v>0</v>
          </cell>
          <cell r="J9885">
            <v>118600</v>
          </cell>
        </row>
        <row r="9886">
          <cell r="H9886" t="str">
            <v>1023974177</v>
          </cell>
          <cell r="I9886">
            <v>0</v>
          </cell>
          <cell r="J9886">
            <v>118600</v>
          </cell>
        </row>
        <row r="9887">
          <cell r="H9887" t="str">
            <v>1023994177</v>
          </cell>
          <cell r="I9887">
            <v>67604800</v>
          </cell>
          <cell r="J9887">
            <v>67117579.689999998</v>
          </cell>
        </row>
        <row r="9888">
          <cell r="H9888" t="str">
            <v>1023994177</v>
          </cell>
          <cell r="I9888">
            <v>67604800</v>
          </cell>
          <cell r="J9888">
            <v>67117579.689999998</v>
          </cell>
        </row>
        <row r="9889">
          <cell r="H9889" t="str">
            <v>1023994177</v>
          </cell>
          <cell r="I9889">
            <v>0</v>
          </cell>
          <cell r="J9889">
            <v>67117579.689999998</v>
          </cell>
        </row>
        <row r="9890">
          <cell r="H9890" t="str">
            <v>1023994177</v>
          </cell>
          <cell r="I9890">
            <v>0</v>
          </cell>
          <cell r="J9890">
            <v>67117579.689999998</v>
          </cell>
        </row>
        <row r="9891">
          <cell r="H9891" t="str">
            <v>1023996177</v>
          </cell>
          <cell r="I9891">
            <v>341111200</v>
          </cell>
          <cell r="J9891">
            <v>340599464.68000001</v>
          </cell>
        </row>
        <row r="9892">
          <cell r="H9892" t="str">
            <v>1023996177</v>
          </cell>
          <cell r="I9892">
            <v>341111200</v>
          </cell>
          <cell r="J9892">
            <v>340599464.68000001</v>
          </cell>
        </row>
        <row r="9893">
          <cell r="H9893" t="str">
            <v>1023996177</v>
          </cell>
          <cell r="I9893">
            <v>0</v>
          </cell>
          <cell r="J9893">
            <v>340599464.68000001</v>
          </cell>
        </row>
        <row r="9894">
          <cell r="H9894" t="str">
            <v>1023996177</v>
          </cell>
          <cell r="I9894">
            <v>0</v>
          </cell>
          <cell r="J9894">
            <v>340599464.68000001</v>
          </cell>
        </row>
        <row r="9895">
          <cell r="H9895" t="str">
            <v>1050000177</v>
          </cell>
          <cell r="I9895">
            <v>665587800</v>
          </cell>
          <cell r="J9895">
            <v>663600134.5</v>
          </cell>
        </row>
        <row r="9896">
          <cell r="H9896" t="str">
            <v>1059999177</v>
          </cell>
          <cell r="I9896">
            <v>665587800</v>
          </cell>
          <cell r="J9896">
            <v>663600134.5</v>
          </cell>
        </row>
        <row r="9897">
          <cell r="H9897" t="str">
            <v>1059999177</v>
          </cell>
          <cell r="I9897">
            <v>490069800</v>
          </cell>
          <cell r="J9897">
            <v>488082134.5</v>
          </cell>
        </row>
        <row r="9898">
          <cell r="H9898" t="str">
            <v>1059999177</v>
          </cell>
          <cell r="I9898">
            <v>0</v>
          </cell>
          <cell r="J9898">
            <v>488082134.5</v>
          </cell>
        </row>
        <row r="9899">
          <cell r="H9899" t="str">
            <v>1059999177</v>
          </cell>
          <cell r="I9899">
            <v>0</v>
          </cell>
          <cell r="J9899">
            <v>255857085.5</v>
          </cell>
        </row>
        <row r="9900">
          <cell r="H9900" t="str">
            <v>1059999177</v>
          </cell>
          <cell r="I9900">
            <v>0</v>
          </cell>
          <cell r="J9900">
            <v>232225049</v>
          </cell>
        </row>
        <row r="9901">
          <cell r="H9901" t="str">
            <v>1059999177</v>
          </cell>
          <cell r="I9901">
            <v>175518000</v>
          </cell>
          <cell r="J9901">
            <v>175518000</v>
          </cell>
        </row>
        <row r="9902">
          <cell r="H9902" t="str">
            <v>1059999177</v>
          </cell>
          <cell r="I9902">
            <v>0</v>
          </cell>
          <cell r="J9902">
            <v>175518000</v>
          </cell>
        </row>
        <row r="9903">
          <cell r="H9903" t="str">
            <v>1059999177</v>
          </cell>
          <cell r="I9903">
            <v>0</v>
          </cell>
          <cell r="J9903">
            <v>175518000</v>
          </cell>
        </row>
        <row r="9904">
          <cell r="H9904" t="str">
            <v>177</v>
          </cell>
          <cell r="I9904">
            <v>112311218900</v>
          </cell>
          <cell r="J9904">
            <v>112171621911.22</v>
          </cell>
        </row>
        <row r="9905">
          <cell r="H9905" t="str">
            <v>0300000177</v>
          </cell>
          <cell r="I9905">
            <v>339762400</v>
          </cell>
          <cell r="J9905">
            <v>337512798.44999999</v>
          </cell>
        </row>
        <row r="9906">
          <cell r="H9906" t="str">
            <v>0330000177</v>
          </cell>
          <cell r="I9906">
            <v>339762400</v>
          </cell>
          <cell r="J9906">
            <v>337512798.44999999</v>
          </cell>
        </row>
        <row r="9907">
          <cell r="H9907" t="str">
            <v>0333969177</v>
          </cell>
          <cell r="I9907">
            <v>874100</v>
          </cell>
          <cell r="J9907">
            <v>842750.15</v>
          </cell>
        </row>
        <row r="9908">
          <cell r="H9908" t="str">
            <v>0333969177</v>
          </cell>
          <cell r="I9908">
            <v>874100</v>
          </cell>
          <cell r="J9908">
            <v>842750.15</v>
          </cell>
        </row>
        <row r="9909">
          <cell r="H9909" t="str">
            <v>0333969177</v>
          </cell>
          <cell r="I9909">
            <v>0</v>
          </cell>
          <cell r="J9909">
            <v>257102.11</v>
          </cell>
        </row>
        <row r="9910">
          <cell r="H9910" t="str">
            <v>0333969177</v>
          </cell>
          <cell r="I9910">
            <v>0</v>
          </cell>
          <cell r="J9910">
            <v>257102.11</v>
          </cell>
        </row>
        <row r="9911">
          <cell r="H9911" t="str">
            <v>0333969177</v>
          </cell>
          <cell r="I9911">
            <v>0</v>
          </cell>
          <cell r="J9911">
            <v>585648.04</v>
          </cell>
        </row>
        <row r="9912">
          <cell r="H9912" t="str">
            <v>0333969177</v>
          </cell>
          <cell r="I9912">
            <v>0</v>
          </cell>
          <cell r="J9912">
            <v>585648.04</v>
          </cell>
        </row>
        <row r="9913">
          <cell r="H9913" t="str">
            <v>0333988177</v>
          </cell>
          <cell r="I9913">
            <v>123571600</v>
          </cell>
          <cell r="J9913">
            <v>122755495.09999999</v>
          </cell>
        </row>
        <row r="9914">
          <cell r="H9914" t="str">
            <v>0333988177</v>
          </cell>
          <cell r="I9914">
            <v>123571600</v>
          </cell>
          <cell r="J9914">
            <v>122755495.09999999</v>
          </cell>
        </row>
        <row r="9915">
          <cell r="H9915" t="str">
            <v>0333988177</v>
          </cell>
          <cell r="I9915">
            <v>0</v>
          </cell>
          <cell r="J9915">
            <v>122755495.09999999</v>
          </cell>
        </row>
        <row r="9916">
          <cell r="H9916" t="str">
            <v>0333988177</v>
          </cell>
          <cell r="I9916">
            <v>0</v>
          </cell>
          <cell r="J9916">
            <v>122755495.09999999</v>
          </cell>
        </row>
        <row r="9917">
          <cell r="H9917" t="str">
            <v>0333989177</v>
          </cell>
          <cell r="I9917">
            <v>433100</v>
          </cell>
          <cell r="J9917">
            <v>427514.72</v>
          </cell>
        </row>
        <row r="9918">
          <cell r="H9918" t="str">
            <v>0333989177</v>
          </cell>
          <cell r="I9918">
            <v>433100</v>
          </cell>
          <cell r="J9918">
            <v>427514.72</v>
          </cell>
        </row>
        <row r="9919">
          <cell r="H9919" t="str">
            <v>0333989177</v>
          </cell>
          <cell r="I9919">
            <v>0</v>
          </cell>
          <cell r="J9919">
            <v>427514.72</v>
          </cell>
        </row>
        <row r="9920">
          <cell r="H9920" t="str">
            <v>0333989177</v>
          </cell>
          <cell r="I9920">
            <v>0</v>
          </cell>
          <cell r="J9920">
            <v>427514.72</v>
          </cell>
        </row>
        <row r="9921">
          <cell r="H9921" t="str">
            <v>0333990177</v>
          </cell>
          <cell r="I9921">
            <v>54257100</v>
          </cell>
          <cell r="J9921">
            <v>53401544.420000002</v>
          </cell>
        </row>
        <row r="9922">
          <cell r="H9922" t="str">
            <v>0333990177</v>
          </cell>
          <cell r="I9922">
            <v>54257100</v>
          </cell>
          <cell r="J9922">
            <v>53401544.420000002</v>
          </cell>
        </row>
        <row r="9923">
          <cell r="H9923" t="str">
            <v>0333990177</v>
          </cell>
          <cell r="I9923">
            <v>0</v>
          </cell>
          <cell r="J9923">
            <v>53401544.420000002</v>
          </cell>
        </row>
        <row r="9924">
          <cell r="H9924" t="str">
            <v>0333990177</v>
          </cell>
          <cell r="I9924">
            <v>0</v>
          </cell>
          <cell r="J9924">
            <v>53401544.420000002</v>
          </cell>
        </row>
        <row r="9925">
          <cell r="H9925" t="str">
            <v>0333991177</v>
          </cell>
          <cell r="I9925">
            <v>160626500</v>
          </cell>
          <cell r="J9925">
            <v>160085494.06</v>
          </cell>
        </row>
        <row r="9926">
          <cell r="H9926" t="str">
            <v>0333991177</v>
          </cell>
          <cell r="I9926">
            <v>160626500</v>
          </cell>
          <cell r="J9926">
            <v>160085494.06</v>
          </cell>
        </row>
        <row r="9927">
          <cell r="H9927" t="str">
            <v>0333991177</v>
          </cell>
          <cell r="I9927">
            <v>0</v>
          </cell>
          <cell r="J9927">
            <v>160085494.06</v>
          </cell>
        </row>
        <row r="9928">
          <cell r="H9928" t="str">
            <v>0333991177</v>
          </cell>
          <cell r="I9928">
            <v>0</v>
          </cell>
          <cell r="J9928">
            <v>160085494.06</v>
          </cell>
        </row>
        <row r="9929">
          <cell r="H9929" t="str">
            <v>1000000177</v>
          </cell>
          <cell r="I9929">
            <v>111971456500</v>
          </cell>
          <cell r="J9929">
            <v>111834109112.77</v>
          </cell>
        </row>
        <row r="9930">
          <cell r="H9930" t="str">
            <v>1010000177</v>
          </cell>
          <cell r="I9930">
            <v>111778552500</v>
          </cell>
          <cell r="J9930">
            <v>111641205112.77</v>
          </cell>
        </row>
        <row r="9931">
          <cell r="H9931" t="str">
            <v>1010059177</v>
          </cell>
          <cell r="I9931">
            <v>105612168700</v>
          </cell>
          <cell r="J9931">
            <v>105594313084.17</v>
          </cell>
        </row>
        <row r="9932">
          <cell r="H9932" t="str">
            <v>1010059177</v>
          </cell>
          <cell r="I9932">
            <v>90152690300</v>
          </cell>
          <cell r="J9932">
            <v>90142856676.429993</v>
          </cell>
        </row>
        <row r="9933">
          <cell r="H9933" t="str">
            <v>1010059177</v>
          </cell>
          <cell r="I9933">
            <v>0</v>
          </cell>
          <cell r="J9933">
            <v>34182932433.099998</v>
          </cell>
        </row>
        <row r="9934">
          <cell r="H9934" t="str">
            <v>1010059177</v>
          </cell>
          <cell r="I9934">
            <v>0</v>
          </cell>
          <cell r="J9934">
            <v>33918784260.220001</v>
          </cell>
        </row>
        <row r="9935">
          <cell r="H9935" t="str">
            <v>1010059177</v>
          </cell>
          <cell r="I9935">
            <v>0</v>
          </cell>
          <cell r="J9935">
            <v>264148172.88</v>
          </cell>
        </row>
        <row r="9936">
          <cell r="H9936" t="str">
            <v>1010059177</v>
          </cell>
          <cell r="I9936">
            <v>0</v>
          </cell>
          <cell r="J9936">
            <v>55959924243.330002</v>
          </cell>
        </row>
        <row r="9937">
          <cell r="H9937" t="str">
            <v>1010059177</v>
          </cell>
          <cell r="I9937">
            <v>0</v>
          </cell>
          <cell r="J9937">
            <v>55483023712</v>
          </cell>
        </row>
        <row r="9938">
          <cell r="H9938" t="str">
            <v>1010059177</v>
          </cell>
          <cell r="I9938">
            <v>0</v>
          </cell>
          <cell r="J9938">
            <v>40476513.799999997</v>
          </cell>
        </row>
        <row r="9939">
          <cell r="H9939" t="str">
            <v>1010059177</v>
          </cell>
          <cell r="I9939">
            <v>0</v>
          </cell>
          <cell r="J9939">
            <v>436424017.52999997</v>
          </cell>
        </row>
        <row r="9940">
          <cell r="H9940" t="str">
            <v>1010059177</v>
          </cell>
          <cell r="I9940">
            <v>12442486800</v>
          </cell>
          <cell r="J9940">
            <v>12435605366.73</v>
          </cell>
        </row>
        <row r="9941">
          <cell r="H9941" t="str">
            <v>1010059177</v>
          </cell>
          <cell r="I9941">
            <v>0</v>
          </cell>
          <cell r="J9941">
            <v>2729631416.8200002</v>
          </cell>
        </row>
        <row r="9942">
          <cell r="H9942" t="str">
            <v>1010059177</v>
          </cell>
          <cell r="I9942">
            <v>0</v>
          </cell>
          <cell r="J9942">
            <v>1010976531.11</v>
          </cell>
        </row>
        <row r="9943">
          <cell r="H9943" t="str">
            <v>1010059177</v>
          </cell>
          <cell r="I9943">
            <v>0</v>
          </cell>
          <cell r="J9943">
            <v>169813843.56999999</v>
          </cell>
        </row>
        <row r="9944">
          <cell r="H9944" t="str">
            <v>1010059177</v>
          </cell>
          <cell r="I9944">
            <v>0</v>
          </cell>
          <cell r="J9944">
            <v>194339214.28</v>
          </cell>
        </row>
        <row r="9945">
          <cell r="H9945" t="str">
            <v>1010059177</v>
          </cell>
          <cell r="I9945">
            <v>0</v>
          </cell>
          <cell r="J9945">
            <v>671733904.53999996</v>
          </cell>
        </row>
        <row r="9946">
          <cell r="H9946" t="str">
            <v>1010059177</v>
          </cell>
          <cell r="I9946">
            <v>0</v>
          </cell>
          <cell r="J9946">
            <v>682767923.32000005</v>
          </cell>
        </row>
        <row r="9947">
          <cell r="H9947" t="str">
            <v>1010059177</v>
          </cell>
          <cell r="I9947">
            <v>0</v>
          </cell>
          <cell r="J9947">
            <v>9705973949.9099998</v>
          </cell>
        </row>
        <row r="9948">
          <cell r="H9948" t="str">
            <v>1010059177</v>
          </cell>
          <cell r="I9948">
            <v>0</v>
          </cell>
          <cell r="J9948">
            <v>988893425.14999998</v>
          </cell>
        </row>
        <row r="9949">
          <cell r="H9949" t="str">
            <v>1010059177</v>
          </cell>
          <cell r="I9949">
            <v>0</v>
          </cell>
          <cell r="J9949">
            <v>332032462.74000001</v>
          </cell>
        </row>
        <row r="9950">
          <cell r="H9950" t="str">
            <v>1010059177</v>
          </cell>
          <cell r="I9950">
            <v>0</v>
          </cell>
          <cell r="J9950">
            <v>8385048062.0200005</v>
          </cell>
        </row>
        <row r="9951">
          <cell r="H9951" t="str">
            <v>1010059177</v>
          </cell>
          <cell r="I9951">
            <v>60000000</v>
          </cell>
          <cell r="J9951">
            <v>59998481.759999998</v>
          </cell>
        </row>
        <row r="9952">
          <cell r="H9952" t="str">
            <v>1010059177</v>
          </cell>
          <cell r="I9952">
            <v>0</v>
          </cell>
          <cell r="J9952">
            <v>59998481.759999998</v>
          </cell>
        </row>
        <row r="9953">
          <cell r="H9953" t="str">
            <v>1010059177</v>
          </cell>
          <cell r="I9953">
            <v>0</v>
          </cell>
          <cell r="J9953">
            <v>59998481.759999998</v>
          </cell>
        </row>
        <row r="9954">
          <cell r="H9954" t="str">
            <v>1010059177</v>
          </cell>
          <cell r="I9954">
            <v>2877759700</v>
          </cell>
          <cell r="J9954">
            <v>2876714587.3400002</v>
          </cell>
        </row>
        <row r="9955">
          <cell r="H9955" t="str">
            <v>1010059177</v>
          </cell>
          <cell r="I9955">
            <v>0</v>
          </cell>
          <cell r="J9955">
            <v>2876714587.3400002</v>
          </cell>
        </row>
        <row r="9956">
          <cell r="H9956" t="str">
            <v>1010059177</v>
          </cell>
          <cell r="I9956">
            <v>0</v>
          </cell>
          <cell r="J9956">
            <v>2763464187.3400002</v>
          </cell>
        </row>
        <row r="9957">
          <cell r="H9957" t="str">
            <v>1010059177</v>
          </cell>
          <cell r="I9957">
            <v>0</v>
          </cell>
          <cell r="J9957">
            <v>113250400</v>
          </cell>
        </row>
        <row r="9958">
          <cell r="H9958" t="str">
            <v>1010059177</v>
          </cell>
          <cell r="I9958">
            <v>79231900</v>
          </cell>
          <cell r="J9958">
            <v>79137971.909999996</v>
          </cell>
        </row>
        <row r="9959">
          <cell r="H9959" t="str">
            <v>1010059177</v>
          </cell>
          <cell r="I9959">
            <v>0</v>
          </cell>
          <cell r="J9959">
            <v>23474742.73</v>
          </cell>
        </row>
        <row r="9960">
          <cell r="H9960" t="str">
            <v>1010059177</v>
          </cell>
          <cell r="I9960">
            <v>0</v>
          </cell>
          <cell r="J9960">
            <v>23474742.73</v>
          </cell>
        </row>
        <row r="9961">
          <cell r="H9961" t="str">
            <v>1010059177</v>
          </cell>
          <cell r="I9961">
            <v>0</v>
          </cell>
          <cell r="J9961">
            <v>55663229.18</v>
          </cell>
        </row>
        <row r="9962">
          <cell r="H9962" t="str">
            <v>1010059177</v>
          </cell>
          <cell r="I9962">
            <v>0</v>
          </cell>
          <cell r="J9962">
            <v>45267098</v>
          </cell>
        </row>
        <row r="9963">
          <cell r="H9963" t="str">
            <v>1010059177</v>
          </cell>
          <cell r="I9963">
            <v>0</v>
          </cell>
          <cell r="J9963">
            <v>9096138.4399999995</v>
          </cell>
        </row>
        <row r="9964">
          <cell r="H9964" t="str">
            <v>1010059177</v>
          </cell>
          <cell r="I9964">
            <v>0</v>
          </cell>
          <cell r="J9964">
            <v>1299992.74</v>
          </cell>
        </row>
        <row r="9965">
          <cell r="H9965" t="str">
            <v>1012019177</v>
          </cell>
          <cell r="I9965">
            <v>2791686200</v>
          </cell>
          <cell r="J9965">
            <v>2791683535.1700001</v>
          </cell>
        </row>
        <row r="9966">
          <cell r="H9966" t="str">
            <v>1012019177</v>
          </cell>
          <cell r="I9966">
            <v>2791686200</v>
          </cell>
          <cell r="J9966">
            <v>2791683535.1700001</v>
          </cell>
        </row>
        <row r="9967">
          <cell r="H9967" t="str">
            <v>1012019177</v>
          </cell>
          <cell r="I9967">
            <v>0</v>
          </cell>
          <cell r="J9967">
            <v>2791683535.1700001</v>
          </cell>
        </row>
        <row r="9968">
          <cell r="H9968" t="str">
            <v>1012019177</v>
          </cell>
          <cell r="I9968">
            <v>0</v>
          </cell>
          <cell r="J9968">
            <v>2582083535.1700001</v>
          </cell>
        </row>
        <row r="9969">
          <cell r="H9969" t="str">
            <v>1012019177</v>
          </cell>
          <cell r="I9969">
            <v>0</v>
          </cell>
          <cell r="J9969">
            <v>209600000</v>
          </cell>
        </row>
        <row r="9970">
          <cell r="H9970" t="str">
            <v>1013962177</v>
          </cell>
          <cell r="I9970">
            <v>10151300</v>
          </cell>
          <cell r="J9970">
            <v>10151294.4</v>
          </cell>
        </row>
        <row r="9971">
          <cell r="H9971" t="str">
            <v>1013962177</v>
          </cell>
          <cell r="I9971">
            <v>10151300</v>
          </cell>
          <cell r="J9971">
            <v>10151294.4</v>
          </cell>
        </row>
        <row r="9972">
          <cell r="H9972" t="str">
            <v>1013962177</v>
          </cell>
          <cell r="I9972">
            <v>0</v>
          </cell>
          <cell r="J9972">
            <v>10151294.4</v>
          </cell>
        </row>
        <row r="9973">
          <cell r="H9973" t="str">
            <v>1013962177</v>
          </cell>
          <cell r="I9973">
            <v>0</v>
          </cell>
          <cell r="J9973">
            <v>10151294.4</v>
          </cell>
        </row>
        <row r="9974">
          <cell r="H9974" t="str">
            <v>1013970177</v>
          </cell>
          <cell r="I9974">
            <v>529996000</v>
          </cell>
          <cell r="J9974">
            <v>529889496.04000002</v>
          </cell>
        </row>
        <row r="9975">
          <cell r="H9975" t="str">
            <v>1013970177</v>
          </cell>
          <cell r="I9975">
            <v>529996000</v>
          </cell>
          <cell r="J9975">
            <v>529889496.04000002</v>
          </cell>
        </row>
        <row r="9976">
          <cell r="H9976" t="str">
            <v>1013970177</v>
          </cell>
          <cell r="I9976">
            <v>0</v>
          </cell>
          <cell r="J9976">
            <v>529889496.04000002</v>
          </cell>
        </row>
        <row r="9977">
          <cell r="H9977" t="str">
            <v>1013970177</v>
          </cell>
          <cell r="I9977">
            <v>0</v>
          </cell>
          <cell r="J9977">
            <v>529889496.04000002</v>
          </cell>
        </row>
        <row r="9978">
          <cell r="H9978" t="str">
            <v>1013974177</v>
          </cell>
          <cell r="I9978">
            <v>2650000</v>
          </cell>
          <cell r="J9978">
            <v>2650000</v>
          </cell>
        </row>
        <row r="9979">
          <cell r="H9979" t="str">
            <v>1013974177</v>
          </cell>
          <cell r="I9979">
            <v>2650000</v>
          </cell>
          <cell r="J9979">
            <v>2650000</v>
          </cell>
        </row>
        <row r="9980">
          <cell r="H9980" t="str">
            <v>1013974177</v>
          </cell>
          <cell r="I9980">
            <v>0</v>
          </cell>
          <cell r="J9980">
            <v>2650000</v>
          </cell>
        </row>
        <row r="9981">
          <cell r="H9981" t="str">
            <v>1013974177</v>
          </cell>
          <cell r="I9981">
            <v>0</v>
          </cell>
          <cell r="J9981">
            <v>2650000</v>
          </cell>
        </row>
        <row r="9982">
          <cell r="H9982" t="str">
            <v>1013987177</v>
          </cell>
          <cell r="I9982">
            <v>128900000</v>
          </cell>
          <cell r="J9982">
            <v>127172573.56</v>
          </cell>
        </row>
        <row r="9983">
          <cell r="H9983" t="str">
            <v>1013987177</v>
          </cell>
          <cell r="I9983">
            <v>128900000</v>
          </cell>
          <cell r="J9983">
            <v>127172573.56</v>
          </cell>
        </row>
        <row r="9984">
          <cell r="H9984" t="str">
            <v>1013987177</v>
          </cell>
          <cell r="I9984">
            <v>0</v>
          </cell>
          <cell r="J9984">
            <v>127172573.56</v>
          </cell>
        </row>
        <row r="9985">
          <cell r="H9985" t="str">
            <v>1013987177</v>
          </cell>
          <cell r="I9985">
            <v>0</v>
          </cell>
          <cell r="J9985">
            <v>127172573.56</v>
          </cell>
        </row>
        <row r="9986">
          <cell r="H9986" t="str">
            <v>1013992177</v>
          </cell>
          <cell r="I9986">
            <v>621369200</v>
          </cell>
          <cell r="J9986">
            <v>621369184.14999998</v>
          </cell>
        </row>
        <row r="9987">
          <cell r="H9987" t="str">
            <v>1013992177</v>
          </cell>
          <cell r="I9987">
            <v>621369200</v>
          </cell>
          <cell r="J9987">
            <v>621369184.14999998</v>
          </cell>
        </row>
        <row r="9988">
          <cell r="H9988" t="str">
            <v>1013992177</v>
          </cell>
          <cell r="I9988">
            <v>0</v>
          </cell>
          <cell r="J9988">
            <v>621369184.14999998</v>
          </cell>
        </row>
        <row r="9989">
          <cell r="H9989" t="str">
            <v>1013992177</v>
          </cell>
          <cell r="I9989">
            <v>0</v>
          </cell>
          <cell r="J9989">
            <v>621369184.14999998</v>
          </cell>
        </row>
        <row r="9990">
          <cell r="H9990" t="str">
            <v>1013994177</v>
          </cell>
          <cell r="I9990">
            <v>221952400</v>
          </cell>
          <cell r="J9990">
            <v>221089148.65000001</v>
          </cell>
        </row>
        <row r="9991">
          <cell r="H9991" t="str">
            <v>1013994177</v>
          </cell>
          <cell r="I9991">
            <v>221952400</v>
          </cell>
          <cell r="J9991">
            <v>221089148.65000001</v>
          </cell>
        </row>
        <row r="9992">
          <cell r="H9992" t="str">
            <v>1013994177</v>
          </cell>
          <cell r="I9992">
            <v>0</v>
          </cell>
          <cell r="J9992">
            <v>221089148.65000001</v>
          </cell>
        </row>
        <row r="9993">
          <cell r="H9993" t="str">
            <v>1013994177</v>
          </cell>
          <cell r="I9993">
            <v>0</v>
          </cell>
          <cell r="J9993">
            <v>221089148.65000001</v>
          </cell>
        </row>
        <row r="9994">
          <cell r="H9994" t="str">
            <v>1013996177</v>
          </cell>
          <cell r="I9994">
            <v>982788900</v>
          </cell>
          <cell r="J9994">
            <v>982784266</v>
          </cell>
        </row>
        <row r="9995">
          <cell r="H9995" t="str">
            <v>1013996177</v>
          </cell>
          <cell r="I9995">
            <v>982788900</v>
          </cell>
          <cell r="J9995">
            <v>982784266</v>
          </cell>
        </row>
        <row r="9996">
          <cell r="H9996" t="str">
            <v>1013996177</v>
          </cell>
          <cell r="I9996">
            <v>0</v>
          </cell>
          <cell r="J9996">
            <v>982784266</v>
          </cell>
        </row>
        <row r="9997">
          <cell r="H9997" t="str">
            <v>1013996177</v>
          </cell>
          <cell r="I9997">
            <v>0</v>
          </cell>
          <cell r="J9997">
            <v>982784266</v>
          </cell>
        </row>
        <row r="9998">
          <cell r="H9998" t="str">
            <v>1014009177</v>
          </cell>
          <cell r="I9998">
            <v>776889800</v>
          </cell>
          <cell r="J9998">
            <v>660102530.63</v>
          </cell>
        </row>
        <row r="9999">
          <cell r="H9999" t="str">
            <v>1014009177</v>
          </cell>
          <cell r="I9999">
            <v>776889800</v>
          </cell>
          <cell r="J9999">
            <v>660102530.63</v>
          </cell>
        </row>
        <row r="10000">
          <cell r="H10000" t="str">
            <v>1014009177</v>
          </cell>
          <cell r="I10000">
            <v>0</v>
          </cell>
          <cell r="J10000">
            <v>660102530.63</v>
          </cell>
        </row>
        <row r="10001">
          <cell r="H10001" t="str">
            <v>1014009177</v>
          </cell>
          <cell r="I10001">
            <v>0</v>
          </cell>
          <cell r="J10001">
            <v>660102530.63</v>
          </cell>
        </row>
        <row r="10002">
          <cell r="H10002" t="str">
            <v>1016040177</v>
          </cell>
          <cell r="I10002">
            <v>100000000</v>
          </cell>
          <cell r="J10002">
            <v>100000000</v>
          </cell>
        </row>
        <row r="10003">
          <cell r="H10003" t="str">
            <v>1016040177</v>
          </cell>
          <cell r="I10003">
            <v>100000000</v>
          </cell>
          <cell r="J10003">
            <v>100000000</v>
          </cell>
        </row>
        <row r="10004">
          <cell r="H10004" t="str">
            <v>1016040177</v>
          </cell>
          <cell r="I10004">
            <v>0</v>
          </cell>
          <cell r="J10004">
            <v>100000000</v>
          </cell>
        </row>
        <row r="10005">
          <cell r="H10005" t="str">
            <v>1060000177</v>
          </cell>
          <cell r="I10005">
            <v>192904000</v>
          </cell>
          <cell r="J10005">
            <v>192904000</v>
          </cell>
        </row>
        <row r="10006">
          <cell r="H10006" t="str">
            <v>1069999177</v>
          </cell>
          <cell r="I10006">
            <v>192904000</v>
          </cell>
          <cell r="J10006">
            <v>192904000</v>
          </cell>
        </row>
        <row r="10007">
          <cell r="H10007" t="str">
            <v>1069999177</v>
          </cell>
          <cell r="I10007">
            <v>192904000</v>
          </cell>
          <cell r="J10007">
            <v>192904000</v>
          </cell>
        </row>
        <row r="10008">
          <cell r="H10008" t="str">
            <v>1069999177</v>
          </cell>
          <cell r="I10008">
            <v>0</v>
          </cell>
          <cell r="J10008">
            <v>192904000</v>
          </cell>
        </row>
        <row r="10009">
          <cell r="H10009" t="str">
            <v>1069999177</v>
          </cell>
          <cell r="I10009">
            <v>0</v>
          </cell>
          <cell r="J10009">
            <v>192904000</v>
          </cell>
        </row>
        <row r="10010">
          <cell r="H10010" t="str">
            <v>177</v>
          </cell>
          <cell r="I10010">
            <v>1185589100</v>
          </cell>
          <cell r="J10010">
            <v>1185133970</v>
          </cell>
        </row>
        <row r="10011">
          <cell r="H10011" t="str">
            <v>0800000177</v>
          </cell>
          <cell r="I10011">
            <v>9702000</v>
          </cell>
          <cell r="J10011">
            <v>9702000</v>
          </cell>
        </row>
        <row r="10012">
          <cell r="H10012" t="str">
            <v>0850000177</v>
          </cell>
          <cell r="I10012">
            <v>9702000</v>
          </cell>
          <cell r="J10012">
            <v>9702000</v>
          </cell>
        </row>
        <row r="10013">
          <cell r="H10013" t="str">
            <v>0859999177</v>
          </cell>
          <cell r="I10013">
            <v>9702000</v>
          </cell>
          <cell r="J10013">
            <v>9702000</v>
          </cell>
        </row>
        <row r="10014">
          <cell r="H10014" t="str">
            <v>0859999177</v>
          </cell>
          <cell r="I10014">
            <v>9702000</v>
          </cell>
          <cell r="J10014">
            <v>9702000</v>
          </cell>
        </row>
        <row r="10015">
          <cell r="H10015" t="str">
            <v>0859999177</v>
          </cell>
          <cell r="I10015">
            <v>0</v>
          </cell>
          <cell r="J10015">
            <v>9702000</v>
          </cell>
        </row>
        <row r="10016">
          <cell r="H10016" t="str">
            <v>0859999177</v>
          </cell>
          <cell r="I10016">
            <v>0</v>
          </cell>
          <cell r="J10016">
            <v>9702000</v>
          </cell>
        </row>
        <row r="10017">
          <cell r="H10017" t="str">
            <v>1000000177</v>
          </cell>
          <cell r="I10017">
            <v>1175887100</v>
          </cell>
          <cell r="J10017">
            <v>1175431970</v>
          </cell>
        </row>
        <row r="10018">
          <cell r="H10018" t="str">
            <v>1020000177</v>
          </cell>
          <cell r="I10018">
            <v>1132707700</v>
          </cell>
          <cell r="J10018">
            <v>1132704570</v>
          </cell>
        </row>
        <row r="10019">
          <cell r="H10019" t="str">
            <v>1020049177</v>
          </cell>
          <cell r="I10019">
            <v>140437300</v>
          </cell>
          <cell r="J10019">
            <v>140434170</v>
          </cell>
        </row>
        <row r="10020">
          <cell r="H10020" t="str">
            <v>1020049177</v>
          </cell>
          <cell r="I10020">
            <v>140437300</v>
          </cell>
          <cell r="J10020">
            <v>140434170</v>
          </cell>
        </row>
        <row r="10021">
          <cell r="H10021" t="str">
            <v>1020049177</v>
          </cell>
          <cell r="I10021">
            <v>0</v>
          </cell>
          <cell r="J10021">
            <v>140434170</v>
          </cell>
        </row>
        <row r="10022">
          <cell r="H10022" t="str">
            <v>1020049177</v>
          </cell>
          <cell r="I10022">
            <v>0</v>
          </cell>
          <cell r="J10022">
            <v>140434170</v>
          </cell>
        </row>
        <row r="10023">
          <cell r="H10023" t="str">
            <v>1020059177</v>
          </cell>
          <cell r="I10023">
            <v>921601400</v>
          </cell>
          <cell r="J10023">
            <v>921601400</v>
          </cell>
        </row>
        <row r="10024">
          <cell r="H10024" t="str">
            <v>1020059177</v>
          </cell>
          <cell r="I10024">
            <v>921601400</v>
          </cell>
          <cell r="J10024">
            <v>921601400</v>
          </cell>
        </row>
        <row r="10025">
          <cell r="H10025" t="str">
            <v>1020059177</v>
          </cell>
          <cell r="I10025">
            <v>0</v>
          </cell>
          <cell r="J10025">
            <v>921601400</v>
          </cell>
        </row>
        <row r="10026">
          <cell r="H10026" t="str">
            <v>1020059177</v>
          </cell>
          <cell r="I10026">
            <v>0</v>
          </cell>
          <cell r="J10026">
            <v>779893400</v>
          </cell>
        </row>
        <row r="10027">
          <cell r="H10027" t="str">
            <v>1020059177</v>
          </cell>
          <cell r="I10027">
            <v>0</v>
          </cell>
          <cell r="J10027">
            <v>141708000</v>
          </cell>
        </row>
        <row r="10028">
          <cell r="H10028" t="str">
            <v>1022018177</v>
          </cell>
          <cell r="I10028">
            <v>70534000</v>
          </cell>
          <cell r="J10028">
            <v>70534000</v>
          </cell>
        </row>
        <row r="10029">
          <cell r="H10029" t="str">
            <v>1022018177</v>
          </cell>
          <cell r="I10029">
            <v>70534000</v>
          </cell>
          <cell r="J10029">
            <v>70534000</v>
          </cell>
        </row>
        <row r="10030">
          <cell r="H10030" t="str">
            <v>1022018177</v>
          </cell>
          <cell r="I10030">
            <v>0</v>
          </cell>
          <cell r="J10030">
            <v>70534000</v>
          </cell>
        </row>
        <row r="10031">
          <cell r="H10031" t="str">
            <v>1022018177</v>
          </cell>
          <cell r="I10031">
            <v>0</v>
          </cell>
          <cell r="J10031">
            <v>70534000</v>
          </cell>
        </row>
        <row r="10032">
          <cell r="H10032" t="str">
            <v>1023970177</v>
          </cell>
          <cell r="I10032">
            <v>135000</v>
          </cell>
          <cell r="J10032">
            <v>135000</v>
          </cell>
        </row>
        <row r="10033">
          <cell r="H10033" t="str">
            <v>1023970177</v>
          </cell>
          <cell r="I10033">
            <v>135000</v>
          </cell>
          <cell r="J10033">
            <v>135000</v>
          </cell>
        </row>
        <row r="10034">
          <cell r="H10034" t="str">
            <v>1023970177</v>
          </cell>
          <cell r="I10034">
            <v>0</v>
          </cell>
          <cell r="J10034">
            <v>135000</v>
          </cell>
        </row>
        <row r="10035">
          <cell r="H10035" t="str">
            <v>1023970177</v>
          </cell>
          <cell r="I10035">
            <v>0</v>
          </cell>
          <cell r="J10035">
            <v>135000</v>
          </cell>
        </row>
        <row r="10036">
          <cell r="H10036" t="str">
            <v>1050000177</v>
          </cell>
          <cell r="I10036">
            <v>16297100</v>
          </cell>
          <cell r="J10036">
            <v>15917400</v>
          </cell>
        </row>
        <row r="10037">
          <cell r="H10037" t="str">
            <v>1059999177</v>
          </cell>
          <cell r="I10037">
            <v>16297100</v>
          </cell>
          <cell r="J10037">
            <v>15917400</v>
          </cell>
        </row>
        <row r="10038">
          <cell r="H10038" t="str">
            <v>1059999177</v>
          </cell>
          <cell r="I10038">
            <v>16297100</v>
          </cell>
          <cell r="J10038">
            <v>15917400</v>
          </cell>
        </row>
        <row r="10039">
          <cell r="H10039" t="str">
            <v>1059999177</v>
          </cell>
          <cell r="I10039">
            <v>0</v>
          </cell>
          <cell r="J10039">
            <v>15917400</v>
          </cell>
        </row>
        <row r="10040">
          <cell r="H10040" t="str">
            <v>1059999177</v>
          </cell>
          <cell r="I10040">
            <v>0</v>
          </cell>
          <cell r="J10040">
            <v>15917400</v>
          </cell>
        </row>
        <row r="10041">
          <cell r="H10041" t="str">
            <v>1090000177</v>
          </cell>
          <cell r="I10041">
            <v>26882300</v>
          </cell>
          <cell r="J10041">
            <v>26810000</v>
          </cell>
        </row>
        <row r="10042">
          <cell r="H10042" t="str">
            <v>1099999177</v>
          </cell>
          <cell r="I10042">
            <v>26882300</v>
          </cell>
          <cell r="J10042">
            <v>26810000</v>
          </cell>
        </row>
        <row r="10043">
          <cell r="H10043" t="str">
            <v>1099999177</v>
          </cell>
          <cell r="I10043">
            <v>26882300</v>
          </cell>
          <cell r="J10043">
            <v>26810000</v>
          </cell>
        </row>
        <row r="10044">
          <cell r="H10044" t="str">
            <v>1099999177</v>
          </cell>
          <cell r="I10044">
            <v>0</v>
          </cell>
          <cell r="J10044">
            <v>26810000</v>
          </cell>
        </row>
        <row r="10045">
          <cell r="H10045" t="str">
            <v>1099999177</v>
          </cell>
          <cell r="I10045">
            <v>0</v>
          </cell>
          <cell r="J10045">
            <v>26810000</v>
          </cell>
        </row>
        <row r="10046">
          <cell r="H10046" t="str">
            <v>177</v>
          </cell>
          <cell r="I10046">
            <v>812839200</v>
          </cell>
          <cell r="J10046">
            <v>769227130.23000002</v>
          </cell>
        </row>
        <row r="10047">
          <cell r="H10047" t="str">
            <v>0800000177</v>
          </cell>
          <cell r="I10047">
            <v>188667900</v>
          </cell>
          <cell r="J10047">
            <v>188667274.25999999</v>
          </cell>
        </row>
        <row r="10048">
          <cell r="H10048" t="str">
            <v>0850000177</v>
          </cell>
          <cell r="I10048">
            <v>188667900</v>
          </cell>
          <cell r="J10048">
            <v>188667274.25999999</v>
          </cell>
        </row>
        <row r="10049">
          <cell r="H10049" t="str">
            <v>0859999177</v>
          </cell>
          <cell r="I10049">
            <v>188667900</v>
          </cell>
          <cell r="J10049">
            <v>188667274.25999999</v>
          </cell>
        </row>
        <row r="10050">
          <cell r="H10050" t="str">
            <v>0859999177</v>
          </cell>
          <cell r="I10050">
            <v>188667900</v>
          </cell>
          <cell r="J10050">
            <v>188667274.25999999</v>
          </cell>
        </row>
        <row r="10051">
          <cell r="H10051" t="str">
            <v>0859999177</v>
          </cell>
          <cell r="I10051">
            <v>0</v>
          </cell>
          <cell r="J10051">
            <v>188667274.25999999</v>
          </cell>
        </row>
        <row r="10052">
          <cell r="H10052" t="str">
            <v>0859999177</v>
          </cell>
          <cell r="I10052">
            <v>0</v>
          </cell>
          <cell r="J10052">
            <v>19305000</v>
          </cell>
        </row>
        <row r="10053">
          <cell r="H10053" t="str">
            <v>0859999177</v>
          </cell>
          <cell r="I10053">
            <v>0</v>
          </cell>
          <cell r="J10053">
            <v>169362274.25999999</v>
          </cell>
        </row>
        <row r="10054">
          <cell r="H10054" t="str">
            <v>1000000177</v>
          </cell>
          <cell r="I10054">
            <v>624171300</v>
          </cell>
          <cell r="J10054">
            <v>580559855.97000003</v>
          </cell>
        </row>
        <row r="10055">
          <cell r="H10055" t="str">
            <v>1090000177</v>
          </cell>
          <cell r="I10055">
            <v>624171300</v>
          </cell>
          <cell r="J10055">
            <v>580559855.97000003</v>
          </cell>
        </row>
        <row r="10056">
          <cell r="H10056" t="str">
            <v>1095098177</v>
          </cell>
          <cell r="I10056">
            <v>428440200</v>
          </cell>
          <cell r="J10056">
            <v>385431407.06999999</v>
          </cell>
        </row>
        <row r="10057">
          <cell r="H10057" t="str">
            <v>1095098177</v>
          </cell>
          <cell r="I10057">
            <v>428440200</v>
          </cell>
          <cell r="J10057">
            <v>385431407.06999999</v>
          </cell>
        </row>
        <row r="10058">
          <cell r="H10058" t="str">
            <v>1095098177</v>
          </cell>
          <cell r="I10058">
            <v>0</v>
          </cell>
          <cell r="J10058">
            <v>385431407.06999999</v>
          </cell>
        </row>
        <row r="10059">
          <cell r="H10059" t="str">
            <v>1095098177</v>
          </cell>
          <cell r="I10059">
            <v>0</v>
          </cell>
          <cell r="J10059">
            <v>385431407.06999999</v>
          </cell>
        </row>
        <row r="10060">
          <cell r="H10060" t="str">
            <v>1099999177</v>
          </cell>
          <cell r="I10060">
            <v>195731100</v>
          </cell>
          <cell r="J10060">
            <v>195128448.90000001</v>
          </cell>
        </row>
        <row r="10061">
          <cell r="H10061" t="str">
            <v>1099999177</v>
          </cell>
          <cell r="I10061">
            <v>123208200</v>
          </cell>
          <cell r="J10061">
            <v>122605548.90000001</v>
          </cell>
        </row>
        <row r="10062">
          <cell r="H10062" t="str">
            <v>1099999177</v>
          </cell>
          <cell r="I10062">
            <v>0</v>
          </cell>
          <cell r="J10062">
            <v>122605548.90000001</v>
          </cell>
        </row>
        <row r="10063">
          <cell r="H10063" t="str">
            <v>1099999177</v>
          </cell>
          <cell r="I10063">
            <v>0</v>
          </cell>
          <cell r="J10063">
            <v>122605548.90000001</v>
          </cell>
        </row>
        <row r="10064">
          <cell r="H10064" t="str">
            <v>1099999177</v>
          </cell>
          <cell r="I10064">
            <v>72522900</v>
          </cell>
          <cell r="J10064">
            <v>72522900</v>
          </cell>
        </row>
        <row r="10065">
          <cell r="H10065" t="str">
            <v>1099999177</v>
          </cell>
          <cell r="I10065">
            <v>0</v>
          </cell>
          <cell r="J10065">
            <v>72522900</v>
          </cell>
        </row>
        <row r="10066">
          <cell r="H10066" t="str">
            <v>1099999177</v>
          </cell>
          <cell r="I10066">
            <v>0</v>
          </cell>
          <cell r="J10066">
            <v>72522900</v>
          </cell>
        </row>
        <row r="10067">
          <cell r="H10067" t="str">
            <v>177</v>
          </cell>
          <cell r="I10067">
            <v>511046500</v>
          </cell>
          <cell r="J10067">
            <v>414146200</v>
          </cell>
        </row>
        <row r="10068">
          <cell r="H10068" t="str">
            <v>177</v>
          </cell>
          <cell r="I10068">
            <v>441836500</v>
          </cell>
          <cell r="J10068">
            <v>344936200</v>
          </cell>
        </row>
        <row r="10069">
          <cell r="H10069" t="str">
            <v>2100000177</v>
          </cell>
          <cell r="I10069">
            <v>383760000</v>
          </cell>
          <cell r="J10069">
            <v>287000000</v>
          </cell>
        </row>
        <row r="10070">
          <cell r="H10070" t="str">
            <v>2140000177</v>
          </cell>
          <cell r="I10070">
            <v>383760000</v>
          </cell>
          <cell r="J10070">
            <v>287000000</v>
          </cell>
        </row>
        <row r="10071">
          <cell r="H10071" t="str">
            <v>2149999177</v>
          </cell>
          <cell r="I10071">
            <v>383760000</v>
          </cell>
          <cell r="J10071">
            <v>287000000</v>
          </cell>
        </row>
        <row r="10072">
          <cell r="H10072" t="str">
            <v>2149999177</v>
          </cell>
          <cell r="I10072">
            <v>383760000</v>
          </cell>
          <cell r="J10072">
            <v>287000000</v>
          </cell>
        </row>
        <row r="10073">
          <cell r="H10073" t="str">
            <v>2149999177</v>
          </cell>
          <cell r="I10073">
            <v>0</v>
          </cell>
          <cell r="J10073">
            <v>287000000</v>
          </cell>
        </row>
        <row r="10074">
          <cell r="H10074" t="str">
            <v>2149999177</v>
          </cell>
          <cell r="I10074">
            <v>0</v>
          </cell>
          <cell r="J10074">
            <v>287000000</v>
          </cell>
        </row>
        <row r="10075">
          <cell r="H10075" t="str">
            <v>2200000177</v>
          </cell>
          <cell r="I10075">
            <v>58076500</v>
          </cell>
          <cell r="J10075">
            <v>57936200</v>
          </cell>
        </row>
        <row r="10076">
          <cell r="H10076" t="str">
            <v>2260000177</v>
          </cell>
          <cell r="I10076">
            <v>58076500</v>
          </cell>
          <cell r="J10076">
            <v>57936200</v>
          </cell>
        </row>
        <row r="10077">
          <cell r="H10077" t="str">
            <v>2269999177</v>
          </cell>
          <cell r="I10077">
            <v>58076500</v>
          </cell>
          <cell r="J10077">
            <v>57936200</v>
          </cell>
        </row>
        <row r="10078">
          <cell r="H10078" t="str">
            <v>2269999177</v>
          </cell>
          <cell r="I10078">
            <v>58076500</v>
          </cell>
          <cell r="J10078">
            <v>57936200</v>
          </cell>
        </row>
        <row r="10079">
          <cell r="H10079" t="str">
            <v>2269999177</v>
          </cell>
          <cell r="I10079">
            <v>0</v>
          </cell>
          <cell r="J10079">
            <v>57936200</v>
          </cell>
        </row>
        <row r="10080">
          <cell r="H10080" t="str">
            <v>2269999177</v>
          </cell>
          <cell r="I10080">
            <v>0</v>
          </cell>
          <cell r="J10080">
            <v>57936200</v>
          </cell>
        </row>
        <row r="10081">
          <cell r="H10081" t="str">
            <v>177</v>
          </cell>
          <cell r="I10081">
            <v>69210000</v>
          </cell>
          <cell r="J10081">
            <v>69210000</v>
          </cell>
        </row>
        <row r="10082">
          <cell r="H10082" t="str">
            <v>1000000177</v>
          </cell>
          <cell r="I10082">
            <v>24660000</v>
          </cell>
          <cell r="J10082">
            <v>24660000</v>
          </cell>
        </row>
        <row r="10083">
          <cell r="H10083" t="str">
            <v>10Б0000177</v>
          </cell>
          <cell r="I10083">
            <v>24660000</v>
          </cell>
          <cell r="J10083">
            <v>24660000</v>
          </cell>
        </row>
        <row r="10084">
          <cell r="H10084" t="str">
            <v>10Б9999177</v>
          </cell>
          <cell r="I10084">
            <v>24660000</v>
          </cell>
          <cell r="J10084">
            <v>24660000</v>
          </cell>
        </row>
        <row r="10085">
          <cell r="H10085" t="str">
            <v>10Б9999177</v>
          </cell>
          <cell r="I10085">
            <v>24660000</v>
          </cell>
          <cell r="J10085">
            <v>24660000</v>
          </cell>
        </row>
        <row r="10086">
          <cell r="H10086" t="str">
            <v>10Б9999177</v>
          </cell>
          <cell r="I10086">
            <v>0</v>
          </cell>
          <cell r="J10086">
            <v>24660000</v>
          </cell>
        </row>
        <row r="10087">
          <cell r="H10087" t="str">
            <v>10Б9999177</v>
          </cell>
          <cell r="I10087">
            <v>0</v>
          </cell>
          <cell r="J10087">
            <v>24660000</v>
          </cell>
        </row>
        <row r="10088">
          <cell r="H10088" t="str">
            <v>2200000177</v>
          </cell>
          <cell r="I10088">
            <v>44550000</v>
          </cell>
          <cell r="J10088">
            <v>44550000</v>
          </cell>
        </row>
        <row r="10089">
          <cell r="H10089" t="str">
            <v>2260000177</v>
          </cell>
          <cell r="I10089">
            <v>44550000</v>
          </cell>
          <cell r="J10089">
            <v>44550000</v>
          </cell>
        </row>
        <row r="10090">
          <cell r="H10090" t="str">
            <v>2269999177</v>
          </cell>
          <cell r="I10090">
            <v>44550000</v>
          </cell>
          <cell r="J10090">
            <v>44550000</v>
          </cell>
        </row>
        <row r="10091">
          <cell r="H10091" t="str">
            <v>2269999177</v>
          </cell>
          <cell r="I10091">
            <v>44550000</v>
          </cell>
          <cell r="J10091">
            <v>44550000</v>
          </cell>
        </row>
        <row r="10092">
          <cell r="H10092" t="str">
            <v>2269999177</v>
          </cell>
          <cell r="I10092">
            <v>0</v>
          </cell>
          <cell r="J10092">
            <v>44550000</v>
          </cell>
        </row>
        <row r="10093">
          <cell r="H10093" t="str">
            <v>2269999177</v>
          </cell>
          <cell r="I10093">
            <v>0</v>
          </cell>
          <cell r="J10093">
            <v>44550000</v>
          </cell>
        </row>
        <row r="10094">
          <cell r="H10094" t="str">
            <v>177</v>
          </cell>
          <cell r="I10094">
            <v>302846500</v>
          </cell>
          <cell r="J10094">
            <v>271055693.07999998</v>
          </cell>
        </row>
        <row r="10095">
          <cell r="H10095" t="str">
            <v>177</v>
          </cell>
          <cell r="I10095">
            <v>302846500</v>
          </cell>
          <cell r="J10095">
            <v>271055693.07999998</v>
          </cell>
        </row>
        <row r="10096">
          <cell r="H10096" t="str">
            <v>0500000177</v>
          </cell>
          <cell r="I10096">
            <v>138455000</v>
          </cell>
          <cell r="J10096">
            <v>138284829.53999999</v>
          </cell>
        </row>
        <row r="10097">
          <cell r="H10097" t="str">
            <v>0540000177</v>
          </cell>
          <cell r="I10097">
            <v>138455000</v>
          </cell>
          <cell r="J10097">
            <v>138284829.53999999</v>
          </cell>
        </row>
        <row r="10098">
          <cell r="H10098" t="str">
            <v>0543591177</v>
          </cell>
          <cell r="I10098">
            <v>138455000</v>
          </cell>
          <cell r="J10098">
            <v>138284829.53999999</v>
          </cell>
        </row>
        <row r="10099">
          <cell r="H10099" t="str">
            <v>0543591177</v>
          </cell>
          <cell r="I10099">
            <v>138455000</v>
          </cell>
          <cell r="J10099">
            <v>138284829.53999999</v>
          </cell>
        </row>
        <row r="10100">
          <cell r="H10100" t="str">
            <v>0543591177</v>
          </cell>
          <cell r="I10100">
            <v>0</v>
          </cell>
          <cell r="J10100">
            <v>138284829.53999999</v>
          </cell>
        </row>
        <row r="10101">
          <cell r="H10101" t="str">
            <v>0543591177</v>
          </cell>
          <cell r="I10101">
            <v>0</v>
          </cell>
          <cell r="J10101">
            <v>138284829.53999999</v>
          </cell>
        </row>
        <row r="10102">
          <cell r="H10102" t="str">
            <v>1000000177</v>
          </cell>
          <cell r="I10102">
            <v>164391500</v>
          </cell>
          <cell r="J10102">
            <v>132770863.54000001</v>
          </cell>
        </row>
        <row r="10103">
          <cell r="H10103" t="str">
            <v>1020000177</v>
          </cell>
          <cell r="I10103">
            <v>164391500</v>
          </cell>
          <cell r="J10103">
            <v>132770863.54000001</v>
          </cell>
        </row>
        <row r="10104">
          <cell r="H10104" t="str">
            <v>1024031177</v>
          </cell>
          <cell r="I10104">
            <v>55849900</v>
          </cell>
          <cell r="J10104">
            <v>53947250.5</v>
          </cell>
        </row>
        <row r="10105">
          <cell r="H10105" t="str">
            <v>1024031177</v>
          </cell>
          <cell r="I10105">
            <v>55849900</v>
          </cell>
          <cell r="J10105">
            <v>53947250.5</v>
          </cell>
        </row>
        <row r="10106">
          <cell r="H10106" t="str">
            <v>1024031177</v>
          </cell>
          <cell r="I10106">
            <v>0</v>
          </cell>
          <cell r="J10106">
            <v>53947250.5</v>
          </cell>
        </row>
        <row r="10107">
          <cell r="H10107" t="str">
            <v>1024031177</v>
          </cell>
          <cell r="I10107">
            <v>0</v>
          </cell>
          <cell r="J10107">
            <v>53947250.5</v>
          </cell>
        </row>
        <row r="10108">
          <cell r="H10108" t="str">
            <v>1024033177</v>
          </cell>
          <cell r="I10108">
            <v>52514500</v>
          </cell>
          <cell r="J10108">
            <v>43509087.18</v>
          </cell>
        </row>
        <row r="10109">
          <cell r="H10109" t="str">
            <v>1024033177</v>
          </cell>
          <cell r="I10109">
            <v>52514500</v>
          </cell>
          <cell r="J10109">
            <v>43509087.18</v>
          </cell>
        </row>
        <row r="10110">
          <cell r="H10110" t="str">
            <v>1024033177</v>
          </cell>
          <cell r="I10110">
            <v>0</v>
          </cell>
          <cell r="J10110">
            <v>43509087.18</v>
          </cell>
        </row>
        <row r="10111">
          <cell r="H10111" t="str">
            <v>1024033177</v>
          </cell>
          <cell r="I10111">
            <v>0</v>
          </cell>
          <cell r="J10111">
            <v>43509087.18</v>
          </cell>
        </row>
        <row r="10112">
          <cell r="H10112" t="str">
            <v>1024034177</v>
          </cell>
          <cell r="I10112">
            <v>56027100</v>
          </cell>
          <cell r="J10112">
            <v>35314525.859999999</v>
          </cell>
        </row>
        <row r="10113">
          <cell r="H10113" t="str">
            <v>1024034177</v>
          </cell>
          <cell r="I10113">
            <v>56027100</v>
          </cell>
          <cell r="J10113">
            <v>35314525.859999999</v>
          </cell>
        </row>
        <row r="10114">
          <cell r="H10114" t="str">
            <v>1024034177</v>
          </cell>
          <cell r="I10114">
            <v>0</v>
          </cell>
          <cell r="J10114">
            <v>35314525.859999999</v>
          </cell>
        </row>
        <row r="10115">
          <cell r="H10115" t="str">
            <v>1024034177</v>
          </cell>
          <cell r="I10115">
            <v>0</v>
          </cell>
          <cell r="J10115">
            <v>35314525.859999999</v>
          </cell>
        </row>
        <row r="10116">
          <cell r="H10116" t="str">
            <v>177</v>
          </cell>
          <cell r="I10116">
            <v>8239874500</v>
          </cell>
          <cell r="J10116">
            <v>8124642614.54</v>
          </cell>
        </row>
        <row r="10117">
          <cell r="H10117" t="str">
            <v>177</v>
          </cell>
          <cell r="I10117">
            <v>19051400</v>
          </cell>
          <cell r="J10117">
            <v>19051400</v>
          </cell>
        </row>
        <row r="10118">
          <cell r="H10118" t="str">
            <v>1000000177</v>
          </cell>
          <cell r="I10118">
            <v>19051400</v>
          </cell>
          <cell r="J10118">
            <v>19051400</v>
          </cell>
        </row>
        <row r="10119">
          <cell r="H10119" t="str">
            <v>1010000177</v>
          </cell>
          <cell r="I10119">
            <v>19051400</v>
          </cell>
          <cell r="J10119">
            <v>19051400</v>
          </cell>
        </row>
        <row r="10120">
          <cell r="H10120" t="str">
            <v>1010059177</v>
          </cell>
          <cell r="I10120">
            <v>19051400</v>
          </cell>
          <cell r="J10120">
            <v>19051400</v>
          </cell>
        </row>
        <row r="10121">
          <cell r="H10121" t="str">
            <v>1010059177</v>
          </cell>
          <cell r="I10121">
            <v>19051400</v>
          </cell>
          <cell r="J10121">
            <v>19051400</v>
          </cell>
        </row>
        <row r="10122">
          <cell r="H10122" t="str">
            <v>1010059177</v>
          </cell>
          <cell r="I10122">
            <v>0</v>
          </cell>
          <cell r="J10122">
            <v>19051400</v>
          </cell>
        </row>
        <row r="10123">
          <cell r="H10123" t="str">
            <v>1010059177</v>
          </cell>
          <cell r="I10123">
            <v>0</v>
          </cell>
          <cell r="J10123">
            <v>19051400</v>
          </cell>
        </row>
        <row r="10124">
          <cell r="H10124" t="str">
            <v>177</v>
          </cell>
          <cell r="I10124">
            <v>1165649900</v>
          </cell>
          <cell r="J10124">
            <v>1164026247.6500001</v>
          </cell>
        </row>
        <row r="10125">
          <cell r="H10125" t="str">
            <v>1000000177</v>
          </cell>
          <cell r="I10125">
            <v>1165649900</v>
          </cell>
          <cell r="J10125">
            <v>1164026247.6500001</v>
          </cell>
        </row>
        <row r="10126">
          <cell r="H10126" t="str">
            <v>1010000177</v>
          </cell>
          <cell r="I10126">
            <v>1162484900</v>
          </cell>
          <cell r="J10126">
            <v>1160864777.25</v>
          </cell>
        </row>
        <row r="10127">
          <cell r="H10127" t="str">
            <v>1010059177</v>
          </cell>
          <cell r="I10127">
            <v>1162484900</v>
          </cell>
          <cell r="J10127">
            <v>1160864777.25</v>
          </cell>
        </row>
        <row r="10128">
          <cell r="H10128" t="str">
            <v>1010059177</v>
          </cell>
          <cell r="I10128">
            <v>19312500</v>
          </cell>
          <cell r="J10128">
            <v>19312277.25</v>
          </cell>
        </row>
        <row r="10129">
          <cell r="H10129" t="str">
            <v>1010059177</v>
          </cell>
          <cell r="I10129">
            <v>0</v>
          </cell>
          <cell r="J10129">
            <v>19312277.25</v>
          </cell>
        </row>
        <row r="10130">
          <cell r="H10130" t="str">
            <v>1010059177</v>
          </cell>
          <cell r="I10130">
            <v>0</v>
          </cell>
          <cell r="J10130">
            <v>19312277.25</v>
          </cell>
        </row>
        <row r="10131">
          <cell r="H10131" t="str">
            <v>1010059177</v>
          </cell>
          <cell r="I10131">
            <v>1143172400</v>
          </cell>
          <cell r="J10131">
            <v>1141552500</v>
          </cell>
        </row>
        <row r="10132">
          <cell r="H10132" t="str">
            <v>1010059177</v>
          </cell>
          <cell r="I10132">
            <v>0</v>
          </cell>
          <cell r="J10132">
            <v>1141552500</v>
          </cell>
        </row>
        <row r="10133">
          <cell r="H10133" t="str">
            <v>1010059177</v>
          </cell>
          <cell r="I10133">
            <v>0</v>
          </cell>
          <cell r="J10133">
            <v>1050586000</v>
          </cell>
        </row>
        <row r="10134">
          <cell r="H10134" t="str">
            <v>1010059177</v>
          </cell>
          <cell r="I10134">
            <v>0</v>
          </cell>
          <cell r="J10134">
            <v>90966500</v>
          </cell>
        </row>
        <row r="10135">
          <cell r="H10135" t="str">
            <v>1020000177</v>
          </cell>
          <cell r="I10135">
            <v>3165000</v>
          </cell>
          <cell r="J10135">
            <v>3161470.4</v>
          </cell>
        </row>
        <row r="10136">
          <cell r="H10136" t="str">
            <v>1022040177</v>
          </cell>
          <cell r="I10136">
            <v>3165000</v>
          </cell>
          <cell r="J10136">
            <v>3161470.4</v>
          </cell>
        </row>
        <row r="10137">
          <cell r="H10137" t="str">
            <v>1022040177</v>
          </cell>
          <cell r="I10137">
            <v>3165000</v>
          </cell>
          <cell r="J10137">
            <v>3161470.4</v>
          </cell>
        </row>
        <row r="10138">
          <cell r="H10138" t="str">
            <v>1022040177</v>
          </cell>
          <cell r="I10138">
            <v>0</v>
          </cell>
          <cell r="J10138">
            <v>3161470.4</v>
          </cell>
        </row>
        <row r="10139">
          <cell r="H10139" t="str">
            <v>1022040177</v>
          </cell>
          <cell r="I10139">
            <v>0</v>
          </cell>
          <cell r="J10139">
            <v>3161470.4</v>
          </cell>
        </row>
        <row r="10140">
          <cell r="H10140" t="str">
            <v>177</v>
          </cell>
          <cell r="I10140">
            <v>7051593600</v>
          </cell>
          <cell r="J10140">
            <v>6937985366.8900003</v>
          </cell>
        </row>
        <row r="10141">
          <cell r="H10141" t="str">
            <v>1000000177</v>
          </cell>
          <cell r="I10141">
            <v>7051593600</v>
          </cell>
          <cell r="J10141">
            <v>6937985366.8900003</v>
          </cell>
        </row>
        <row r="10142">
          <cell r="H10142" t="str">
            <v>1010000177</v>
          </cell>
          <cell r="I10142">
            <v>731217500</v>
          </cell>
          <cell r="J10142">
            <v>663694143.19000006</v>
          </cell>
        </row>
        <row r="10143">
          <cell r="H10143" t="str">
            <v>1014009177</v>
          </cell>
          <cell r="I10143">
            <v>731217500</v>
          </cell>
          <cell r="J10143">
            <v>663694143.19000006</v>
          </cell>
        </row>
        <row r="10144">
          <cell r="H10144" t="str">
            <v>1014009177</v>
          </cell>
          <cell r="I10144">
            <v>731217500</v>
          </cell>
          <cell r="J10144">
            <v>663694143.19000006</v>
          </cell>
        </row>
        <row r="10145">
          <cell r="H10145" t="str">
            <v>1014009177</v>
          </cell>
          <cell r="I10145">
            <v>0</v>
          </cell>
          <cell r="J10145">
            <v>663694143.19000006</v>
          </cell>
        </row>
        <row r="10146">
          <cell r="H10146" t="str">
            <v>1014009177</v>
          </cell>
          <cell r="I10146">
            <v>0</v>
          </cell>
          <cell r="J10146">
            <v>663694143.19000006</v>
          </cell>
        </row>
        <row r="10147">
          <cell r="H10147" t="str">
            <v>1020000177</v>
          </cell>
          <cell r="I10147">
            <v>6235767000</v>
          </cell>
          <cell r="J10147">
            <v>6235654858.4099998</v>
          </cell>
        </row>
        <row r="10148">
          <cell r="H10148" t="str">
            <v>1020059177</v>
          </cell>
          <cell r="I10148">
            <v>6227999000</v>
          </cell>
          <cell r="J10148">
            <v>6227886858.4099998</v>
          </cell>
        </row>
        <row r="10149">
          <cell r="H10149" t="str">
            <v>1020059177</v>
          </cell>
          <cell r="I10149">
            <v>116441700</v>
          </cell>
          <cell r="J10149">
            <v>116441558.41</v>
          </cell>
        </row>
        <row r="10150">
          <cell r="H10150" t="str">
            <v>1020059177</v>
          </cell>
          <cell r="I10150">
            <v>0</v>
          </cell>
          <cell r="J10150">
            <v>116441558.41</v>
          </cell>
        </row>
        <row r="10151">
          <cell r="H10151" t="str">
            <v>1020059177</v>
          </cell>
          <cell r="I10151">
            <v>0</v>
          </cell>
          <cell r="J10151">
            <v>116441558.41</v>
          </cell>
        </row>
        <row r="10152">
          <cell r="H10152" t="str">
            <v>1020059177</v>
          </cell>
          <cell r="I10152">
            <v>6111557300</v>
          </cell>
          <cell r="J10152">
            <v>6111445300</v>
          </cell>
        </row>
        <row r="10153">
          <cell r="H10153" t="str">
            <v>1020059177</v>
          </cell>
          <cell r="I10153">
            <v>0</v>
          </cell>
          <cell r="J10153">
            <v>6111445300</v>
          </cell>
        </row>
        <row r="10154">
          <cell r="H10154" t="str">
            <v>1020059177</v>
          </cell>
          <cell r="I10154">
            <v>0</v>
          </cell>
          <cell r="J10154">
            <v>5519938100</v>
          </cell>
        </row>
        <row r="10155">
          <cell r="H10155" t="str">
            <v>1020059177</v>
          </cell>
          <cell r="I10155">
            <v>0</v>
          </cell>
          <cell r="J10155">
            <v>591507200</v>
          </cell>
        </row>
        <row r="10156">
          <cell r="H10156" t="str">
            <v>1023893177</v>
          </cell>
          <cell r="I10156">
            <v>568000</v>
          </cell>
          <cell r="J10156">
            <v>568000</v>
          </cell>
        </row>
        <row r="10157">
          <cell r="H10157" t="str">
            <v>1023893177</v>
          </cell>
          <cell r="I10157">
            <v>568000</v>
          </cell>
          <cell r="J10157">
            <v>568000</v>
          </cell>
        </row>
        <row r="10158">
          <cell r="H10158" t="str">
            <v>1023893177</v>
          </cell>
          <cell r="I10158">
            <v>0</v>
          </cell>
          <cell r="J10158">
            <v>568000</v>
          </cell>
        </row>
        <row r="10159">
          <cell r="H10159" t="str">
            <v>1023893177</v>
          </cell>
          <cell r="I10159">
            <v>0</v>
          </cell>
          <cell r="J10159">
            <v>568000</v>
          </cell>
        </row>
        <row r="10160">
          <cell r="H10160" t="str">
            <v>1023970177</v>
          </cell>
          <cell r="I10160">
            <v>7200000</v>
          </cell>
          <cell r="J10160">
            <v>7200000</v>
          </cell>
        </row>
        <row r="10161">
          <cell r="H10161" t="str">
            <v>1023970177</v>
          </cell>
          <cell r="I10161">
            <v>7200000</v>
          </cell>
          <cell r="J10161">
            <v>7200000</v>
          </cell>
        </row>
        <row r="10162">
          <cell r="H10162" t="str">
            <v>1023970177</v>
          </cell>
          <cell r="I10162">
            <v>0</v>
          </cell>
          <cell r="J10162">
            <v>7200000</v>
          </cell>
        </row>
        <row r="10163">
          <cell r="H10163" t="str">
            <v>1023970177</v>
          </cell>
          <cell r="I10163">
            <v>0</v>
          </cell>
          <cell r="J10163">
            <v>7200000</v>
          </cell>
        </row>
        <row r="10164">
          <cell r="H10164" t="str">
            <v>1060000177</v>
          </cell>
          <cell r="I10164">
            <v>84609100</v>
          </cell>
          <cell r="J10164">
            <v>38636365.289999999</v>
          </cell>
        </row>
        <row r="10165">
          <cell r="H10165" t="str">
            <v>1069999177</v>
          </cell>
          <cell r="I10165">
            <v>84609100</v>
          </cell>
          <cell r="J10165">
            <v>38636365.289999999</v>
          </cell>
        </row>
        <row r="10166">
          <cell r="H10166" t="str">
            <v>1069999177</v>
          </cell>
          <cell r="I10166">
            <v>84609100</v>
          </cell>
          <cell r="J10166">
            <v>38636365.289999999</v>
          </cell>
        </row>
        <row r="10167">
          <cell r="H10167" t="str">
            <v>1069999177</v>
          </cell>
          <cell r="I10167">
            <v>0</v>
          </cell>
          <cell r="J10167">
            <v>38636365.289999999</v>
          </cell>
        </row>
        <row r="10168">
          <cell r="H10168" t="str">
            <v>1069999177</v>
          </cell>
          <cell r="I10168">
            <v>0</v>
          </cell>
          <cell r="J10168">
            <v>38636365.289999999</v>
          </cell>
        </row>
        <row r="10169">
          <cell r="H10169" t="str">
            <v>177</v>
          </cell>
          <cell r="I10169">
            <v>3579600</v>
          </cell>
          <cell r="J10169">
            <v>3579600</v>
          </cell>
        </row>
        <row r="10170">
          <cell r="H10170" t="str">
            <v>1000000177</v>
          </cell>
          <cell r="I10170">
            <v>3579600</v>
          </cell>
          <cell r="J10170">
            <v>3579600</v>
          </cell>
        </row>
        <row r="10171">
          <cell r="H10171" t="str">
            <v>1020000177</v>
          </cell>
          <cell r="I10171">
            <v>3579600</v>
          </cell>
          <cell r="J10171">
            <v>3579600</v>
          </cell>
        </row>
        <row r="10172">
          <cell r="H10172" t="str">
            <v>1020059177</v>
          </cell>
          <cell r="I10172">
            <v>3579600</v>
          </cell>
          <cell r="J10172">
            <v>3579600</v>
          </cell>
        </row>
        <row r="10173">
          <cell r="H10173" t="str">
            <v>1020059177</v>
          </cell>
          <cell r="I10173">
            <v>3579600</v>
          </cell>
          <cell r="J10173">
            <v>3579600</v>
          </cell>
        </row>
        <row r="10174">
          <cell r="H10174" t="str">
            <v>1020059177</v>
          </cell>
          <cell r="I10174">
            <v>0</v>
          </cell>
          <cell r="J10174">
            <v>3579600</v>
          </cell>
        </row>
        <row r="10175">
          <cell r="H10175" t="str">
            <v>1020059177</v>
          </cell>
          <cell r="I10175">
            <v>0</v>
          </cell>
          <cell r="J10175">
            <v>3579600</v>
          </cell>
        </row>
        <row r="10176">
          <cell r="H10176" t="str">
            <v>177</v>
          </cell>
          <cell r="I10176">
            <v>1610057300</v>
          </cell>
          <cell r="J10176">
            <v>1610057300</v>
          </cell>
        </row>
        <row r="10177">
          <cell r="H10177" t="str">
            <v>177</v>
          </cell>
          <cell r="I10177">
            <v>125392600</v>
          </cell>
          <cell r="J10177">
            <v>125392600</v>
          </cell>
        </row>
        <row r="10178">
          <cell r="H10178" t="str">
            <v>0100000177</v>
          </cell>
          <cell r="I10178">
            <v>108020600</v>
          </cell>
          <cell r="J10178">
            <v>108020600</v>
          </cell>
        </row>
        <row r="10179">
          <cell r="H10179" t="str">
            <v>0120000177</v>
          </cell>
          <cell r="I10179">
            <v>108020600</v>
          </cell>
          <cell r="J10179">
            <v>108020600</v>
          </cell>
        </row>
        <row r="10180">
          <cell r="H10180" t="str">
            <v>0125401177</v>
          </cell>
          <cell r="I10180">
            <v>108020600</v>
          </cell>
          <cell r="J10180">
            <v>108020600</v>
          </cell>
        </row>
        <row r="10181">
          <cell r="H10181" t="str">
            <v>0125401177</v>
          </cell>
          <cell r="I10181">
            <v>108020600</v>
          </cell>
          <cell r="J10181">
            <v>108020600</v>
          </cell>
        </row>
        <row r="10182">
          <cell r="H10182" t="str">
            <v>0125401177</v>
          </cell>
          <cell r="I10182">
            <v>0</v>
          </cell>
          <cell r="J10182">
            <v>108020600</v>
          </cell>
        </row>
        <row r="10183">
          <cell r="H10183" t="str">
            <v>0125401177</v>
          </cell>
          <cell r="I10183">
            <v>0</v>
          </cell>
          <cell r="J10183">
            <v>108020600</v>
          </cell>
        </row>
        <row r="10184">
          <cell r="H10184" t="str">
            <v>1000000177</v>
          </cell>
          <cell r="I10184">
            <v>17372000</v>
          </cell>
          <cell r="J10184">
            <v>17372000</v>
          </cell>
        </row>
        <row r="10185">
          <cell r="H10185" t="str">
            <v>1010000177</v>
          </cell>
          <cell r="I10185">
            <v>17372000</v>
          </cell>
          <cell r="J10185">
            <v>17372000</v>
          </cell>
        </row>
        <row r="10186">
          <cell r="H10186" t="str">
            <v>1014009177</v>
          </cell>
          <cell r="I10186">
            <v>17372000</v>
          </cell>
          <cell r="J10186">
            <v>17372000</v>
          </cell>
        </row>
        <row r="10187">
          <cell r="H10187" t="str">
            <v>1014009177</v>
          </cell>
          <cell r="I10187">
            <v>17372000</v>
          </cell>
          <cell r="J10187">
            <v>17372000</v>
          </cell>
        </row>
        <row r="10188">
          <cell r="H10188" t="str">
            <v>1014009177</v>
          </cell>
          <cell r="I10188">
            <v>0</v>
          </cell>
          <cell r="J10188">
            <v>17372000</v>
          </cell>
        </row>
        <row r="10189">
          <cell r="H10189" t="str">
            <v>1014009177</v>
          </cell>
          <cell r="I10189">
            <v>0</v>
          </cell>
          <cell r="J10189">
            <v>17372000</v>
          </cell>
        </row>
        <row r="10190">
          <cell r="H10190" t="str">
            <v>177</v>
          </cell>
          <cell r="I10190">
            <v>1484352100</v>
          </cell>
          <cell r="J10190">
            <v>1484352100</v>
          </cell>
        </row>
        <row r="10191">
          <cell r="H10191" t="str">
            <v>1000000177</v>
          </cell>
          <cell r="I10191">
            <v>1484352100</v>
          </cell>
          <cell r="J10191">
            <v>1484352100</v>
          </cell>
        </row>
        <row r="10192">
          <cell r="H10192" t="str">
            <v>1010000177</v>
          </cell>
          <cell r="I10192">
            <v>1484352100</v>
          </cell>
          <cell r="J10192">
            <v>1484352100</v>
          </cell>
        </row>
        <row r="10193">
          <cell r="H10193" t="str">
            <v>1010059177</v>
          </cell>
          <cell r="I10193">
            <v>1484352100</v>
          </cell>
          <cell r="J10193">
            <v>1484352100</v>
          </cell>
        </row>
        <row r="10194">
          <cell r="H10194" t="str">
            <v>1010059177</v>
          </cell>
          <cell r="I10194">
            <v>1484352100</v>
          </cell>
          <cell r="J10194">
            <v>1484352100</v>
          </cell>
        </row>
        <row r="10195">
          <cell r="H10195" t="str">
            <v>1010059177</v>
          </cell>
          <cell r="I10195">
            <v>0</v>
          </cell>
          <cell r="J10195">
            <v>1484352100</v>
          </cell>
        </row>
        <row r="10196">
          <cell r="H10196" t="str">
            <v>1010059177</v>
          </cell>
          <cell r="I10196">
            <v>0</v>
          </cell>
          <cell r="J10196">
            <v>1328832000</v>
          </cell>
        </row>
        <row r="10197">
          <cell r="H10197" t="str">
            <v>1010059177</v>
          </cell>
          <cell r="I10197">
            <v>0</v>
          </cell>
          <cell r="J10197">
            <v>155520100</v>
          </cell>
        </row>
        <row r="10198">
          <cell r="H10198" t="str">
            <v>177</v>
          </cell>
          <cell r="I10198">
            <v>312600</v>
          </cell>
          <cell r="J10198">
            <v>312600</v>
          </cell>
        </row>
        <row r="10199">
          <cell r="H10199" t="str">
            <v>1000000177</v>
          </cell>
          <cell r="I10199">
            <v>312600</v>
          </cell>
          <cell r="J10199">
            <v>312600</v>
          </cell>
        </row>
        <row r="10200">
          <cell r="H10200" t="str">
            <v>1010000177</v>
          </cell>
          <cell r="I10200">
            <v>312600</v>
          </cell>
          <cell r="J10200">
            <v>312600</v>
          </cell>
        </row>
        <row r="10201">
          <cell r="H10201" t="str">
            <v>1010059177</v>
          </cell>
          <cell r="I10201">
            <v>312600</v>
          </cell>
          <cell r="J10201">
            <v>312600</v>
          </cell>
        </row>
        <row r="10202">
          <cell r="H10202" t="str">
            <v>1010059177</v>
          </cell>
          <cell r="I10202">
            <v>312600</v>
          </cell>
          <cell r="J10202">
            <v>312600</v>
          </cell>
        </row>
        <row r="10203">
          <cell r="H10203" t="str">
            <v>1010059177</v>
          </cell>
          <cell r="I10203">
            <v>0</v>
          </cell>
          <cell r="J10203">
            <v>312600</v>
          </cell>
        </row>
        <row r="10204">
          <cell r="H10204" t="str">
            <v>1010059177</v>
          </cell>
          <cell r="I10204">
            <v>0</v>
          </cell>
          <cell r="J10204">
            <v>312600</v>
          </cell>
        </row>
        <row r="10205">
          <cell r="H10205" t="str">
            <v>177</v>
          </cell>
          <cell r="I10205">
            <v>658540300</v>
          </cell>
          <cell r="J10205">
            <v>644187333.27999997</v>
          </cell>
        </row>
        <row r="10206">
          <cell r="H10206" t="str">
            <v>177</v>
          </cell>
          <cell r="I10206">
            <v>651728300</v>
          </cell>
          <cell r="J10206">
            <v>637375333.27999997</v>
          </cell>
        </row>
        <row r="10207">
          <cell r="H10207" t="str">
            <v>0300000177</v>
          </cell>
          <cell r="I10207">
            <v>432163900</v>
          </cell>
          <cell r="J10207">
            <v>427176129.20999998</v>
          </cell>
        </row>
        <row r="10208">
          <cell r="H10208" t="str">
            <v>0310000177</v>
          </cell>
          <cell r="I10208">
            <v>425059300</v>
          </cell>
          <cell r="J10208">
            <v>421303704.20999998</v>
          </cell>
        </row>
        <row r="10209">
          <cell r="H10209" t="str">
            <v>0313002177</v>
          </cell>
          <cell r="I10209">
            <v>5526200</v>
          </cell>
          <cell r="J10209">
            <v>5522384.0899999999</v>
          </cell>
        </row>
        <row r="10210">
          <cell r="H10210" t="str">
            <v>0313002177</v>
          </cell>
          <cell r="I10210">
            <v>5526200</v>
          </cell>
          <cell r="J10210">
            <v>5522384.0899999999</v>
          </cell>
        </row>
        <row r="10211">
          <cell r="H10211" t="str">
            <v>0313002177</v>
          </cell>
          <cell r="I10211">
            <v>0</v>
          </cell>
          <cell r="J10211">
            <v>5522384.0899999999</v>
          </cell>
        </row>
        <row r="10212">
          <cell r="H10212" t="str">
            <v>0313002177</v>
          </cell>
          <cell r="I10212">
            <v>0</v>
          </cell>
          <cell r="J10212">
            <v>5522384.0899999999</v>
          </cell>
        </row>
        <row r="10213">
          <cell r="H10213" t="str">
            <v>0313005177</v>
          </cell>
          <cell r="I10213">
            <v>31300</v>
          </cell>
          <cell r="J10213">
            <v>31254</v>
          </cell>
        </row>
        <row r="10214">
          <cell r="H10214" t="str">
            <v>0313005177</v>
          </cell>
          <cell r="I10214">
            <v>31300</v>
          </cell>
          <cell r="J10214">
            <v>31254</v>
          </cell>
        </row>
        <row r="10215">
          <cell r="H10215" t="str">
            <v>0313005177</v>
          </cell>
          <cell r="I10215">
            <v>0</v>
          </cell>
          <cell r="J10215">
            <v>31254</v>
          </cell>
        </row>
        <row r="10216">
          <cell r="H10216" t="str">
            <v>0313005177</v>
          </cell>
          <cell r="I10216">
            <v>0</v>
          </cell>
          <cell r="J10216">
            <v>31254</v>
          </cell>
        </row>
        <row r="10217">
          <cell r="H10217" t="str">
            <v>0313006177</v>
          </cell>
          <cell r="I10217">
            <v>30100</v>
          </cell>
          <cell r="J10217">
            <v>19400</v>
          </cell>
        </row>
        <row r="10218">
          <cell r="H10218" t="str">
            <v>0313006177</v>
          </cell>
          <cell r="I10218">
            <v>30100</v>
          </cell>
          <cell r="J10218">
            <v>19400</v>
          </cell>
        </row>
        <row r="10219">
          <cell r="H10219" t="str">
            <v>0313006177</v>
          </cell>
          <cell r="I10219">
            <v>0</v>
          </cell>
          <cell r="J10219">
            <v>19400</v>
          </cell>
        </row>
        <row r="10220">
          <cell r="H10220" t="str">
            <v>0313006177</v>
          </cell>
          <cell r="I10220">
            <v>0</v>
          </cell>
          <cell r="J10220">
            <v>19400</v>
          </cell>
        </row>
        <row r="10221">
          <cell r="H10221" t="str">
            <v>0313013177</v>
          </cell>
          <cell r="I10221">
            <v>402077200</v>
          </cell>
          <cell r="J10221">
            <v>401472180.51999998</v>
          </cell>
        </row>
        <row r="10222">
          <cell r="H10222" t="str">
            <v>0313013177</v>
          </cell>
          <cell r="I10222">
            <v>402077200</v>
          </cell>
          <cell r="J10222">
            <v>401472180.51999998</v>
          </cell>
        </row>
        <row r="10223">
          <cell r="H10223" t="str">
            <v>0313013177</v>
          </cell>
          <cell r="I10223">
            <v>0</v>
          </cell>
          <cell r="J10223">
            <v>401472180.51999998</v>
          </cell>
        </row>
        <row r="10224">
          <cell r="H10224" t="str">
            <v>0313013177</v>
          </cell>
          <cell r="I10224">
            <v>0</v>
          </cell>
          <cell r="J10224">
            <v>401472180.51999998</v>
          </cell>
        </row>
        <row r="10225">
          <cell r="H10225" t="str">
            <v>0313014177</v>
          </cell>
          <cell r="I10225">
            <v>3323800</v>
          </cell>
          <cell r="J10225">
            <v>3323108.22</v>
          </cell>
        </row>
        <row r="10226">
          <cell r="H10226" t="str">
            <v>0313014177</v>
          </cell>
          <cell r="I10226">
            <v>3323800</v>
          </cell>
          <cell r="J10226">
            <v>3323108.22</v>
          </cell>
        </row>
        <row r="10227">
          <cell r="H10227" t="str">
            <v>0313014177</v>
          </cell>
          <cell r="I10227">
            <v>0</v>
          </cell>
          <cell r="J10227">
            <v>3323108.22</v>
          </cell>
        </row>
        <row r="10228">
          <cell r="H10228" t="str">
            <v>0313014177</v>
          </cell>
          <cell r="I10228">
            <v>0</v>
          </cell>
          <cell r="J10228">
            <v>3323108.22</v>
          </cell>
        </row>
        <row r="10229">
          <cell r="H10229" t="str">
            <v>0313024177</v>
          </cell>
          <cell r="I10229">
            <v>9545200</v>
          </cell>
          <cell r="J10229">
            <v>6409971.3799999999</v>
          </cell>
        </row>
        <row r="10230">
          <cell r="H10230" t="str">
            <v>0313024177</v>
          </cell>
          <cell r="I10230">
            <v>9545200</v>
          </cell>
          <cell r="J10230">
            <v>6409971.3799999999</v>
          </cell>
        </row>
        <row r="10231">
          <cell r="H10231" t="str">
            <v>0313024177</v>
          </cell>
          <cell r="I10231">
            <v>0</v>
          </cell>
          <cell r="J10231">
            <v>6409971.3799999999</v>
          </cell>
        </row>
        <row r="10232">
          <cell r="H10232" t="str">
            <v>0313024177</v>
          </cell>
          <cell r="I10232">
            <v>0</v>
          </cell>
          <cell r="J10232">
            <v>6409971.3799999999</v>
          </cell>
        </row>
        <row r="10233">
          <cell r="H10233" t="str">
            <v>0313114177</v>
          </cell>
          <cell r="I10233">
            <v>2755500</v>
          </cell>
          <cell r="J10233">
            <v>2755440</v>
          </cell>
        </row>
        <row r="10234">
          <cell r="H10234" t="str">
            <v>0313114177</v>
          </cell>
          <cell r="I10234">
            <v>2755500</v>
          </cell>
          <cell r="J10234">
            <v>2755440</v>
          </cell>
        </row>
        <row r="10235">
          <cell r="H10235" t="str">
            <v>0313114177</v>
          </cell>
          <cell r="I10235">
            <v>0</v>
          </cell>
          <cell r="J10235">
            <v>2755440</v>
          </cell>
        </row>
        <row r="10236">
          <cell r="H10236" t="str">
            <v>0313114177</v>
          </cell>
          <cell r="I10236">
            <v>0</v>
          </cell>
          <cell r="J10236">
            <v>2755440</v>
          </cell>
        </row>
        <row r="10237">
          <cell r="H10237" t="str">
            <v>0313959177</v>
          </cell>
          <cell r="I10237">
            <v>1770000</v>
          </cell>
          <cell r="J10237">
            <v>1769966</v>
          </cell>
        </row>
        <row r="10238">
          <cell r="H10238" t="str">
            <v>0313959177</v>
          </cell>
          <cell r="I10238">
            <v>1770000</v>
          </cell>
          <cell r="J10238">
            <v>1769966</v>
          </cell>
        </row>
        <row r="10239">
          <cell r="H10239" t="str">
            <v>0313959177</v>
          </cell>
          <cell r="I10239">
            <v>0</v>
          </cell>
          <cell r="J10239">
            <v>1769966</v>
          </cell>
        </row>
        <row r="10240">
          <cell r="H10240" t="str">
            <v>0313959177</v>
          </cell>
          <cell r="I10240">
            <v>0</v>
          </cell>
          <cell r="J10240">
            <v>1769966</v>
          </cell>
        </row>
        <row r="10241">
          <cell r="H10241" t="str">
            <v>0330000177</v>
          </cell>
          <cell r="I10241">
            <v>7104600</v>
          </cell>
          <cell r="J10241">
            <v>5872425</v>
          </cell>
        </row>
        <row r="10242">
          <cell r="H10242" t="str">
            <v>0333986177</v>
          </cell>
          <cell r="I10242">
            <v>7104600</v>
          </cell>
          <cell r="J10242">
            <v>5872425</v>
          </cell>
        </row>
        <row r="10243">
          <cell r="H10243" t="str">
            <v>0333986177</v>
          </cell>
          <cell r="I10243">
            <v>7104600</v>
          </cell>
          <cell r="J10243">
            <v>5872425</v>
          </cell>
        </row>
        <row r="10244">
          <cell r="H10244" t="str">
            <v>0333986177</v>
          </cell>
          <cell r="I10244">
            <v>0</v>
          </cell>
          <cell r="J10244">
            <v>5872425</v>
          </cell>
        </row>
        <row r="10245">
          <cell r="H10245" t="str">
            <v>0333986177</v>
          </cell>
          <cell r="I10245">
            <v>0</v>
          </cell>
          <cell r="J10245">
            <v>5872425</v>
          </cell>
        </row>
        <row r="10246">
          <cell r="H10246" t="str">
            <v>0500000177</v>
          </cell>
          <cell r="I10246">
            <v>36500000</v>
          </cell>
          <cell r="J10246">
            <v>36427968.93</v>
          </cell>
        </row>
        <row r="10247">
          <cell r="H10247" t="str">
            <v>0540000177</v>
          </cell>
          <cell r="I10247">
            <v>36500000</v>
          </cell>
          <cell r="J10247">
            <v>36427968.93</v>
          </cell>
        </row>
        <row r="10248">
          <cell r="H10248" t="str">
            <v>0543589177</v>
          </cell>
          <cell r="I10248">
            <v>36500000</v>
          </cell>
          <cell r="J10248">
            <v>36427968.93</v>
          </cell>
        </row>
        <row r="10249">
          <cell r="H10249" t="str">
            <v>0543589177</v>
          </cell>
          <cell r="I10249">
            <v>36500000</v>
          </cell>
          <cell r="J10249">
            <v>36427968.93</v>
          </cell>
        </row>
        <row r="10250">
          <cell r="H10250" t="str">
            <v>0543589177</v>
          </cell>
          <cell r="I10250">
            <v>0</v>
          </cell>
          <cell r="J10250">
            <v>36427968.93</v>
          </cell>
        </row>
        <row r="10251">
          <cell r="H10251" t="str">
            <v>0543589177</v>
          </cell>
          <cell r="I10251">
            <v>0</v>
          </cell>
          <cell r="J10251">
            <v>36427968.93</v>
          </cell>
        </row>
        <row r="10252">
          <cell r="H10252" t="str">
            <v>1000000177</v>
          </cell>
          <cell r="I10252">
            <v>183064400</v>
          </cell>
          <cell r="J10252">
            <v>173771235.13999999</v>
          </cell>
        </row>
        <row r="10253">
          <cell r="H10253" t="str">
            <v>1010000177</v>
          </cell>
          <cell r="I10253">
            <v>84052400</v>
          </cell>
          <cell r="J10253">
            <v>83639490.780000001</v>
          </cell>
        </row>
        <row r="10254">
          <cell r="H10254" t="str">
            <v>1013105177</v>
          </cell>
          <cell r="I10254">
            <v>84052400</v>
          </cell>
          <cell r="J10254">
            <v>83639490.780000001</v>
          </cell>
        </row>
        <row r="10255">
          <cell r="H10255" t="str">
            <v>1013105177</v>
          </cell>
          <cell r="I10255">
            <v>84052400</v>
          </cell>
          <cell r="J10255">
            <v>83639490.780000001</v>
          </cell>
        </row>
        <row r="10256">
          <cell r="H10256" t="str">
            <v>1013105177</v>
          </cell>
          <cell r="I10256">
            <v>0</v>
          </cell>
          <cell r="J10256">
            <v>83639490.780000001</v>
          </cell>
        </row>
        <row r="10257">
          <cell r="H10257" t="str">
            <v>1013105177</v>
          </cell>
          <cell r="I10257">
            <v>0</v>
          </cell>
          <cell r="J10257">
            <v>83639490.780000001</v>
          </cell>
        </row>
        <row r="10258">
          <cell r="H10258" t="str">
            <v>1020000177</v>
          </cell>
          <cell r="I10258">
            <v>99012000</v>
          </cell>
          <cell r="J10258">
            <v>90131744.359999999</v>
          </cell>
        </row>
        <row r="10259">
          <cell r="H10259" t="str">
            <v>1023105177</v>
          </cell>
          <cell r="I10259">
            <v>45014300</v>
          </cell>
          <cell r="J10259">
            <v>38792956.850000001</v>
          </cell>
        </row>
        <row r="10260">
          <cell r="H10260" t="str">
            <v>1023105177</v>
          </cell>
          <cell r="I10260">
            <v>45014300</v>
          </cell>
          <cell r="J10260">
            <v>38792956.850000001</v>
          </cell>
        </row>
        <row r="10261">
          <cell r="H10261" t="str">
            <v>1023105177</v>
          </cell>
          <cell r="I10261">
            <v>0</v>
          </cell>
          <cell r="J10261">
            <v>38792956.850000001</v>
          </cell>
        </row>
        <row r="10262">
          <cell r="H10262" t="str">
            <v>1023105177</v>
          </cell>
          <cell r="I10262">
            <v>0</v>
          </cell>
          <cell r="J10262">
            <v>38792956.850000001</v>
          </cell>
        </row>
        <row r="10263">
          <cell r="H10263" t="str">
            <v>1023492177</v>
          </cell>
          <cell r="I10263">
            <v>53997700</v>
          </cell>
          <cell r="J10263">
            <v>51338787.509999998</v>
          </cell>
        </row>
        <row r="10264">
          <cell r="H10264" t="str">
            <v>1023492177</v>
          </cell>
          <cell r="I10264">
            <v>53997700</v>
          </cell>
          <cell r="J10264">
            <v>51338787.509999998</v>
          </cell>
        </row>
        <row r="10265">
          <cell r="H10265" t="str">
            <v>1023492177</v>
          </cell>
          <cell r="I10265">
            <v>0</v>
          </cell>
          <cell r="J10265">
            <v>51338787.509999998</v>
          </cell>
        </row>
        <row r="10266">
          <cell r="H10266" t="str">
            <v>1023492177</v>
          </cell>
          <cell r="I10266">
            <v>0</v>
          </cell>
          <cell r="J10266">
            <v>51338787.509999998</v>
          </cell>
        </row>
        <row r="10267">
          <cell r="H10267" t="str">
            <v>177</v>
          </cell>
          <cell r="I10267">
            <v>6812000</v>
          </cell>
          <cell r="J10267">
            <v>6812000</v>
          </cell>
        </row>
        <row r="10268">
          <cell r="H10268" t="str">
            <v>0300000177</v>
          </cell>
          <cell r="I10268">
            <v>6812000</v>
          </cell>
          <cell r="J10268">
            <v>6812000</v>
          </cell>
        </row>
        <row r="10269">
          <cell r="H10269" t="str">
            <v>0330000177</v>
          </cell>
          <cell r="I10269">
            <v>6812000</v>
          </cell>
          <cell r="J10269">
            <v>6812000</v>
          </cell>
        </row>
        <row r="10270">
          <cell r="H10270" t="str">
            <v>0333003177</v>
          </cell>
          <cell r="I10270">
            <v>6812000</v>
          </cell>
          <cell r="J10270">
            <v>6812000</v>
          </cell>
        </row>
        <row r="10271">
          <cell r="H10271" t="str">
            <v>0333003177</v>
          </cell>
          <cell r="I10271">
            <v>6812000</v>
          </cell>
          <cell r="J10271">
            <v>6812000</v>
          </cell>
        </row>
        <row r="10272">
          <cell r="H10272" t="str">
            <v>0333003177</v>
          </cell>
          <cell r="I10272">
            <v>0</v>
          </cell>
          <cell r="J10272">
            <v>6812000</v>
          </cell>
        </row>
        <row r="10273">
          <cell r="H10273" t="str">
            <v>0333003177</v>
          </cell>
          <cell r="I10273">
            <v>0</v>
          </cell>
          <cell r="J10273">
            <v>6812000</v>
          </cell>
        </row>
        <row r="10274">
          <cell r="H10274" t="str">
            <v>177</v>
          </cell>
          <cell r="I10274">
            <v>309879000</v>
          </cell>
          <cell r="J10274">
            <v>301183848.51999998</v>
          </cell>
        </row>
        <row r="10275">
          <cell r="H10275" t="str">
            <v>177</v>
          </cell>
          <cell r="I10275">
            <v>309879000</v>
          </cell>
          <cell r="J10275">
            <v>301183848.51999998</v>
          </cell>
        </row>
        <row r="10276">
          <cell r="H10276" t="str">
            <v>1000000177</v>
          </cell>
          <cell r="I10276">
            <v>309879000</v>
          </cell>
          <cell r="J10276">
            <v>301183848.51999998</v>
          </cell>
        </row>
        <row r="10277">
          <cell r="H10277" t="str">
            <v>1050000177</v>
          </cell>
          <cell r="I10277">
            <v>309879000</v>
          </cell>
          <cell r="J10277">
            <v>301183848.51999998</v>
          </cell>
        </row>
        <row r="10278">
          <cell r="H10278" t="str">
            <v>1055107177</v>
          </cell>
          <cell r="I10278">
            <v>309879000</v>
          </cell>
          <cell r="J10278">
            <v>301183848.51999998</v>
          </cell>
        </row>
        <row r="10279">
          <cell r="H10279" t="str">
            <v>1055107177</v>
          </cell>
          <cell r="I10279">
            <v>309879000</v>
          </cell>
          <cell r="J10279">
            <v>301183848.51999998</v>
          </cell>
        </row>
        <row r="10280">
          <cell r="H10280" t="str">
            <v>1055107177</v>
          </cell>
          <cell r="I10280">
            <v>0</v>
          </cell>
          <cell r="J10280">
            <v>301183848.51999998</v>
          </cell>
        </row>
        <row r="10281">
          <cell r="H10281" t="str">
            <v>1055107177</v>
          </cell>
          <cell r="I10281">
            <v>0</v>
          </cell>
          <cell r="J10281">
            <v>301183848.51999998</v>
          </cell>
        </row>
        <row r="10282">
          <cell r="H10282" t="str">
            <v>182</v>
          </cell>
          <cell r="I10282">
            <v>132778138400</v>
          </cell>
          <cell r="J10282">
            <v>131241637763.92</v>
          </cell>
        </row>
        <row r="10283">
          <cell r="H10283" t="str">
            <v>182</v>
          </cell>
          <cell r="I10283">
            <v>131491521300</v>
          </cell>
          <cell r="J10283">
            <v>129955036883.12</v>
          </cell>
        </row>
        <row r="10284">
          <cell r="H10284" t="str">
            <v>182</v>
          </cell>
          <cell r="I10284">
            <v>119821281600</v>
          </cell>
          <cell r="J10284">
            <v>118304338134.99001</v>
          </cell>
        </row>
        <row r="10285">
          <cell r="H10285" t="str">
            <v>1500000182</v>
          </cell>
          <cell r="I10285">
            <v>322587000</v>
          </cell>
          <cell r="J10285">
            <v>319703513.26999998</v>
          </cell>
        </row>
        <row r="10286">
          <cell r="H10286" t="str">
            <v>15Г0000182</v>
          </cell>
          <cell r="I10286">
            <v>322587000</v>
          </cell>
          <cell r="J10286">
            <v>319703513.26999998</v>
          </cell>
        </row>
        <row r="10287">
          <cell r="H10287" t="str">
            <v>15Г9999182</v>
          </cell>
          <cell r="I10287">
            <v>322587000</v>
          </cell>
          <cell r="J10287">
            <v>319703513.26999998</v>
          </cell>
        </row>
        <row r="10288">
          <cell r="H10288" t="str">
            <v>15Г9999182</v>
          </cell>
          <cell r="I10288">
            <v>322587000</v>
          </cell>
          <cell r="J10288">
            <v>319703513.26999998</v>
          </cell>
        </row>
        <row r="10289">
          <cell r="H10289" t="str">
            <v>15Г9999182</v>
          </cell>
          <cell r="I10289">
            <v>0</v>
          </cell>
          <cell r="J10289">
            <v>319703513.26999998</v>
          </cell>
        </row>
        <row r="10290">
          <cell r="H10290" t="str">
            <v>15Г9999182</v>
          </cell>
          <cell r="I10290">
            <v>0</v>
          </cell>
          <cell r="J10290">
            <v>138365447.46000001</v>
          </cell>
        </row>
        <row r="10291">
          <cell r="H10291" t="str">
            <v>15Г9999182</v>
          </cell>
          <cell r="I10291">
            <v>0</v>
          </cell>
          <cell r="J10291">
            <v>181338065.81</v>
          </cell>
        </row>
        <row r="10292">
          <cell r="H10292" t="str">
            <v>3900000182</v>
          </cell>
          <cell r="I10292">
            <v>119487966600</v>
          </cell>
          <cell r="J10292">
            <v>117973906621.72</v>
          </cell>
        </row>
        <row r="10293">
          <cell r="H10293" t="str">
            <v>3940000182</v>
          </cell>
          <cell r="I10293">
            <v>119487966600</v>
          </cell>
          <cell r="J10293">
            <v>117973906621.72</v>
          </cell>
        </row>
        <row r="10294">
          <cell r="H10294" t="str">
            <v>3940011182</v>
          </cell>
          <cell r="I10294">
            <v>1384008100</v>
          </cell>
          <cell r="J10294">
            <v>1379494595.26</v>
          </cell>
        </row>
        <row r="10295">
          <cell r="H10295" t="str">
            <v>3940011182</v>
          </cell>
          <cell r="I10295">
            <v>1384008100</v>
          </cell>
          <cell r="J10295">
            <v>1379494595.26</v>
          </cell>
        </row>
        <row r="10296">
          <cell r="H10296" t="str">
            <v>3940011182</v>
          </cell>
          <cell r="I10296">
            <v>0</v>
          </cell>
          <cell r="J10296">
            <v>1379494595.26</v>
          </cell>
        </row>
        <row r="10297">
          <cell r="H10297" t="str">
            <v>3940011182</v>
          </cell>
          <cell r="I10297">
            <v>0</v>
          </cell>
          <cell r="J10297">
            <v>1371366754.51</v>
          </cell>
        </row>
        <row r="10298">
          <cell r="H10298" t="str">
            <v>3940011182</v>
          </cell>
          <cell r="I10298">
            <v>0</v>
          </cell>
          <cell r="J10298">
            <v>8127840.75</v>
          </cell>
        </row>
        <row r="10299">
          <cell r="H10299" t="str">
            <v>3940012182</v>
          </cell>
          <cell r="I10299">
            <v>87779271200</v>
          </cell>
          <cell r="J10299">
            <v>87762043508.309998</v>
          </cell>
        </row>
        <row r="10300">
          <cell r="H10300" t="str">
            <v>3940012182</v>
          </cell>
          <cell r="I10300">
            <v>87779271200</v>
          </cell>
          <cell r="J10300">
            <v>87762043508.309998</v>
          </cell>
        </row>
        <row r="10301">
          <cell r="H10301" t="str">
            <v>3940012182</v>
          </cell>
          <cell r="I10301">
            <v>0</v>
          </cell>
          <cell r="J10301">
            <v>87762043508.309998</v>
          </cell>
        </row>
        <row r="10302">
          <cell r="H10302" t="str">
            <v>3940012182</v>
          </cell>
          <cell r="I10302">
            <v>0</v>
          </cell>
          <cell r="J10302">
            <v>87735929302.050003</v>
          </cell>
        </row>
        <row r="10303">
          <cell r="H10303" t="str">
            <v>3940012182</v>
          </cell>
          <cell r="I10303">
            <v>0</v>
          </cell>
          <cell r="J10303">
            <v>26114206.260000002</v>
          </cell>
        </row>
        <row r="10304">
          <cell r="H10304" t="str">
            <v>3940019182</v>
          </cell>
          <cell r="I10304">
            <v>24785786600</v>
          </cell>
          <cell r="J10304">
            <v>24512761367.459999</v>
          </cell>
        </row>
        <row r="10305">
          <cell r="H10305" t="str">
            <v>3940019182</v>
          </cell>
          <cell r="I10305">
            <v>935002300</v>
          </cell>
          <cell r="J10305">
            <v>922151517.22000003</v>
          </cell>
        </row>
        <row r="10306">
          <cell r="H10306" t="str">
            <v>3940019182</v>
          </cell>
          <cell r="I10306">
            <v>0</v>
          </cell>
          <cell r="J10306">
            <v>922151517.22000003</v>
          </cell>
        </row>
        <row r="10307">
          <cell r="H10307" t="str">
            <v>3940019182</v>
          </cell>
          <cell r="I10307">
            <v>0</v>
          </cell>
          <cell r="J10307">
            <v>922151517.22000003</v>
          </cell>
        </row>
        <row r="10308">
          <cell r="H10308" t="str">
            <v>3940019182</v>
          </cell>
          <cell r="I10308">
            <v>22294670300</v>
          </cell>
          <cell r="J10308">
            <v>22037089051.119999</v>
          </cell>
        </row>
        <row r="10309">
          <cell r="H10309" t="str">
            <v>3940019182</v>
          </cell>
          <cell r="I10309">
            <v>0</v>
          </cell>
          <cell r="J10309">
            <v>22037089051.119999</v>
          </cell>
        </row>
        <row r="10310">
          <cell r="H10310" t="str">
            <v>3940019182</v>
          </cell>
          <cell r="I10310">
            <v>0</v>
          </cell>
          <cell r="J10310">
            <v>6388962067.8699999</v>
          </cell>
        </row>
        <row r="10311">
          <cell r="H10311" t="str">
            <v>3940019182</v>
          </cell>
          <cell r="I10311">
            <v>0</v>
          </cell>
          <cell r="J10311">
            <v>1009391797.97</v>
          </cell>
        </row>
        <row r="10312">
          <cell r="H10312" t="str">
            <v>3940019182</v>
          </cell>
          <cell r="I10312">
            <v>0</v>
          </cell>
          <cell r="J10312">
            <v>14638735185.280001</v>
          </cell>
        </row>
        <row r="10313">
          <cell r="H10313" t="str">
            <v>3940019182</v>
          </cell>
          <cell r="I10313">
            <v>25732500</v>
          </cell>
          <cell r="J10313">
            <v>23622189.390000001</v>
          </cell>
        </row>
        <row r="10314">
          <cell r="H10314" t="str">
            <v>3940019182</v>
          </cell>
          <cell r="I10314">
            <v>0</v>
          </cell>
          <cell r="J10314">
            <v>23622189.390000001</v>
          </cell>
        </row>
        <row r="10315">
          <cell r="H10315" t="str">
            <v>3940019182</v>
          </cell>
          <cell r="I10315">
            <v>0</v>
          </cell>
          <cell r="J10315">
            <v>23622189.390000001</v>
          </cell>
        </row>
        <row r="10316">
          <cell r="H10316" t="str">
            <v>3940019182</v>
          </cell>
          <cell r="I10316">
            <v>1530381500</v>
          </cell>
          <cell r="J10316">
            <v>1529898609.73</v>
          </cell>
        </row>
        <row r="10317">
          <cell r="H10317" t="str">
            <v>3940019182</v>
          </cell>
          <cell r="I10317">
            <v>0</v>
          </cell>
          <cell r="J10317">
            <v>173776170.62</v>
          </cell>
        </row>
        <row r="10318">
          <cell r="H10318" t="str">
            <v>3940019182</v>
          </cell>
          <cell r="I10318">
            <v>0</v>
          </cell>
          <cell r="J10318">
            <v>173776170.62</v>
          </cell>
        </row>
        <row r="10319">
          <cell r="H10319" t="str">
            <v>3940019182</v>
          </cell>
          <cell r="I10319">
            <v>0</v>
          </cell>
          <cell r="J10319">
            <v>1356122439.1099999</v>
          </cell>
        </row>
        <row r="10320">
          <cell r="H10320" t="str">
            <v>3940019182</v>
          </cell>
          <cell r="I10320">
            <v>0</v>
          </cell>
          <cell r="J10320">
            <v>1319789674.78</v>
          </cell>
        </row>
        <row r="10321">
          <cell r="H10321" t="str">
            <v>3940019182</v>
          </cell>
          <cell r="I10321">
            <v>0</v>
          </cell>
          <cell r="J10321">
            <v>35357387.780000001</v>
          </cell>
        </row>
        <row r="10322">
          <cell r="H10322" t="str">
            <v>3940019182</v>
          </cell>
          <cell r="I10322">
            <v>0</v>
          </cell>
          <cell r="J10322">
            <v>975376.55</v>
          </cell>
        </row>
        <row r="10323">
          <cell r="H10323" t="str">
            <v>3942035182</v>
          </cell>
          <cell r="I10323">
            <v>326500300</v>
          </cell>
          <cell r="J10323">
            <v>325777680.29000002</v>
          </cell>
        </row>
        <row r="10324">
          <cell r="H10324" t="str">
            <v>3942035182</v>
          </cell>
          <cell r="I10324">
            <v>18693700</v>
          </cell>
          <cell r="J10324">
            <v>18002189.449999999</v>
          </cell>
        </row>
        <row r="10325">
          <cell r="H10325" t="str">
            <v>3942035182</v>
          </cell>
          <cell r="I10325">
            <v>0</v>
          </cell>
          <cell r="J10325">
            <v>18002189.449999999</v>
          </cell>
        </row>
        <row r="10326">
          <cell r="H10326" t="str">
            <v>3942035182</v>
          </cell>
          <cell r="I10326">
            <v>0</v>
          </cell>
          <cell r="J10326">
            <v>18002189.449999999</v>
          </cell>
        </row>
        <row r="10327">
          <cell r="H10327" t="str">
            <v>3942035182</v>
          </cell>
          <cell r="I10327">
            <v>307806600</v>
          </cell>
          <cell r="J10327">
            <v>307775490.83999997</v>
          </cell>
        </row>
        <row r="10328">
          <cell r="H10328" t="str">
            <v>3942035182</v>
          </cell>
          <cell r="I10328">
            <v>0</v>
          </cell>
          <cell r="J10328">
            <v>307775490.83999997</v>
          </cell>
        </row>
        <row r="10329">
          <cell r="H10329" t="str">
            <v>3942035182</v>
          </cell>
          <cell r="I10329">
            <v>0</v>
          </cell>
          <cell r="J10329">
            <v>307775490.83999997</v>
          </cell>
        </row>
        <row r="10330">
          <cell r="H10330" t="str">
            <v>3942036182</v>
          </cell>
          <cell r="I10330">
            <v>33300</v>
          </cell>
          <cell r="J10330">
            <v>25100</v>
          </cell>
        </row>
        <row r="10331">
          <cell r="H10331" t="str">
            <v>3942036182</v>
          </cell>
          <cell r="I10331">
            <v>33300</v>
          </cell>
          <cell r="J10331">
            <v>25100</v>
          </cell>
        </row>
        <row r="10332">
          <cell r="H10332" t="str">
            <v>3942036182</v>
          </cell>
          <cell r="I10332">
            <v>0</v>
          </cell>
          <cell r="J10332">
            <v>25100</v>
          </cell>
        </row>
        <row r="10333">
          <cell r="H10333" t="str">
            <v>3942036182</v>
          </cell>
          <cell r="I10333">
            <v>0</v>
          </cell>
          <cell r="J10333">
            <v>25100</v>
          </cell>
        </row>
        <row r="10334">
          <cell r="H10334" t="str">
            <v>3943969182</v>
          </cell>
          <cell r="I10334">
            <v>9785700</v>
          </cell>
          <cell r="J10334">
            <v>9708713.2400000002</v>
          </cell>
        </row>
        <row r="10335">
          <cell r="H10335" t="str">
            <v>3943969182</v>
          </cell>
          <cell r="I10335">
            <v>9785700</v>
          </cell>
          <cell r="J10335">
            <v>9708713.2400000002</v>
          </cell>
        </row>
        <row r="10336">
          <cell r="H10336" t="str">
            <v>3943969182</v>
          </cell>
          <cell r="I10336">
            <v>0</v>
          </cell>
          <cell r="J10336">
            <v>9708713.2400000002</v>
          </cell>
        </row>
        <row r="10337">
          <cell r="H10337" t="str">
            <v>3943969182</v>
          </cell>
          <cell r="I10337">
            <v>0</v>
          </cell>
          <cell r="J10337">
            <v>9708713.2400000002</v>
          </cell>
        </row>
        <row r="10338">
          <cell r="H10338" t="str">
            <v>3943974182</v>
          </cell>
          <cell r="I10338">
            <v>6158900</v>
          </cell>
          <cell r="J10338">
            <v>6156039.96</v>
          </cell>
        </row>
        <row r="10339">
          <cell r="H10339" t="str">
            <v>3943974182</v>
          </cell>
          <cell r="I10339">
            <v>6158900</v>
          </cell>
          <cell r="J10339">
            <v>6156039.96</v>
          </cell>
        </row>
        <row r="10340">
          <cell r="H10340" t="str">
            <v>3943974182</v>
          </cell>
          <cell r="I10340">
            <v>0</v>
          </cell>
          <cell r="J10340">
            <v>6156039.96</v>
          </cell>
        </row>
        <row r="10341">
          <cell r="H10341" t="str">
            <v>3943974182</v>
          </cell>
          <cell r="I10341">
            <v>0</v>
          </cell>
          <cell r="J10341">
            <v>6156039.96</v>
          </cell>
        </row>
        <row r="10342">
          <cell r="H10342" t="str">
            <v>3943987182</v>
          </cell>
          <cell r="I10342">
            <v>220362100</v>
          </cell>
          <cell r="J10342">
            <v>220276201.72999999</v>
          </cell>
        </row>
        <row r="10343">
          <cell r="H10343" t="str">
            <v>3943987182</v>
          </cell>
          <cell r="I10343">
            <v>220362100</v>
          </cell>
          <cell r="J10343">
            <v>220276201.72999999</v>
          </cell>
        </row>
        <row r="10344">
          <cell r="H10344" t="str">
            <v>3943987182</v>
          </cell>
          <cell r="I10344">
            <v>0</v>
          </cell>
          <cell r="J10344">
            <v>220276201.72999999</v>
          </cell>
        </row>
        <row r="10345">
          <cell r="H10345" t="str">
            <v>3943987182</v>
          </cell>
          <cell r="I10345">
            <v>0</v>
          </cell>
          <cell r="J10345">
            <v>220276201.72999999</v>
          </cell>
        </row>
        <row r="10346">
          <cell r="H10346" t="str">
            <v>3944009182</v>
          </cell>
          <cell r="I10346">
            <v>4976060400</v>
          </cell>
          <cell r="J10346">
            <v>3757663415.4699998</v>
          </cell>
        </row>
        <row r="10347">
          <cell r="H10347" t="str">
            <v>3944009182</v>
          </cell>
          <cell r="I10347">
            <v>4976060400</v>
          </cell>
          <cell r="J10347">
            <v>3757663415.4699998</v>
          </cell>
        </row>
        <row r="10348">
          <cell r="H10348" t="str">
            <v>3944009182</v>
          </cell>
          <cell r="I10348">
            <v>0</v>
          </cell>
          <cell r="J10348">
            <v>3757663415.4699998</v>
          </cell>
        </row>
        <row r="10349">
          <cell r="H10349" t="str">
            <v>3944009182</v>
          </cell>
          <cell r="I10349">
            <v>0</v>
          </cell>
          <cell r="J10349">
            <v>3757663415.4699998</v>
          </cell>
        </row>
        <row r="10350">
          <cell r="H10350" t="str">
            <v>9900000182</v>
          </cell>
          <cell r="I10350">
            <v>10728000</v>
          </cell>
          <cell r="J10350">
            <v>10728000</v>
          </cell>
        </row>
        <row r="10351">
          <cell r="H10351" t="str">
            <v>9990000182</v>
          </cell>
          <cell r="I10351">
            <v>10728000</v>
          </cell>
          <cell r="J10351">
            <v>10728000</v>
          </cell>
        </row>
        <row r="10352">
          <cell r="H10352" t="str">
            <v>9996094182</v>
          </cell>
          <cell r="I10352">
            <v>10728000</v>
          </cell>
          <cell r="J10352">
            <v>10728000</v>
          </cell>
        </row>
        <row r="10353">
          <cell r="H10353" t="str">
            <v>9996094182</v>
          </cell>
          <cell r="I10353">
            <v>10728000</v>
          </cell>
          <cell r="J10353">
            <v>10728000</v>
          </cell>
        </row>
        <row r="10354">
          <cell r="H10354" t="str">
            <v>9996094182</v>
          </cell>
          <cell r="I10354">
            <v>0</v>
          </cell>
          <cell r="J10354">
            <v>10728000</v>
          </cell>
        </row>
        <row r="10355">
          <cell r="H10355" t="str">
            <v>9996094182</v>
          </cell>
          <cell r="I10355">
            <v>0</v>
          </cell>
          <cell r="J10355">
            <v>10728000</v>
          </cell>
        </row>
        <row r="10356">
          <cell r="H10356" t="str">
            <v>182</v>
          </cell>
          <cell r="I10356">
            <v>3168100</v>
          </cell>
          <cell r="J10356">
            <v>3045993.19</v>
          </cell>
        </row>
        <row r="10357">
          <cell r="H10357" t="str">
            <v>3900000182</v>
          </cell>
          <cell r="I10357">
            <v>3168100</v>
          </cell>
          <cell r="J10357">
            <v>3045993.19</v>
          </cell>
        </row>
        <row r="10358">
          <cell r="H10358" t="str">
            <v>3940000182</v>
          </cell>
          <cell r="I10358">
            <v>3168100</v>
          </cell>
          <cell r="J10358">
            <v>3045993.19</v>
          </cell>
        </row>
        <row r="10359">
          <cell r="H10359" t="str">
            <v>3942794182</v>
          </cell>
          <cell r="I10359">
            <v>3168100</v>
          </cell>
          <cell r="J10359">
            <v>3045993.19</v>
          </cell>
        </row>
        <row r="10360">
          <cell r="H10360" t="str">
            <v>3942794182</v>
          </cell>
          <cell r="I10360">
            <v>3168100</v>
          </cell>
          <cell r="J10360">
            <v>3045993.19</v>
          </cell>
        </row>
        <row r="10361">
          <cell r="H10361" t="str">
            <v>3942794182</v>
          </cell>
          <cell r="I10361">
            <v>0</v>
          </cell>
          <cell r="J10361">
            <v>3045993.19</v>
          </cell>
        </row>
        <row r="10362">
          <cell r="H10362" t="str">
            <v>3942794182</v>
          </cell>
          <cell r="I10362">
            <v>0</v>
          </cell>
          <cell r="J10362">
            <v>3045993.19</v>
          </cell>
        </row>
        <row r="10363">
          <cell r="H10363" t="str">
            <v>182</v>
          </cell>
          <cell r="I10363">
            <v>5063300</v>
          </cell>
          <cell r="J10363">
            <v>5063279.5999999996</v>
          </cell>
        </row>
        <row r="10364">
          <cell r="H10364" t="str">
            <v>3900000182</v>
          </cell>
          <cell r="I10364">
            <v>5063300</v>
          </cell>
          <cell r="J10364">
            <v>5063279.5999999996</v>
          </cell>
        </row>
        <row r="10365">
          <cell r="H10365" t="str">
            <v>3940000182</v>
          </cell>
          <cell r="I10365">
            <v>5063300</v>
          </cell>
          <cell r="J10365">
            <v>5063279.5999999996</v>
          </cell>
        </row>
        <row r="10366">
          <cell r="H10366" t="str">
            <v>3940019182</v>
          </cell>
          <cell r="I10366">
            <v>5063300</v>
          </cell>
          <cell r="J10366">
            <v>5063279.5999999996</v>
          </cell>
        </row>
        <row r="10367">
          <cell r="H10367" t="str">
            <v>3940019182</v>
          </cell>
          <cell r="I10367">
            <v>5063300</v>
          </cell>
          <cell r="J10367">
            <v>5063279.5999999996</v>
          </cell>
        </row>
        <row r="10368">
          <cell r="H10368" t="str">
            <v>3940019182</v>
          </cell>
          <cell r="I10368">
            <v>0</v>
          </cell>
          <cell r="J10368">
            <v>5063279.5999999996</v>
          </cell>
        </row>
        <row r="10369">
          <cell r="H10369" t="str">
            <v>3940019182</v>
          </cell>
          <cell r="I10369">
            <v>0</v>
          </cell>
          <cell r="J10369">
            <v>5063279.5999999996</v>
          </cell>
        </row>
        <row r="10370">
          <cell r="H10370" t="str">
            <v>182</v>
          </cell>
          <cell r="I10370">
            <v>11662008300</v>
          </cell>
          <cell r="J10370">
            <v>11642589475.34</v>
          </cell>
        </row>
        <row r="10371">
          <cell r="H10371" t="str">
            <v>3900000182</v>
          </cell>
          <cell r="I10371">
            <v>11662008300</v>
          </cell>
          <cell r="J10371">
            <v>11642589475.34</v>
          </cell>
        </row>
        <row r="10372">
          <cell r="H10372" t="str">
            <v>3940000182</v>
          </cell>
          <cell r="I10372">
            <v>11662008300</v>
          </cell>
          <cell r="J10372">
            <v>11642589475.34</v>
          </cell>
        </row>
        <row r="10373">
          <cell r="H10373" t="str">
            <v>3940059182</v>
          </cell>
          <cell r="I10373">
            <v>11662008300</v>
          </cell>
          <cell r="J10373">
            <v>11642589475.34</v>
          </cell>
        </row>
        <row r="10374">
          <cell r="H10374" t="str">
            <v>3940059182</v>
          </cell>
          <cell r="I10374">
            <v>3657032900</v>
          </cell>
          <cell r="J10374">
            <v>3639832389.5100002</v>
          </cell>
        </row>
        <row r="10375">
          <cell r="H10375" t="str">
            <v>3940059182</v>
          </cell>
          <cell r="I10375">
            <v>0</v>
          </cell>
          <cell r="J10375">
            <v>3639832389.5100002</v>
          </cell>
        </row>
        <row r="10376">
          <cell r="H10376" t="str">
            <v>3940059182</v>
          </cell>
          <cell r="I10376">
            <v>0</v>
          </cell>
          <cell r="J10376">
            <v>3613873510.5300002</v>
          </cell>
        </row>
        <row r="10377">
          <cell r="H10377" t="str">
            <v>3940059182</v>
          </cell>
          <cell r="I10377">
            <v>0</v>
          </cell>
          <cell r="J10377">
            <v>25958878.98</v>
          </cell>
        </row>
        <row r="10378">
          <cell r="H10378" t="str">
            <v>3940059182</v>
          </cell>
          <cell r="I10378">
            <v>7973753500</v>
          </cell>
          <cell r="J10378">
            <v>7971728656.1599998</v>
          </cell>
        </row>
        <row r="10379">
          <cell r="H10379" t="str">
            <v>3940059182</v>
          </cell>
          <cell r="I10379">
            <v>0</v>
          </cell>
          <cell r="J10379">
            <v>7971728656.1599998</v>
          </cell>
        </row>
        <row r="10380">
          <cell r="H10380" t="str">
            <v>3940059182</v>
          </cell>
          <cell r="I10380">
            <v>0</v>
          </cell>
          <cell r="J10380">
            <v>2020656109.6600001</v>
          </cell>
        </row>
        <row r="10381">
          <cell r="H10381" t="str">
            <v>3940059182</v>
          </cell>
          <cell r="I10381">
            <v>0</v>
          </cell>
          <cell r="J10381">
            <v>178034390.80000001</v>
          </cell>
        </row>
        <row r="10382">
          <cell r="H10382" t="str">
            <v>3940059182</v>
          </cell>
          <cell r="I10382">
            <v>0</v>
          </cell>
          <cell r="J10382">
            <v>5773038155.6999998</v>
          </cell>
        </row>
        <row r="10383">
          <cell r="H10383" t="str">
            <v>3940059182</v>
          </cell>
          <cell r="I10383">
            <v>31221900</v>
          </cell>
          <cell r="J10383">
            <v>31028429.670000002</v>
          </cell>
        </row>
        <row r="10384">
          <cell r="H10384" t="str">
            <v>3940059182</v>
          </cell>
          <cell r="I10384">
            <v>0</v>
          </cell>
          <cell r="J10384">
            <v>18906</v>
          </cell>
        </row>
        <row r="10385">
          <cell r="H10385" t="str">
            <v>3940059182</v>
          </cell>
          <cell r="I10385">
            <v>0</v>
          </cell>
          <cell r="J10385">
            <v>18906</v>
          </cell>
        </row>
        <row r="10386">
          <cell r="H10386" t="str">
            <v>3940059182</v>
          </cell>
          <cell r="I10386">
            <v>0</v>
          </cell>
          <cell r="J10386">
            <v>31009523.670000002</v>
          </cell>
        </row>
        <row r="10387">
          <cell r="H10387" t="str">
            <v>3940059182</v>
          </cell>
          <cell r="I10387">
            <v>0</v>
          </cell>
          <cell r="J10387">
            <v>30267646</v>
          </cell>
        </row>
        <row r="10388">
          <cell r="H10388" t="str">
            <v>3940059182</v>
          </cell>
          <cell r="I10388">
            <v>0</v>
          </cell>
          <cell r="J10388">
            <v>741877.67</v>
          </cell>
        </row>
        <row r="10389">
          <cell r="H10389" t="str">
            <v>182</v>
          </cell>
          <cell r="I10389">
            <v>194705600</v>
          </cell>
          <cell r="J10389">
            <v>194689380.80000001</v>
          </cell>
        </row>
        <row r="10390">
          <cell r="H10390" t="str">
            <v>182</v>
          </cell>
          <cell r="I10390">
            <v>27848900</v>
          </cell>
          <cell r="J10390">
            <v>27848900</v>
          </cell>
        </row>
        <row r="10391">
          <cell r="H10391" t="str">
            <v>0200000182</v>
          </cell>
          <cell r="I10391">
            <v>27848900</v>
          </cell>
          <cell r="J10391">
            <v>27848900</v>
          </cell>
        </row>
        <row r="10392">
          <cell r="H10392" t="str">
            <v>0220000182</v>
          </cell>
          <cell r="I10392">
            <v>27848900</v>
          </cell>
          <cell r="J10392">
            <v>27848900</v>
          </cell>
        </row>
        <row r="10393">
          <cell r="H10393" t="str">
            <v>0220059182</v>
          </cell>
          <cell r="I10393">
            <v>27848900</v>
          </cell>
          <cell r="J10393">
            <v>27848900</v>
          </cell>
        </row>
        <row r="10394">
          <cell r="H10394" t="str">
            <v>0220059182</v>
          </cell>
          <cell r="I10394">
            <v>27848900</v>
          </cell>
          <cell r="J10394">
            <v>27848900</v>
          </cell>
        </row>
        <row r="10395">
          <cell r="H10395" t="str">
            <v>0220059182</v>
          </cell>
          <cell r="I10395">
            <v>0</v>
          </cell>
          <cell r="J10395">
            <v>27848900</v>
          </cell>
        </row>
        <row r="10396">
          <cell r="H10396" t="str">
            <v>0220059182</v>
          </cell>
          <cell r="I10396">
            <v>0</v>
          </cell>
          <cell r="J10396">
            <v>22620900</v>
          </cell>
        </row>
        <row r="10397">
          <cell r="H10397" t="str">
            <v>0220059182</v>
          </cell>
          <cell r="I10397">
            <v>0</v>
          </cell>
          <cell r="J10397">
            <v>5228000</v>
          </cell>
        </row>
        <row r="10398">
          <cell r="H10398" t="str">
            <v>182</v>
          </cell>
          <cell r="I10398">
            <v>166856700</v>
          </cell>
          <cell r="J10398">
            <v>166840480.80000001</v>
          </cell>
        </row>
        <row r="10399">
          <cell r="H10399" t="str">
            <v>3900000182</v>
          </cell>
          <cell r="I10399">
            <v>166856700</v>
          </cell>
          <cell r="J10399">
            <v>166840480.80000001</v>
          </cell>
        </row>
        <row r="10400">
          <cell r="H10400" t="str">
            <v>3940000182</v>
          </cell>
          <cell r="I10400">
            <v>166856700</v>
          </cell>
          <cell r="J10400">
            <v>166840480.80000001</v>
          </cell>
        </row>
        <row r="10401">
          <cell r="H10401" t="str">
            <v>3940059182</v>
          </cell>
          <cell r="I10401">
            <v>122772700</v>
          </cell>
          <cell r="J10401">
            <v>122772700</v>
          </cell>
        </row>
        <row r="10402">
          <cell r="H10402" t="str">
            <v>3940059182</v>
          </cell>
          <cell r="I10402">
            <v>122772700</v>
          </cell>
          <cell r="J10402">
            <v>122772700</v>
          </cell>
        </row>
        <row r="10403">
          <cell r="H10403" t="str">
            <v>3940059182</v>
          </cell>
          <cell r="I10403">
            <v>0</v>
          </cell>
          <cell r="J10403">
            <v>122772700</v>
          </cell>
        </row>
        <row r="10404">
          <cell r="H10404" t="str">
            <v>3940059182</v>
          </cell>
          <cell r="I10404">
            <v>0</v>
          </cell>
          <cell r="J10404">
            <v>120972700</v>
          </cell>
        </row>
        <row r="10405">
          <cell r="H10405" t="str">
            <v>3940059182</v>
          </cell>
          <cell r="I10405">
            <v>0</v>
          </cell>
          <cell r="J10405">
            <v>1800000</v>
          </cell>
        </row>
        <row r="10406">
          <cell r="H10406" t="str">
            <v>3942040182</v>
          </cell>
          <cell r="I10406">
            <v>44084000</v>
          </cell>
          <cell r="J10406">
            <v>44067780.799999997</v>
          </cell>
        </row>
        <row r="10407">
          <cell r="H10407" t="str">
            <v>3942040182</v>
          </cell>
          <cell r="I10407">
            <v>44084000</v>
          </cell>
          <cell r="J10407">
            <v>44067780.799999997</v>
          </cell>
        </row>
        <row r="10408">
          <cell r="H10408" t="str">
            <v>3942040182</v>
          </cell>
          <cell r="I10408">
            <v>0</v>
          </cell>
          <cell r="J10408">
            <v>44067780.799999997</v>
          </cell>
        </row>
        <row r="10409">
          <cell r="H10409" t="str">
            <v>3942040182</v>
          </cell>
          <cell r="I10409">
            <v>0</v>
          </cell>
          <cell r="J10409">
            <v>44067780.799999997</v>
          </cell>
        </row>
        <row r="10410">
          <cell r="H10410" t="str">
            <v>182</v>
          </cell>
          <cell r="I10410">
            <v>1063921400</v>
          </cell>
          <cell r="J10410">
            <v>1063921400</v>
          </cell>
        </row>
        <row r="10411">
          <cell r="H10411" t="str">
            <v>182</v>
          </cell>
          <cell r="I10411">
            <v>1063921400</v>
          </cell>
          <cell r="J10411">
            <v>1063921400</v>
          </cell>
        </row>
        <row r="10412">
          <cell r="H10412" t="str">
            <v>0100000182</v>
          </cell>
          <cell r="I10412">
            <v>1063921400</v>
          </cell>
          <cell r="J10412">
            <v>1063921400</v>
          </cell>
        </row>
        <row r="10413">
          <cell r="H10413" t="str">
            <v>0150000182</v>
          </cell>
          <cell r="I10413">
            <v>1063921400</v>
          </cell>
          <cell r="J10413">
            <v>1063921400</v>
          </cell>
        </row>
        <row r="10414">
          <cell r="H10414" t="str">
            <v>0150059182</v>
          </cell>
          <cell r="I10414">
            <v>1063921400</v>
          </cell>
          <cell r="J10414">
            <v>1063921400</v>
          </cell>
        </row>
        <row r="10415">
          <cell r="H10415" t="str">
            <v>0150059182</v>
          </cell>
          <cell r="I10415">
            <v>1063921400</v>
          </cell>
          <cell r="J10415">
            <v>1063921400</v>
          </cell>
        </row>
        <row r="10416">
          <cell r="H10416" t="str">
            <v>0150059182</v>
          </cell>
          <cell r="I10416">
            <v>0</v>
          </cell>
          <cell r="J10416">
            <v>1063921400</v>
          </cell>
        </row>
        <row r="10417">
          <cell r="H10417" t="str">
            <v>0150059182</v>
          </cell>
          <cell r="I10417">
            <v>0</v>
          </cell>
          <cell r="J10417">
            <v>694204400</v>
          </cell>
        </row>
        <row r="10418">
          <cell r="H10418" t="str">
            <v>0150059182</v>
          </cell>
          <cell r="I10418">
            <v>0</v>
          </cell>
          <cell r="J10418">
            <v>369717000</v>
          </cell>
        </row>
        <row r="10419">
          <cell r="H10419" t="str">
            <v>182</v>
          </cell>
          <cell r="I10419">
            <v>27990100</v>
          </cell>
          <cell r="J10419">
            <v>27990100</v>
          </cell>
        </row>
        <row r="10420">
          <cell r="H10420" t="str">
            <v>182</v>
          </cell>
          <cell r="I10420">
            <v>27990100</v>
          </cell>
          <cell r="J10420">
            <v>27990100</v>
          </cell>
        </row>
        <row r="10421">
          <cell r="H10421" t="str">
            <v>0500000182</v>
          </cell>
          <cell r="I10421">
            <v>27990100</v>
          </cell>
          <cell r="J10421">
            <v>27990100</v>
          </cell>
        </row>
        <row r="10422">
          <cell r="H10422" t="str">
            <v>0540000182</v>
          </cell>
          <cell r="I10422">
            <v>27990100</v>
          </cell>
          <cell r="J10422">
            <v>27990100</v>
          </cell>
        </row>
        <row r="10423">
          <cell r="H10423" t="str">
            <v>0543589182</v>
          </cell>
          <cell r="I10423">
            <v>27990100</v>
          </cell>
          <cell r="J10423">
            <v>27990100</v>
          </cell>
        </row>
        <row r="10424">
          <cell r="H10424" t="str">
            <v>0543589182</v>
          </cell>
          <cell r="I10424">
            <v>27990100</v>
          </cell>
          <cell r="J10424">
            <v>27990100</v>
          </cell>
        </row>
        <row r="10425">
          <cell r="H10425" t="str">
            <v>0543589182</v>
          </cell>
          <cell r="I10425">
            <v>0</v>
          </cell>
          <cell r="J10425">
            <v>27990100</v>
          </cell>
        </row>
        <row r="10426">
          <cell r="H10426" t="str">
            <v>0543589182</v>
          </cell>
          <cell r="I10426">
            <v>0</v>
          </cell>
          <cell r="J10426">
            <v>27990100</v>
          </cell>
        </row>
        <row r="10427">
          <cell r="H10427" t="str">
            <v>184</v>
          </cell>
          <cell r="I10427">
            <v>6742900</v>
          </cell>
          <cell r="J10427">
            <v>6742882.0999999996</v>
          </cell>
        </row>
        <row r="10428">
          <cell r="H10428" t="str">
            <v>184</v>
          </cell>
          <cell r="I10428">
            <v>6742900</v>
          </cell>
          <cell r="J10428">
            <v>6742882.0999999996</v>
          </cell>
        </row>
        <row r="10429">
          <cell r="H10429" t="str">
            <v>184</v>
          </cell>
          <cell r="I10429">
            <v>6742900</v>
          </cell>
          <cell r="J10429">
            <v>6742882.0999999996</v>
          </cell>
        </row>
        <row r="10430">
          <cell r="H10430" t="str">
            <v>0300000184</v>
          </cell>
          <cell r="I10430">
            <v>6742900</v>
          </cell>
          <cell r="J10430">
            <v>6742882.0999999996</v>
          </cell>
        </row>
        <row r="10431">
          <cell r="H10431" t="str">
            <v>0310000184</v>
          </cell>
          <cell r="I10431">
            <v>6742900</v>
          </cell>
          <cell r="J10431">
            <v>6742882.0999999996</v>
          </cell>
        </row>
        <row r="10432">
          <cell r="H10432" t="str">
            <v>0313002184</v>
          </cell>
          <cell r="I10432">
            <v>37700</v>
          </cell>
          <cell r="J10432">
            <v>37700</v>
          </cell>
        </row>
        <row r="10433">
          <cell r="H10433" t="str">
            <v>0313002184</v>
          </cell>
          <cell r="I10433">
            <v>37700</v>
          </cell>
          <cell r="J10433">
            <v>37700</v>
          </cell>
        </row>
        <row r="10434">
          <cell r="H10434" t="str">
            <v>0313002184</v>
          </cell>
          <cell r="I10434">
            <v>0</v>
          </cell>
          <cell r="J10434">
            <v>37700</v>
          </cell>
        </row>
        <row r="10435">
          <cell r="H10435" t="str">
            <v>0313002184</v>
          </cell>
          <cell r="I10435">
            <v>0</v>
          </cell>
          <cell r="J10435">
            <v>37700</v>
          </cell>
        </row>
        <row r="10436">
          <cell r="H10436" t="str">
            <v>0313004184</v>
          </cell>
          <cell r="I10436">
            <v>4700</v>
          </cell>
          <cell r="J10436">
            <v>4700</v>
          </cell>
        </row>
        <row r="10437">
          <cell r="H10437" t="str">
            <v>0313004184</v>
          </cell>
          <cell r="I10437">
            <v>4700</v>
          </cell>
          <cell r="J10437">
            <v>4700</v>
          </cell>
        </row>
        <row r="10438">
          <cell r="H10438" t="str">
            <v>0313004184</v>
          </cell>
          <cell r="I10438">
            <v>0</v>
          </cell>
          <cell r="J10438">
            <v>4700</v>
          </cell>
        </row>
        <row r="10439">
          <cell r="H10439" t="str">
            <v>0313004184</v>
          </cell>
          <cell r="I10439">
            <v>0</v>
          </cell>
          <cell r="J10439">
            <v>4700</v>
          </cell>
        </row>
        <row r="10440">
          <cell r="H10440" t="str">
            <v>0313067184</v>
          </cell>
          <cell r="I10440">
            <v>127800</v>
          </cell>
          <cell r="J10440">
            <v>127800</v>
          </cell>
        </row>
        <row r="10441">
          <cell r="H10441" t="str">
            <v>0313067184</v>
          </cell>
          <cell r="I10441">
            <v>127800</v>
          </cell>
          <cell r="J10441">
            <v>127800</v>
          </cell>
        </row>
        <row r="10442">
          <cell r="H10442" t="str">
            <v>0313067184</v>
          </cell>
          <cell r="I10442">
            <v>0</v>
          </cell>
          <cell r="J10442">
            <v>127800</v>
          </cell>
        </row>
        <row r="10443">
          <cell r="H10443" t="str">
            <v>0313067184</v>
          </cell>
          <cell r="I10443">
            <v>0</v>
          </cell>
          <cell r="J10443">
            <v>127800</v>
          </cell>
        </row>
        <row r="10444">
          <cell r="H10444" t="str">
            <v>0313069184</v>
          </cell>
          <cell r="I10444">
            <v>6572700</v>
          </cell>
          <cell r="J10444">
            <v>6572682.0999999996</v>
          </cell>
        </row>
        <row r="10445">
          <cell r="H10445" t="str">
            <v>0313069184</v>
          </cell>
          <cell r="I10445">
            <v>6572700</v>
          </cell>
          <cell r="J10445">
            <v>6572682.0999999996</v>
          </cell>
        </row>
        <row r="10446">
          <cell r="H10446" t="str">
            <v>0313069184</v>
          </cell>
          <cell r="I10446">
            <v>0</v>
          </cell>
          <cell r="J10446">
            <v>6572682.0999999996</v>
          </cell>
        </row>
        <row r="10447">
          <cell r="H10447" t="str">
            <v>0313069184</v>
          </cell>
          <cell r="I10447">
            <v>0</v>
          </cell>
          <cell r="J10447">
            <v>6572682.0999999996</v>
          </cell>
        </row>
        <row r="10448">
          <cell r="H10448" t="str">
            <v>187</v>
          </cell>
          <cell r="I10448">
            <v>1673637370300</v>
          </cell>
          <cell r="J10448">
            <v>1670036170404.45</v>
          </cell>
        </row>
        <row r="10449">
          <cell r="H10449" t="str">
            <v>187</v>
          </cell>
          <cell r="I10449">
            <v>7477900</v>
          </cell>
          <cell r="J10449">
            <v>7632074.1299999999</v>
          </cell>
        </row>
        <row r="10450">
          <cell r="H10450" t="str">
            <v>187</v>
          </cell>
          <cell r="I10450">
            <v>7477900</v>
          </cell>
          <cell r="J10450">
            <v>7632074.1299999999</v>
          </cell>
        </row>
        <row r="10451">
          <cell r="H10451" t="str">
            <v>9900000187</v>
          </cell>
          <cell r="I10451">
            <v>7477900</v>
          </cell>
          <cell r="J10451">
            <v>7632074.1299999999</v>
          </cell>
        </row>
        <row r="10452">
          <cell r="H10452" t="str">
            <v>9990000187</v>
          </cell>
          <cell r="I10452">
            <v>7477900</v>
          </cell>
          <cell r="J10452">
            <v>7632074.1299999999</v>
          </cell>
        </row>
        <row r="10453">
          <cell r="H10453" t="str">
            <v>9992794187</v>
          </cell>
          <cell r="I10453">
            <v>7477900</v>
          </cell>
          <cell r="J10453">
            <v>7632074.1299999999</v>
          </cell>
        </row>
        <row r="10454">
          <cell r="H10454" t="str">
            <v>9992794187</v>
          </cell>
          <cell r="I10454">
            <v>7477900</v>
          </cell>
          <cell r="J10454">
            <v>7632074.1299999999</v>
          </cell>
        </row>
        <row r="10455">
          <cell r="H10455" t="str">
            <v>9992794187</v>
          </cell>
          <cell r="I10455">
            <v>0</v>
          </cell>
          <cell r="J10455">
            <v>7632074.1299999999</v>
          </cell>
        </row>
        <row r="10456">
          <cell r="H10456" t="str">
            <v>9992794187</v>
          </cell>
          <cell r="I10456">
            <v>0</v>
          </cell>
          <cell r="J10456">
            <v>7632074.1299999999</v>
          </cell>
        </row>
        <row r="10457">
          <cell r="H10457" t="str">
            <v>187</v>
          </cell>
          <cell r="I10457">
            <v>1072902350300</v>
          </cell>
          <cell r="J10457">
            <v>1071905751191.38</v>
          </cell>
        </row>
        <row r="10458">
          <cell r="H10458" t="str">
            <v>187</v>
          </cell>
          <cell r="I10458">
            <v>843798497600</v>
          </cell>
          <cell r="J10458">
            <v>843335047472.48999</v>
          </cell>
        </row>
        <row r="10459">
          <cell r="H10459" t="str">
            <v>0300000187</v>
          </cell>
          <cell r="I10459">
            <v>984327000</v>
          </cell>
          <cell r="J10459">
            <v>984620013.20000005</v>
          </cell>
        </row>
        <row r="10460">
          <cell r="H10460" t="str">
            <v>0330000187</v>
          </cell>
          <cell r="I10460">
            <v>984327000</v>
          </cell>
          <cell r="J10460">
            <v>984620013.20000005</v>
          </cell>
        </row>
        <row r="10461">
          <cell r="H10461" t="str">
            <v>0333988187</v>
          </cell>
          <cell r="I10461">
            <v>266452700</v>
          </cell>
          <cell r="J10461">
            <v>266622686.97</v>
          </cell>
        </row>
        <row r="10462">
          <cell r="H10462" t="str">
            <v>0333988187</v>
          </cell>
          <cell r="I10462">
            <v>266452700</v>
          </cell>
          <cell r="J10462">
            <v>266622686.97</v>
          </cell>
        </row>
        <row r="10463">
          <cell r="H10463" t="str">
            <v>0333988187</v>
          </cell>
          <cell r="I10463">
            <v>0</v>
          </cell>
          <cell r="J10463">
            <v>266622686.97</v>
          </cell>
        </row>
        <row r="10464">
          <cell r="H10464" t="str">
            <v>0333988187</v>
          </cell>
          <cell r="I10464">
            <v>0</v>
          </cell>
          <cell r="J10464">
            <v>266622686.97</v>
          </cell>
        </row>
        <row r="10465">
          <cell r="H10465" t="str">
            <v>0333989187</v>
          </cell>
          <cell r="I10465">
            <v>484700</v>
          </cell>
          <cell r="J10465">
            <v>481962.32</v>
          </cell>
        </row>
        <row r="10466">
          <cell r="H10466" t="str">
            <v>0333989187</v>
          </cell>
          <cell r="I10466">
            <v>484700</v>
          </cell>
          <cell r="J10466">
            <v>481962.32</v>
          </cell>
        </row>
        <row r="10467">
          <cell r="H10467" t="str">
            <v>0333989187</v>
          </cell>
          <cell r="I10467">
            <v>0</v>
          </cell>
          <cell r="J10467">
            <v>481962.32</v>
          </cell>
        </row>
        <row r="10468">
          <cell r="H10468" t="str">
            <v>0333989187</v>
          </cell>
          <cell r="I10468">
            <v>0</v>
          </cell>
          <cell r="J10468">
            <v>481962.32</v>
          </cell>
        </row>
        <row r="10469">
          <cell r="H10469" t="str">
            <v>0333990187</v>
          </cell>
          <cell r="I10469">
            <v>271055700</v>
          </cell>
          <cell r="J10469">
            <v>271156109.11000001</v>
          </cell>
        </row>
        <row r="10470">
          <cell r="H10470" t="str">
            <v>0333990187</v>
          </cell>
          <cell r="I10470">
            <v>271055700</v>
          </cell>
          <cell r="J10470">
            <v>271156109.11000001</v>
          </cell>
        </row>
        <row r="10471">
          <cell r="H10471" t="str">
            <v>0333990187</v>
          </cell>
          <cell r="I10471">
            <v>0</v>
          </cell>
          <cell r="J10471">
            <v>271156109.11000001</v>
          </cell>
        </row>
        <row r="10472">
          <cell r="H10472" t="str">
            <v>0333990187</v>
          </cell>
          <cell r="I10472">
            <v>0</v>
          </cell>
          <cell r="J10472">
            <v>271156109.11000001</v>
          </cell>
        </row>
        <row r="10473">
          <cell r="H10473" t="str">
            <v>0333991187</v>
          </cell>
          <cell r="I10473">
            <v>446333900</v>
          </cell>
          <cell r="J10473">
            <v>446359254.80000001</v>
          </cell>
        </row>
        <row r="10474">
          <cell r="H10474" t="str">
            <v>0333991187</v>
          </cell>
          <cell r="I10474">
            <v>446333900</v>
          </cell>
          <cell r="J10474">
            <v>446359254.80000001</v>
          </cell>
        </row>
        <row r="10475">
          <cell r="H10475" t="str">
            <v>0333991187</v>
          </cell>
          <cell r="I10475">
            <v>0</v>
          </cell>
          <cell r="J10475">
            <v>446359254.80000001</v>
          </cell>
        </row>
        <row r="10476">
          <cell r="H10476" t="str">
            <v>0333991187</v>
          </cell>
          <cell r="I10476">
            <v>0</v>
          </cell>
          <cell r="J10476">
            <v>446359254.80000001</v>
          </cell>
        </row>
        <row r="10477">
          <cell r="H10477" t="str">
            <v>2100000187</v>
          </cell>
          <cell r="I10477">
            <v>3613263200</v>
          </cell>
          <cell r="J10477">
            <v>3613263200</v>
          </cell>
        </row>
        <row r="10478">
          <cell r="H10478" t="str">
            <v>2150000187</v>
          </cell>
          <cell r="I10478">
            <v>3613263200</v>
          </cell>
          <cell r="J10478">
            <v>3613263200</v>
          </cell>
        </row>
        <row r="10479">
          <cell r="H10479" t="str">
            <v>2159999187</v>
          </cell>
          <cell r="I10479">
            <v>3613263200</v>
          </cell>
          <cell r="J10479">
            <v>3613263200</v>
          </cell>
        </row>
        <row r="10480">
          <cell r="H10480" t="str">
            <v>2159999187</v>
          </cell>
          <cell r="I10480">
            <v>3613263200</v>
          </cell>
          <cell r="J10480">
            <v>3613263200</v>
          </cell>
        </row>
        <row r="10481">
          <cell r="H10481" t="str">
            <v>2159999187</v>
          </cell>
          <cell r="I10481">
            <v>0</v>
          </cell>
          <cell r="J10481">
            <v>3613263200</v>
          </cell>
        </row>
        <row r="10482">
          <cell r="H10482" t="str">
            <v>2159999187</v>
          </cell>
          <cell r="I10482">
            <v>0</v>
          </cell>
          <cell r="J10482">
            <v>3613263200</v>
          </cell>
        </row>
        <row r="10483">
          <cell r="H10483" t="str">
            <v>2300000187</v>
          </cell>
          <cell r="I10483">
            <v>24367700</v>
          </cell>
          <cell r="J10483">
            <v>24367699.989999998</v>
          </cell>
        </row>
        <row r="10484">
          <cell r="H10484" t="str">
            <v>2340000187</v>
          </cell>
          <cell r="I10484">
            <v>24367700</v>
          </cell>
          <cell r="J10484">
            <v>24367699.989999998</v>
          </cell>
        </row>
        <row r="10485">
          <cell r="H10485" t="str">
            <v>2340049187</v>
          </cell>
          <cell r="I10485">
            <v>24367700</v>
          </cell>
          <cell r="J10485">
            <v>24367699.989999998</v>
          </cell>
        </row>
        <row r="10486">
          <cell r="H10486" t="str">
            <v>2340049187</v>
          </cell>
          <cell r="I10486">
            <v>24367700</v>
          </cell>
          <cell r="J10486">
            <v>24367699.989999998</v>
          </cell>
        </row>
        <row r="10487">
          <cell r="H10487" t="str">
            <v>2340049187</v>
          </cell>
          <cell r="I10487">
            <v>0</v>
          </cell>
          <cell r="J10487">
            <v>24367699.989999998</v>
          </cell>
        </row>
        <row r="10488">
          <cell r="H10488" t="str">
            <v>2340049187</v>
          </cell>
          <cell r="I10488">
            <v>0</v>
          </cell>
          <cell r="J10488">
            <v>24367699.989999998</v>
          </cell>
        </row>
        <row r="10489">
          <cell r="H10489" t="str">
            <v>9900000187</v>
          </cell>
          <cell r="I10489">
            <v>839176539700</v>
          </cell>
          <cell r="J10489">
            <v>838712796559.30005</v>
          </cell>
        </row>
        <row r="10490">
          <cell r="H10490" t="str">
            <v>9990000187</v>
          </cell>
          <cell r="I10490">
            <v>839176539700</v>
          </cell>
          <cell r="J10490">
            <v>838712796559.30005</v>
          </cell>
        </row>
        <row r="10491">
          <cell r="H10491" t="str">
            <v>9990049187</v>
          </cell>
          <cell r="I10491">
            <v>817211444600</v>
          </cell>
          <cell r="J10491">
            <v>816638032681.80005</v>
          </cell>
        </row>
        <row r="10492">
          <cell r="H10492" t="str">
            <v>9990049187</v>
          </cell>
          <cell r="I10492">
            <v>527901115000</v>
          </cell>
          <cell r="J10492">
            <v>527736680044.47998</v>
          </cell>
        </row>
        <row r="10493">
          <cell r="H10493" t="str">
            <v>9990049187</v>
          </cell>
          <cell r="I10493">
            <v>0</v>
          </cell>
          <cell r="J10493">
            <v>139635918510.38</v>
          </cell>
        </row>
        <row r="10494">
          <cell r="H10494" t="str">
            <v>9990049187</v>
          </cell>
          <cell r="I10494">
            <v>0</v>
          </cell>
          <cell r="J10494">
            <v>138757952438.26999</v>
          </cell>
        </row>
        <row r="10495">
          <cell r="H10495" t="str">
            <v>9990049187</v>
          </cell>
          <cell r="I10495">
            <v>0</v>
          </cell>
          <cell r="J10495">
            <v>877966072.11000001</v>
          </cell>
        </row>
        <row r="10496">
          <cell r="H10496" t="str">
            <v>9990049187</v>
          </cell>
          <cell r="I10496">
            <v>0</v>
          </cell>
          <cell r="J10496">
            <v>5044786770.3500004</v>
          </cell>
        </row>
        <row r="10497">
          <cell r="H10497" t="str">
            <v>9990049187</v>
          </cell>
          <cell r="I10497">
            <v>0</v>
          </cell>
          <cell r="J10497">
            <v>4973836918.8000002</v>
          </cell>
        </row>
        <row r="10498">
          <cell r="H10498" t="str">
            <v>9990049187</v>
          </cell>
          <cell r="I10498">
            <v>0</v>
          </cell>
          <cell r="J10498">
            <v>39513236</v>
          </cell>
        </row>
        <row r="10499">
          <cell r="H10499" t="str">
            <v>9990049187</v>
          </cell>
          <cell r="I10499">
            <v>0</v>
          </cell>
          <cell r="J10499">
            <v>31436615.550000001</v>
          </cell>
        </row>
        <row r="10500">
          <cell r="H10500" t="str">
            <v>9990049187</v>
          </cell>
          <cell r="I10500">
            <v>0</v>
          </cell>
          <cell r="J10500">
            <v>383055974763.75</v>
          </cell>
        </row>
        <row r="10501">
          <cell r="H10501" t="str">
            <v>9990049187</v>
          </cell>
          <cell r="I10501">
            <v>0</v>
          </cell>
          <cell r="J10501">
            <v>375479855450.90997</v>
          </cell>
        </row>
        <row r="10502">
          <cell r="H10502" t="str">
            <v>9990049187</v>
          </cell>
          <cell r="I10502">
            <v>0</v>
          </cell>
          <cell r="J10502">
            <v>7576119312.8400002</v>
          </cell>
        </row>
        <row r="10503">
          <cell r="H10503" t="str">
            <v>9990049187</v>
          </cell>
          <cell r="I10503">
            <v>286979454700</v>
          </cell>
          <cell r="J10503">
            <v>286736619574.21002</v>
          </cell>
        </row>
        <row r="10504">
          <cell r="H10504" t="str">
            <v>9990049187</v>
          </cell>
          <cell r="I10504">
            <v>0</v>
          </cell>
          <cell r="J10504">
            <v>151810766737.64999</v>
          </cell>
        </row>
        <row r="10505">
          <cell r="H10505" t="str">
            <v>9990049187</v>
          </cell>
          <cell r="I10505">
            <v>0</v>
          </cell>
          <cell r="J10505">
            <v>67366611552.080002</v>
          </cell>
        </row>
        <row r="10506">
          <cell r="H10506" t="str">
            <v>9990049187</v>
          </cell>
          <cell r="I10506">
            <v>0</v>
          </cell>
          <cell r="J10506">
            <v>1261604836.8699999</v>
          </cell>
        </row>
        <row r="10507">
          <cell r="H10507" t="str">
            <v>9990049187</v>
          </cell>
          <cell r="I10507">
            <v>0</v>
          </cell>
          <cell r="J10507">
            <v>53728083900</v>
          </cell>
        </row>
        <row r="10508">
          <cell r="H10508" t="str">
            <v>9990049187</v>
          </cell>
          <cell r="I10508">
            <v>0</v>
          </cell>
          <cell r="J10508">
            <v>26938098100</v>
          </cell>
        </row>
        <row r="10509">
          <cell r="H10509" t="str">
            <v>9990049187</v>
          </cell>
          <cell r="I10509">
            <v>0</v>
          </cell>
          <cell r="J10509">
            <v>2516368348.6999998</v>
          </cell>
        </row>
        <row r="10510">
          <cell r="H10510" t="str">
            <v>9990049187</v>
          </cell>
          <cell r="I10510">
            <v>0</v>
          </cell>
          <cell r="J10510">
            <v>134925852836.56</v>
          </cell>
        </row>
        <row r="10511">
          <cell r="H10511" t="str">
            <v>9990049187</v>
          </cell>
          <cell r="I10511">
            <v>0</v>
          </cell>
          <cell r="J10511">
            <v>4270731639.25</v>
          </cell>
        </row>
        <row r="10512">
          <cell r="H10512" t="str">
            <v>9990049187</v>
          </cell>
          <cell r="I10512">
            <v>0</v>
          </cell>
          <cell r="J10512">
            <v>5672982690.8699999</v>
          </cell>
        </row>
        <row r="10513">
          <cell r="H10513" t="str">
            <v>9990049187</v>
          </cell>
          <cell r="I10513">
            <v>0</v>
          </cell>
          <cell r="J10513">
            <v>124982138506.44</v>
          </cell>
        </row>
        <row r="10514">
          <cell r="H10514" t="str">
            <v>9990049187</v>
          </cell>
          <cell r="I10514">
            <v>699327900</v>
          </cell>
          <cell r="J10514">
            <v>541101698.03999996</v>
          </cell>
        </row>
        <row r="10515">
          <cell r="H10515" t="str">
            <v>9990049187</v>
          </cell>
          <cell r="I10515">
            <v>0</v>
          </cell>
          <cell r="J10515">
            <v>478782817.95999998</v>
          </cell>
        </row>
        <row r="10516">
          <cell r="H10516" t="str">
            <v>9990049187</v>
          </cell>
          <cell r="I10516">
            <v>0</v>
          </cell>
          <cell r="J10516">
            <v>478782817.95999998</v>
          </cell>
        </row>
        <row r="10517">
          <cell r="H10517" t="str">
            <v>9990049187</v>
          </cell>
          <cell r="I10517">
            <v>0</v>
          </cell>
          <cell r="J10517">
            <v>22070000</v>
          </cell>
        </row>
        <row r="10518">
          <cell r="H10518" t="str">
            <v>9990049187</v>
          </cell>
          <cell r="I10518">
            <v>0</v>
          </cell>
          <cell r="J10518">
            <v>40248880.079999998</v>
          </cell>
        </row>
        <row r="10519">
          <cell r="H10519" t="str">
            <v>9990049187</v>
          </cell>
          <cell r="I10519">
            <v>1631547000</v>
          </cell>
          <cell r="J10519">
            <v>1623631365.0699999</v>
          </cell>
        </row>
        <row r="10520">
          <cell r="H10520" t="str">
            <v>9990049187</v>
          </cell>
          <cell r="I10520">
            <v>0</v>
          </cell>
          <cell r="J10520">
            <v>1224535411.72</v>
          </cell>
        </row>
        <row r="10521">
          <cell r="H10521" t="str">
            <v>9990049187</v>
          </cell>
          <cell r="I10521">
            <v>0</v>
          </cell>
          <cell r="J10521">
            <v>1224535411.72</v>
          </cell>
        </row>
        <row r="10522">
          <cell r="H10522" t="str">
            <v>9990049187</v>
          </cell>
          <cell r="I10522">
            <v>0</v>
          </cell>
          <cell r="J10522">
            <v>399095953.35000002</v>
          </cell>
        </row>
        <row r="10523">
          <cell r="H10523" t="str">
            <v>9990049187</v>
          </cell>
          <cell r="I10523">
            <v>0</v>
          </cell>
          <cell r="J10523">
            <v>4710845</v>
          </cell>
        </row>
        <row r="10524">
          <cell r="H10524" t="str">
            <v>9990049187</v>
          </cell>
          <cell r="I10524">
            <v>0</v>
          </cell>
          <cell r="J10524">
            <v>390281094.01999998</v>
          </cell>
        </row>
        <row r="10525">
          <cell r="H10525" t="str">
            <v>9990049187</v>
          </cell>
          <cell r="I10525">
            <v>0</v>
          </cell>
          <cell r="J10525">
            <v>4104014.33</v>
          </cell>
        </row>
        <row r="10526">
          <cell r="H10526" t="str">
            <v>9990059187</v>
          </cell>
          <cell r="I10526">
            <v>35051500</v>
          </cell>
          <cell r="J10526">
            <v>35051420</v>
          </cell>
        </row>
        <row r="10527">
          <cell r="H10527" t="str">
            <v>9990059187</v>
          </cell>
          <cell r="I10527">
            <v>35051500</v>
          </cell>
          <cell r="J10527">
            <v>35051420</v>
          </cell>
        </row>
        <row r="10528">
          <cell r="H10528" t="str">
            <v>9990059187</v>
          </cell>
          <cell r="I10528">
            <v>0</v>
          </cell>
          <cell r="J10528">
            <v>35051420</v>
          </cell>
        </row>
        <row r="10529">
          <cell r="H10529" t="str">
            <v>9990059187</v>
          </cell>
          <cell r="I10529">
            <v>0</v>
          </cell>
          <cell r="J10529">
            <v>35051420</v>
          </cell>
        </row>
        <row r="10530">
          <cell r="H10530" t="str">
            <v>9992041187</v>
          </cell>
          <cell r="I10530">
            <v>1859806800</v>
          </cell>
          <cell r="J10530">
            <v>1859806800</v>
          </cell>
        </row>
        <row r="10531">
          <cell r="H10531" t="str">
            <v>9992041187</v>
          </cell>
          <cell r="I10531">
            <v>1859806800</v>
          </cell>
          <cell r="J10531">
            <v>1859806800</v>
          </cell>
        </row>
        <row r="10532">
          <cell r="H10532" t="str">
            <v>9992041187</v>
          </cell>
          <cell r="I10532">
            <v>0</v>
          </cell>
          <cell r="J10532">
            <v>1859806800</v>
          </cell>
        </row>
        <row r="10533">
          <cell r="H10533" t="str">
            <v>9992041187</v>
          </cell>
          <cell r="I10533">
            <v>0</v>
          </cell>
          <cell r="J10533">
            <v>1859806800</v>
          </cell>
        </row>
        <row r="10534">
          <cell r="H10534" t="str">
            <v>9992785187</v>
          </cell>
          <cell r="I10534">
            <v>118180600</v>
          </cell>
          <cell r="J10534">
            <v>115629598.04000001</v>
          </cell>
        </row>
        <row r="10535">
          <cell r="H10535" t="str">
            <v>9992785187</v>
          </cell>
          <cell r="I10535">
            <v>26105200</v>
          </cell>
          <cell r="J10535">
            <v>22447041.579999998</v>
          </cell>
        </row>
        <row r="10536">
          <cell r="H10536" t="str">
            <v>9992785187</v>
          </cell>
          <cell r="I10536">
            <v>0</v>
          </cell>
          <cell r="J10536">
            <v>1473915.14</v>
          </cell>
        </row>
        <row r="10537">
          <cell r="H10537" t="str">
            <v>9992785187</v>
          </cell>
          <cell r="I10537">
            <v>0</v>
          </cell>
          <cell r="J10537">
            <v>1473915.14</v>
          </cell>
        </row>
        <row r="10538">
          <cell r="H10538" t="str">
            <v>9992785187</v>
          </cell>
          <cell r="I10538">
            <v>0</v>
          </cell>
          <cell r="J10538">
            <v>1624159.46</v>
          </cell>
        </row>
        <row r="10539">
          <cell r="H10539" t="str">
            <v>9992785187</v>
          </cell>
          <cell r="I10539">
            <v>0</v>
          </cell>
          <cell r="J10539">
            <v>1624159.46</v>
          </cell>
        </row>
        <row r="10540">
          <cell r="H10540" t="str">
            <v>9992785187</v>
          </cell>
          <cell r="I10540">
            <v>0</v>
          </cell>
          <cell r="J10540">
            <v>19348966.98</v>
          </cell>
        </row>
        <row r="10541">
          <cell r="H10541" t="str">
            <v>9992785187</v>
          </cell>
          <cell r="I10541">
            <v>0</v>
          </cell>
          <cell r="J10541">
            <v>19348966.98</v>
          </cell>
        </row>
        <row r="10542">
          <cell r="H10542" t="str">
            <v>9992785187</v>
          </cell>
          <cell r="I10542">
            <v>92075400</v>
          </cell>
          <cell r="J10542">
            <v>93182556.459999993</v>
          </cell>
        </row>
        <row r="10543">
          <cell r="H10543" t="str">
            <v>9992785187</v>
          </cell>
          <cell r="I10543">
            <v>0</v>
          </cell>
          <cell r="J10543">
            <v>1619900</v>
          </cell>
        </row>
        <row r="10544">
          <cell r="H10544" t="str">
            <v>9992785187</v>
          </cell>
          <cell r="I10544">
            <v>0</v>
          </cell>
          <cell r="J10544">
            <v>1619900</v>
          </cell>
        </row>
        <row r="10545">
          <cell r="H10545" t="str">
            <v>9992785187</v>
          </cell>
          <cell r="I10545">
            <v>0</v>
          </cell>
          <cell r="J10545">
            <v>91562656.459999993</v>
          </cell>
        </row>
        <row r="10546">
          <cell r="H10546" t="str">
            <v>9992785187</v>
          </cell>
          <cell r="I10546">
            <v>0</v>
          </cell>
          <cell r="J10546">
            <v>91562656.459999993</v>
          </cell>
        </row>
        <row r="10547">
          <cell r="H10547" t="str">
            <v>9992798187</v>
          </cell>
          <cell r="I10547">
            <v>3795190900</v>
          </cell>
          <cell r="J10547">
            <v>3907864708.4499998</v>
          </cell>
        </row>
        <row r="10548">
          <cell r="H10548" t="str">
            <v>9992798187</v>
          </cell>
          <cell r="I10548">
            <v>2238680600</v>
          </cell>
          <cell r="J10548">
            <v>2278460542.3600001</v>
          </cell>
        </row>
        <row r="10549">
          <cell r="H10549" t="str">
            <v>9992798187</v>
          </cell>
          <cell r="I10549">
            <v>0</v>
          </cell>
          <cell r="J10549">
            <v>337679879.51999998</v>
          </cell>
        </row>
        <row r="10550">
          <cell r="H10550" t="str">
            <v>9992798187</v>
          </cell>
          <cell r="I10550">
            <v>0</v>
          </cell>
          <cell r="J10550">
            <v>243351119.30000001</v>
          </cell>
        </row>
        <row r="10551">
          <cell r="H10551" t="str">
            <v>9992798187</v>
          </cell>
          <cell r="I10551">
            <v>0</v>
          </cell>
          <cell r="J10551">
            <v>94328760.219999999</v>
          </cell>
        </row>
        <row r="10552">
          <cell r="H10552" t="str">
            <v>9992798187</v>
          </cell>
          <cell r="I10552">
            <v>0</v>
          </cell>
          <cell r="J10552">
            <v>9884253.9299999997</v>
          </cell>
        </row>
        <row r="10553">
          <cell r="H10553" t="str">
            <v>9992798187</v>
          </cell>
          <cell r="I10553">
            <v>0</v>
          </cell>
          <cell r="J10553">
            <v>9884253.9299999997</v>
          </cell>
        </row>
        <row r="10554">
          <cell r="H10554" t="str">
            <v>9992798187</v>
          </cell>
          <cell r="I10554">
            <v>0</v>
          </cell>
          <cell r="J10554">
            <v>1930896408.9100001</v>
          </cell>
        </row>
        <row r="10555">
          <cell r="H10555" t="str">
            <v>9992798187</v>
          </cell>
          <cell r="I10555">
            <v>0</v>
          </cell>
          <cell r="J10555">
            <v>1930896408.9100001</v>
          </cell>
        </row>
        <row r="10556">
          <cell r="H10556" t="str">
            <v>9992798187</v>
          </cell>
          <cell r="I10556">
            <v>1556510300</v>
          </cell>
          <cell r="J10556">
            <v>1629404166.0899999</v>
          </cell>
        </row>
        <row r="10557">
          <cell r="H10557" t="str">
            <v>9992798187</v>
          </cell>
          <cell r="I10557">
            <v>0</v>
          </cell>
          <cell r="J10557">
            <v>127318368.13</v>
          </cell>
        </row>
        <row r="10558">
          <cell r="H10558" t="str">
            <v>9992798187</v>
          </cell>
          <cell r="I10558">
            <v>0</v>
          </cell>
          <cell r="J10558">
            <v>127318368.13</v>
          </cell>
        </row>
        <row r="10559">
          <cell r="H10559" t="str">
            <v>9992798187</v>
          </cell>
          <cell r="I10559">
            <v>0</v>
          </cell>
          <cell r="J10559">
            <v>1502085797.96</v>
          </cell>
        </row>
        <row r="10560">
          <cell r="H10560" t="str">
            <v>9992798187</v>
          </cell>
          <cell r="I10560">
            <v>0</v>
          </cell>
          <cell r="J10560">
            <v>1502085797.96</v>
          </cell>
        </row>
        <row r="10561">
          <cell r="H10561" t="str">
            <v>9993968187</v>
          </cell>
          <cell r="I10561">
            <v>2334631500</v>
          </cell>
          <cell r="J10561">
            <v>2330434346.2800002</v>
          </cell>
        </row>
        <row r="10562">
          <cell r="H10562" t="str">
            <v>9993968187</v>
          </cell>
          <cell r="I10562">
            <v>2334631500</v>
          </cell>
          <cell r="J10562">
            <v>2330434346.2800002</v>
          </cell>
        </row>
        <row r="10563">
          <cell r="H10563" t="str">
            <v>9993968187</v>
          </cell>
          <cell r="I10563">
            <v>0</v>
          </cell>
          <cell r="J10563">
            <v>2330434346.2800002</v>
          </cell>
        </row>
        <row r="10564">
          <cell r="H10564" t="str">
            <v>9993968187</v>
          </cell>
          <cell r="I10564">
            <v>0</v>
          </cell>
          <cell r="J10564">
            <v>2330434346.2800002</v>
          </cell>
        </row>
        <row r="10565">
          <cell r="H10565" t="str">
            <v>9993969187</v>
          </cell>
          <cell r="I10565">
            <v>10251100</v>
          </cell>
          <cell r="J10565">
            <v>10208969.060000001</v>
          </cell>
        </row>
        <row r="10566">
          <cell r="H10566" t="str">
            <v>9993969187</v>
          </cell>
          <cell r="I10566">
            <v>10251100</v>
          </cell>
          <cell r="J10566">
            <v>10208969.060000001</v>
          </cell>
        </row>
        <row r="10567">
          <cell r="H10567" t="str">
            <v>9993969187</v>
          </cell>
          <cell r="I10567">
            <v>0</v>
          </cell>
          <cell r="J10567">
            <v>8429838.9100000001</v>
          </cell>
        </row>
        <row r="10568">
          <cell r="H10568" t="str">
            <v>9993969187</v>
          </cell>
          <cell r="I10568">
            <v>0</v>
          </cell>
          <cell r="J10568">
            <v>8429838.9100000001</v>
          </cell>
        </row>
        <row r="10569">
          <cell r="H10569" t="str">
            <v>9993969187</v>
          </cell>
          <cell r="I10569">
            <v>0</v>
          </cell>
          <cell r="J10569">
            <v>1779130.15</v>
          </cell>
        </row>
        <row r="10570">
          <cell r="H10570" t="str">
            <v>9993969187</v>
          </cell>
          <cell r="I10570">
            <v>0</v>
          </cell>
          <cell r="J10570">
            <v>1779130.15</v>
          </cell>
        </row>
        <row r="10571">
          <cell r="H10571" t="str">
            <v>9993971187</v>
          </cell>
          <cell r="I10571">
            <v>59899900</v>
          </cell>
          <cell r="J10571">
            <v>59275790.729999997</v>
          </cell>
        </row>
        <row r="10572">
          <cell r="H10572" t="str">
            <v>9993971187</v>
          </cell>
          <cell r="I10572">
            <v>59899900</v>
          </cell>
          <cell r="J10572">
            <v>59275790.729999997</v>
          </cell>
        </row>
        <row r="10573">
          <cell r="H10573" t="str">
            <v>9993971187</v>
          </cell>
          <cell r="I10573">
            <v>0</v>
          </cell>
          <cell r="J10573">
            <v>59275790.729999997</v>
          </cell>
        </row>
        <row r="10574">
          <cell r="H10574" t="str">
            <v>9993971187</v>
          </cell>
          <cell r="I10574">
            <v>0</v>
          </cell>
          <cell r="J10574">
            <v>59275790.729999997</v>
          </cell>
        </row>
        <row r="10575">
          <cell r="H10575" t="str">
            <v>9993974187</v>
          </cell>
          <cell r="I10575">
            <v>8346700</v>
          </cell>
          <cell r="J10575">
            <v>8346700</v>
          </cell>
        </row>
        <row r="10576">
          <cell r="H10576" t="str">
            <v>9993974187</v>
          </cell>
          <cell r="I10576">
            <v>8346700</v>
          </cell>
          <cell r="J10576">
            <v>8346700</v>
          </cell>
        </row>
        <row r="10577">
          <cell r="H10577" t="str">
            <v>9993974187</v>
          </cell>
          <cell r="I10577">
            <v>0</v>
          </cell>
          <cell r="J10577">
            <v>8346700</v>
          </cell>
        </row>
        <row r="10578">
          <cell r="H10578" t="str">
            <v>9993974187</v>
          </cell>
          <cell r="I10578">
            <v>0</v>
          </cell>
          <cell r="J10578">
            <v>8346700</v>
          </cell>
        </row>
        <row r="10579">
          <cell r="H10579" t="str">
            <v>9993987187</v>
          </cell>
          <cell r="I10579">
            <v>580791100</v>
          </cell>
          <cell r="J10579">
            <v>580748312.64999998</v>
          </cell>
        </row>
        <row r="10580">
          <cell r="H10580" t="str">
            <v>9993987187</v>
          </cell>
          <cell r="I10580">
            <v>580791100</v>
          </cell>
          <cell r="J10580">
            <v>580748312.64999998</v>
          </cell>
        </row>
        <row r="10581">
          <cell r="H10581" t="str">
            <v>9993987187</v>
          </cell>
          <cell r="I10581">
            <v>0</v>
          </cell>
          <cell r="J10581">
            <v>580748312.64999998</v>
          </cell>
        </row>
        <row r="10582">
          <cell r="H10582" t="str">
            <v>9993987187</v>
          </cell>
          <cell r="I10582">
            <v>0</v>
          </cell>
          <cell r="J10582">
            <v>580748312.64999998</v>
          </cell>
        </row>
        <row r="10583">
          <cell r="H10583" t="str">
            <v>9993992187</v>
          </cell>
          <cell r="I10583">
            <v>5211410300</v>
          </cell>
          <cell r="J10583">
            <v>5211410231.6999998</v>
          </cell>
        </row>
        <row r="10584">
          <cell r="H10584" t="str">
            <v>9993992187</v>
          </cell>
          <cell r="I10584">
            <v>5211410300</v>
          </cell>
          <cell r="J10584">
            <v>5211410231.6999998</v>
          </cell>
        </row>
        <row r="10585">
          <cell r="H10585" t="str">
            <v>9993992187</v>
          </cell>
          <cell r="I10585">
            <v>0</v>
          </cell>
          <cell r="J10585">
            <v>5211410231.6999998</v>
          </cell>
        </row>
        <row r="10586">
          <cell r="H10586" t="str">
            <v>9993992187</v>
          </cell>
          <cell r="I10586">
            <v>0</v>
          </cell>
          <cell r="J10586">
            <v>5211410231.6999998</v>
          </cell>
        </row>
        <row r="10587">
          <cell r="H10587" t="str">
            <v>9993994187</v>
          </cell>
          <cell r="I10587">
            <v>3603838200</v>
          </cell>
          <cell r="J10587">
            <v>3603722507.71</v>
          </cell>
        </row>
        <row r="10588">
          <cell r="H10588" t="str">
            <v>9993994187</v>
          </cell>
          <cell r="I10588">
            <v>3603838200</v>
          </cell>
          <cell r="J10588">
            <v>3603722507.71</v>
          </cell>
        </row>
        <row r="10589">
          <cell r="H10589" t="str">
            <v>9993994187</v>
          </cell>
          <cell r="I10589">
            <v>0</v>
          </cell>
          <cell r="J10589">
            <v>3603722507.71</v>
          </cell>
        </row>
        <row r="10590">
          <cell r="H10590" t="str">
            <v>9993994187</v>
          </cell>
          <cell r="I10590">
            <v>0</v>
          </cell>
          <cell r="J10590">
            <v>3603722507.71</v>
          </cell>
        </row>
        <row r="10591">
          <cell r="H10591" t="str">
            <v>9993996187</v>
          </cell>
          <cell r="I10591">
            <v>4347696500</v>
          </cell>
          <cell r="J10591">
            <v>4352264492.8800001</v>
          </cell>
        </row>
        <row r="10592">
          <cell r="H10592" t="str">
            <v>9993996187</v>
          </cell>
          <cell r="I10592">
            <v>4347696500</v>
          </cell>
          <cell r="J10592">
            <v>4352264492.8800001</v>
          </cell>
        </row>
        <row r="10593">
          <cell r="H10593" t="str">
            <v>9993996187</v>
          </cell>
          <cell r="I10593">
            <v>0</v>
          </cell>
          <cell r="J10593">
            <v>4352264492.8800001</v>
          </cell>
        </row>
        <row r="10594">
          <cell r="H10594" t="str">
            <v>9993996187</v>
          </cell>
          <cell r="I10594">
            <v>0</v>
          </cell>
          <cell r="J10594">
            <v>4352264492.8800001</v>
          </cell>
        </row>
        <row r="10595">
          <cell r="H10595" t="str">
            <v>187</v>
          </cell>
          <cell r="I10595">
            <v>6369096900</v>
          </cell>
          <cell r="J10595">
            <v>6295580829.5200005</v>
          </cell>
        </row>
        <row r="10596">
          <cell r="H10596" t="str">
            <v>9900000187</v>
          </cell>
          <cell r="I10596">
            <v>6369096900</v>
          </cell>
          <cell r="J10596">
            <v>6295580829.5200005</v>
          </cell>
        </row>
        <row r="10597">
          <cell r="H10597" t="str">
            <v>9990000187</v>
          </cell>
          <cell r="I10597">
            <v>6369096900</v>
          </cell>
          <cell r="J10597">
            <v>6295580829.5200005</v>
          </cell>
        </row>
        <row r="10598">
          <cell r="H10598" t="str">
            <v>9990049187</v>
          </cell>
          <cell r="I10598">
            <v>2392355900</v>
          </cell>
          <cell r="J10598">
            <v>2392336430.77</v>
          </cell>
        </row>
        <row r="10599">
          <cell r="H10599" t="str">
            <v>9990049187</v>
          </cell>
          <cell r="I10599">
            <v>52006200</v>
          </cell>
          <cell r="J10599">
            <v>52006094.829999998</v>
          </cell>
        </row>
        <row r="10600">
          <cell r="H10600" t="str">
            <v>9990049187</v>
          </cell>
          <cell r="I10600">
            <v>0</v>
          </cell>
          <cell r="J10600">
            <v>52006094.829999998</v>
          </cell>
        </row>
        <row r="10601">
          <cell r="H10601" t="str">
            <v>9990049187</v>
          </cell>
          <cell r="I10601">
            <v>0</v>
          </cell>
          <cell r="J10601">
            <v>52006094.829999998</v>
          </cell>
        </row>
        <row r="10602">
          <cell r="H10602" t="str">
            <v>9990049187</v>
          </cell>
          <cell r="I10602">
            <v>2340349700</v>
          </cell>
          <cell r="J10602">
            <v>2340330335.9400001</v>
          </cell>
        </row>
        <row r="10603">
          <cell r="H10603" t="str">
            <v>9990049187</v>
          </cell>
          <cell r="I10603">
            <v>0</v>
          </cell>
          <cell r="J10603">
            <v>2340330335.9400001</v>
          </cell>
        </row>
        <row r="10604">
          <cell r="H10604" t="str">
            <v>9995118187</v>
          </cell>
          <cell r="I10604">
            <v>2591591000</v>
          </cell>
          <cell r="J10604">
            <v>2518094398.75</v>
          </cell>
        </row>
        <row r="10605">
          <cell r="H10605" t="str">
            <v>9995118187</v>
          </cell>
          <cell r="I10605">
            <v>2591591000</v>
          </cell>
          <cell r="J10605">
            <v>2518094398.75</v>
          </cell>
        </row>
        <row r="10606">
          <cell r="H10606" t="str">
            <v>9995118187</v>
          </cell>
          <cell r="I10606">
            <v>0</v>
          </cell>
          <cell r="J10606">
            <v>2518094398.75</v>
          </cell>
        </row>
        <row r="10607">
          <cell r="H10607" t="str">
            <v>9996227187</v>
          </cell>
          <cell r="I10607">
            <v>1385150000</v>
          </cell>
          <cell r="J10607">
            <v>1385150000</v>
          </cell>
        </row>
        <row r="10608">
          <cell r="H10608" t="str">
            <v>9996227187</v>
          </cell>
          <cell r="I10608">
            <v>1385150000</v>
          </cell>
          <cell r="J10608">
            <v>1385150000</v>
          </cell>
        </row>
        <row r="10609">
          <cell r="H10609" t="str">
            <v>9996227187</v>
          </cell>
          <cell r="I10609">
            <v>0</v>
          </cell>
          <cell r="J10609">
            <v>1385150000</v>
          </cell>
        </row>
        <row r="10610">
          <cell r="H10610" t="str">
            <v>187</v>
          </cell>
          <cell r="I10610">
            <v>2011598600</v>
          </cell>
          <cell r="J10610">
            <v>1978855241.3199999</v>
          </cell>
        </row>
        <row r="10611">
          <cell r="H10611" t="str">
            <v>4100000187</v>
          </cell>
          <cell r="I10611">
            <v>2011598600</v>
          </cell>
          <cell r="J10611">
            <v>1978855241.3199999</v>
          </cell>
        </row>
        <row r="10612">
          <cell r="H10612" t="str">
            <v>4110000187</v>
          </cell>
          <cell r="I10612">
            <v>2011598600</v>
          </cell>
          <cell r="J10612">
            <v>1978855241.3199999</v>
          </cell>
        </row>
        <row r="10613">
          <cell r="H10613" t="str">
            <v>4112798187</v>
          </cell>
          <cell r="I10613">
            <v>2011598600</v>
          </cell>
          <cell r="J10613">
            <v>1978855241.3199999</v>
          </cell>
        </row>
        <row r="10614">
          <cell r="H10614" t="str">
            <v>4112798187</v>
          </cell>
          <cell r="I10614">
            <v>537225100</v>
          </cell>
          <cell r="J10614">
            <v>530130212.22000003</v>
          </cell>
        </row>
        <row r="10615">
          <cell r="H10615" t="str">
            <v>4112798187</v>
          </cell>
          <cell r="I10615">
            <v>0</v>
          </cell>
          <cell r="J10615">
            <v>223801609.84999999</v>
          </cell>
        </row>
        <row r="10616">
          <cell r="H10616" t="str">
            <v>4112798187</v>
          </cell>
          <cell r="I10616">
            <v>0</v>
          </cell>
          <cell r="J10616">
            <v>223801609.84999999</v>
          </cell>
        </row>
        <row r="10617">
          <cell r="H10617" t="str">
            <v>4112798187</v>
          </cell>
          <cell r="I10617">
            <v>0</v>
          </cell>
          <cell r="J10617">
            <v>306328602.37</v>
          </cell>
        </row>
        <row r="10618">
          <cell r="H10618" t="str">
            <v>4112798187</v>
          </cell>
          <cell r="I10618">
            <v>0</v>
          </cell>
          <cell r="J10618">
            <v>306328602.37</v>
          </cell>
        </row>
        <row r="10619">
          <cell r="H10619" t="str">
            <v>4112798187</v>
          </cell>
          <cell r="I10619">
            <v>1474373500</v>
          </cell>
          <cell r="J10619">
            <v>1448725029.0999999</v>
          </cell>
        </row>
        <row r="10620">
          <cell r="H10620" t="str">
            <v>4112798187</v>
          </cell>
          <cell r="I10620">
            <v>0</v>
          </cell>
          <cell r="J10620">
            <v>2189215.31</v>
          </cell>
        </row>
        <row r="10621">
          <cell r="H10621" t="str">
            <v>4112798187</v>
          </cell>
          <cell r="I10621">
            <v>0</v>
          </cell>
          <cell r="J10621">
            <v>2189215.31</v>
          </cell>
        </row>
        <row r="10622">
          <cell r="H10622" t="str">
            <v>4112798187</v>
          </cell>
          <cell r="I10622">
            <v>0</v>
          </cell>
          <cell r="J10622">
            <v>1446535813.79</v>
          </cell>
        </row>
        <row r="10623">
          <cell r="H10623" t="str">
            <v>4112798187</v>
          </cell>
          <cell r="I10623">
            <v>0</v>
          </cell>
          <cell r="J10623">
            <v>149650434.15000001</v>
          </cell>
        </row>
        <row r="10624">
          <cell r="H10624" t="str">
            <v>4112798187</v>
          </cell>
          <cell r="I10624">
            <v>0</v>
          </cell>
          <cell r="J10624">
            <v>1296885379.6400001</v>
          </cell>
        </row>
        <row r="10625">
          <cell r="H10625" t="str">
            <v>187</v>
          </cell>
          <cell r="I10625">
            <v>18128931500</v>
          </cell>
          <cell r="J10625">
            <v>18053477280</v>
          </cell>
        </row>
        <row r="10626">
          <cell r="H10626" t="str">
            <v>1000000187</v>
          </cell>
          <cell r="I10626">
            <v>27000000</v>
          </cell>
          <cell r="J10626">
            <v>2100000</v>
          </cell>
        </row>
        <row r="10627">
          <cell r="H10627" t="str">
            <v>10Б0000187</v>
          </cell>
          <cell r="I10627">
            <v>27000000</v>
          </cell>
          <cell r="J10627">
            <v>2100000</v>
          </cell>
        </row>
        <row r="10628">
          <cell r="H10628" t="str">
            <v>10Б9999187</v>
          </cell>
          <cell r="I10628">
            <v>27000000</v>
          </cell>
          <cell r="J10628">
            <v>2100000</v>
          </cell>
        </row>
        <row r="10629">
          <cell r="H10629" t="str">
            <v>10Б9999187</v>
          </cell>
          <cell r="I10629">
            <v>27000000</v>
          </cell>
          <cell r="J10629">
            <v>2100000</v>
          </cell>
        </row>
        <row r="10630">
          <cell r="H10630" t="str">
            <v>10Б9999187</v>
          </cell>
          <cell r="I10630">
            <v>0</v>
          </cell>
          <cell r="J10630">
            <v>2100000</v>
          </cell>
        </row>
        <row r="10631">
          <cell r="H10631" t="str">
            <v>10Б9999187</v>
          </cell>
          <cell r="I10631">
            <v>0</v>
          </cell>
          <cell r="J10631">
            <v>2100000</v>
          </cell>
        </row>
        <row r="10632">
          <cell r="H10632" t="str">
            <v>2100000187</v>
          </cell>
          <cell r="I10632">
            <v>7110151500</v>
          </cell>
          <cell r="J10632">
            <v>7110151500</v>
          </cell>
        </row>
        <row r="10633">
          <cell r="H10633" t="str">
            <v>2140000187</v>
          </cell>
          <cell r="I10633">
            <v>7110151500</v>
          </cell>
          <cell r="J10633">
            <v>7110151500</v>
          </cell>
        </row>
        <row r="10634">
          <cell r="H10634" t="str">
            <v>2149999187</v>
          </cell>
          <cell r="I10634">
            <v>7110151500</v>
          </cell>
          <cell r="J10634">
            <v>7110151500</v>
          </cell>
        </row>
        <row r="10635">
          <cell r="H10635" t="str">
            <v>2149999187</v>
          </cell>
          <cell r="I10635">
            <v>7110151500</v>
          </cell>
          <cell r="J10635">
            <v>7110151500</v>
          </cell>
        </row>
        <row r="10636">
          <cell r="H10636" t="str">
            <v>2149999187</v>
          </cell>
          <cell r="I10636">
            <v>0</v>
          </cell>
          <cell r="J10636">
            <v>7110151500</v>
          </cell>
        </row>
        <row r="10637">
          <cell r="H10637" t="str">
            <v>2149999187</v>
          </cell>
          <cell r="I10637">
            <v>0</v>
          </cell>
          <cell r="J10637">
            <v>7110151500</v>
          </cell>
        </row>
        <row r="10638">
          <cell r="H10638" t="str">
            <v>9900000187</v>
          </cell>
          <cell r="I10638">
            <v>10991780000</v>
          </cell>
          <cell r="J10638">
            <v>10941225780</v>
          </cell>
        </row>
        <row r="10639">
          <cell r="H10639" t="str">
            <v>9940000187</v>
          </cell>
          <cell r="I10639">
            <v>53309700</v>
          </cell>
          <cell r="J10639">
            <v>53309700</v>
          </cell>
        </row>
        <row r="10640">
          <cell r="H10640" t="str">
            <v>9949999187</v>
          </cell>
          <cell r="I10640">
            <v>53309700</v>
          </cell>
          <cell r="J10640">
            <v>53309700</v>
          </cell>
        </row>
        <row r="10641">
          <cell r="H10641" t="str">
            <v>9949999187</v>
          </cell>
          <cell r="I10641">
            <v>53309700</v>
          </cell>
          <cell r="J10641">
            <v>53309700</v>
          </cell>
        </row>
        <row r="10642">
          <cell r="H10642" t="str">
            <v>9949999187</v>
          </cell>
          <cell r="I10642">
            <v>0</v>
          </cell>
          <cell r="J10642">
            <v>53309700</v>
          </cell>
        </row>
        <row r="10643">
          <cell r="H10643" t="str">
            <v>9949999187</v>
          </cell>
          <cell r="I10643">
            <v>0</v>
          </cell>
          <cell r="J10643">
            <v>53309700</v>
          </cell>
        </row>
        <row r="10644">
          <cell r="H10644" t="str">
            <v>9990000187</v>
          </cell>
          <cell r="I10644">
            <v>10938470300</v>
          </cell>
          <cell r="J10644">
            <v>10887916080</v>
          </cell>
        </row>
        <row r="10645">
          <cell r="H10645" t="str">
            <v>9990059187</v>
          </cell>
          <cell r="I10645">
            <v>9491936800</v>
          </cell>
          <cell r="J10645">
            <v>9491936580</v>
          </cell>
        </row>
        <row r="10646">
          <cell r="H10646" t="str">
            <v>9990059187</v>
          </cell>
          <cell r="I10646">
            <v>9491936800</v>
          </cell>
          <cell r="J10646">
            <v>9491936580</v>
          </cell>
        </row>
        <row r="10647">
          <cell r="H10647" t="str">
            <v>9990059187</v>
          </cell>
          <cell r="I10647">
            <v>0</v>
          </cell>
          <cell r="J10647">
            <v>9170600380</v>
          </cell>
        </row>
        <row r="10648">
          <cell r="H10648" t="str">
            <v>9990059187</v>
          </cell>
          <cell r="I10648">
            <v>0</v>
          </cell>
          <cell r="J10648">
            <v>8808028600</v>
          </cell>
        </row>
        <row r="10649">
          <cell r="H10649" t="str">
            <v>9990059187</v>
          </cell>
          <cell r="I10649">
            <v>0</v>
          </cell>
          <cell r="J10649">
            <v>362571780</v>
          </cell>
        </row>
        <row r="10650">
          <cell r="H10650" t="str">
            <v>9990059187</v>
          </cell>
          <cell r="I10650">
            <v>0</v>
          </cell>
          <cell r="J10650">
            <v>321336200</v>
          </cell>
        </row>
        <row r="10651">
          <cell r="H10651" t="str">
            <v>9990059187</v>
          </cell>
          <cell r="I10651">
            <v>0</v>
          </cell>
          <cell r="J10651">
            <v>321336200</v>
          </cell>
        </row>
        <row r="10652">
          <cell r="H10652" t="str">
            <v>9992029187</v>
          </cell>
          <cell r="I10652">
            <v>1446533500</v>
          </cell>
          <cell r="J10652">
            <v>1395979500</v>
          </cell>
        </row>
        <row r="10653">
          <cell r="H10653" t="str">
            <v>9992029187</v>
          </cell>
          <cell r="I10653">
            <v>1446533500</v>
          </cell>
          <cell r="J10653">
            <v>1395979500</v>
          </cell>
        </row>
        <row r="10654">
          <cell r="H10654" t="str">
            <v>9992029187</v>
          </cell>
          <cell r="I10654">
            <v>0</v>
          </cell>
          <cell r="J10654">
            <v>1395979500</v>
          </cell>
        </row>
        <row r="10655">
          <cell r="H10655" t="str">
            <v>9992029187</v>
          </cell>
          <cell r="I10655">
            <v>0</v>
          </cell>
          <cell r="J10655">
            <v>1395979500</v>
          </cell>
        </row>
        <row r="10656">
          <cell r="H10656" t="str">
            <v>187</v>
          </cell>
          <cell r="I10656">
            <v>202594225700</v>
          </cell>
          <cell r="J10656">
            <v>202242790368.04999</v>
          </cell>
        </row>
        <row r="10657">
          <cell r="H10657" t="str">
            <v>1000000187</v>
          </cell>
          <cell r="I10657">
            <v>127000000</v>
          </cell>
          <cell r="J10657">
            <v>123290651.5</v>
          </cell>
        </row>
        <row r="10658">
          <cell r="H10658" t="str">
            <v>10Б0000187</v>
          </cell>
          <cell r="I10658">
            <v>127000000</v>
          </cell>
          <cell r="J10658">
            <v>123290651.5</v>
          </cell>
        </row>
        <row r="10659">
          <cell r="H10659" t="str">
            <v>10Б9999187</v>
          </cell>
          <cell r="I10659">
            <v>127000000</v>
          </cell>
          <cell r="J10659">
            <v>123290651.5</v>
          </cell>
        </row>
        <row r="10660">
          <cell r="H10660" t="str">
            <v>10Б9999187</v>
          </cell>
          <cell r="I10660">
            <v>75000000</v>
          </cell>
          <cell r="J10660">
            <v>71290651.5</v>
          </cell>
        </row>
        <row r="10661">
          <cell r="H10661" t="str">
            <v>10Б9999187</v>
          </cell>
          <cell r="I10661">
            <v>0</v>
          </cell>
          <cell r="J10661">
            <v>71290651.5</v>
          </cell>
        </row>
        <row r="10662">
          <cell r="H10662" t="str">
            <v>10Б9999187</v>
          </cell>
          <cell r="I10662">
            <v>0</v>
          </cell>
          <cell r="J10662">
            <v>71290651.5</v>
          </cell>
        </row>
        <row r="10663">
          <cell r="H10663" t="str">
            <v>10Б9999187</v>
          </cell>
          <cell r="I10663">
            <v>52000000</v>
          </cell>
          <cell r="J10663">
            <v>52000000</v>
          </cell>
        </row>
        <row r="10664">
          <cell r="H10664" t="str">
            <v>10Б9999187</v>
          </cell>
          <cell r="I10664">
            <v>0</v>
          </cell>
          <cell r="J10664">
            <v>52000000</v>
          </cell>
        </row>
        <row r="10665">
          <cell r="H10665" t="str">
            <v>10Б9999187</v>
          </cell>
          <cell r="I10665">
            <v>0</v>
          </cell>
          <cell r="J10665">
            <v>52000000</v>
          </cell>
        </row>
        <row r="10666">
          <cell r="H10666" t="str">
            <v>2100000187</v>
          </cell>
          <cell r="I10666">
            <v>624637500</v>
          </cell>
          <cell r="J10666">
            <v>624637500</v>
          </cell>
        </row>
        <row r="10667">
          <cell r="H10667" t="str">
            <v>2140000187</v>
          </cell>
          <cell r="I10667">
            <v>618756000</v>
          </cell>
          <cell r="J10667">
            <v>618756000</v>
          </cell>
        </row>
        <row r="10668">
          <cell r="H10668" t="str">
            <v>2149999187</v>
          </cell>
          <cell r="I10668">
            <v>618756000</v>
          </cell>
          <cell r="J10668">
            <v>618756000</v>
          </cell>
        </row>
        <row r="10669">
          <cell r="H10669" t="str">
            <v>2149999187</v>
          </cell>
          <cell r="I10669">
            <v>618756000</v>
          </cell>
          <cell r="J10669">
            <v>618756000</v>
          </cell>
        </row>
        <row r="10670">
          <cell r="H10670" t="str">
            <v>2149999187</v>
          </cell>
          <cell r="I10670">
            <v>0</v>
          </cell>
          <cell r="J10670">
            <v>618756000</v>
          </cell>
        </row>
        <row r="10671">
          <cell r="H10671" t="str">
            <v>2149999187</v>
          </cell>
          <cell r="I10671">
            <v>0</v>
          </cell>
          <cell r="J10671">
            <v>618756000</v>
          </cell>
        </row>
        <row r="10672">
          <cell r="H10672" t="str">
            <v>2150000187</v>
          </cell>
          <cell r="I10672">
            <v>5881500</v>
          </cell>
          <cell r="J10672">
            <v>5881500</v>
          </cell>
        </row>
        <row r="10673">
          <cell r="H10673" t="str">
            <v>2159999187</v>
          </cell>
          <cell r="I10673">
            <v>5881500</v>
          </cell>
          <cell r="J10673">
            <v>5881500</v>
          </cell>
        </row>
        <row r="10674">
          <cell r="H10674" t="str">
            <v>2159999187</v>
          </cell>
          <cell r="I10674">
            <v>5881500</v>
          </cell>
          <cell r="J10674">
            <v>5881500</v>
          </cell>
        </row>
        <row r="10675">
          <cell r="H10675" t="str">
            <v>2159999187</v>
          </cell>
          <cell r="I10675">
            <v>0</v>
          </cell>
          <cell r="J10675">
            <v>5881500</v>
          </cell>
        </row>
        <row r="10676">
          <cell r="H10676" t="str">
            <v>2159999187</v>
          </cell>
          <cell r="I10676">
            <v>0</v>
          </cell>
          <cell r="J10676">
            <v>5881500</v>
          </cell>
        </row>
        <row r="10677">
          <cell r="H10677" t="str">
            <v>9900000187</v>
          </cell>
          <cell r="I10677">
            <v>201842588200</v>
          </cell>
          <cell r="J10677">
            <v>201494862216.54999</v>
          </cell>
        </row>
        <row r="10678">
          <cell r="H10678" t="str">
            <v>9920000187</v>
          </cell>
          <cell r="I10678">
            <v>2757180600</v>
          </cell>
          <cell r="J10678">
            <v>2757134472.8000002</v>
          </cell>
        </row>
        <row r="10679">
          <cell r="H10679" t="str">
            <v>9929999187</v>
          </cell>
          <cell r="I10679">
            <v>2757180600</v>
          </cell>
          <cell r="J10679">
            <v>2757134472.8000002</v>
          </cell>
        </row>
        <row r="10680">
          <cell r="H10680" t="str">
            <v>9929999187</v>
          </cell>
          <cell r="I10680">
            <v>2757180600</v>
          </cell>
          <cell r="J10680">
            <v>2757134472.8000002</v>
          </cell>
        </row>
        <row r="10681">
          <cell r="H10681" t="str">
            <v>9929999187</v>
          </cell>
          <cell r="I10681">
            <v>0</v>
          </cell>
          <cell r="J10681">
            <v>2757134472.8000002</v>
          </cell>
        </row>
        <row r="10682">
          <cell r="H10682" t="str">
            <v>9929999187</v>
          </cell>
          <cell r="I10682">
            <v>0</v>
          </cell>
          <cell r="J10682">
            <v>2757134472.8000002</v>
          </cell>
        </row>
        <row r="10683">
          <cell r="H10683" t="str">
            <v>9940000187</v>
          </cell>
          <cell r="I10683">
            <v>2175399600</v>
          </cell>
          <cell r="J10683">
            <v>1828931507.3099999</v>
          </cell>
        </row>
        <row r="10684">
          <cell r="H10684" t="str">
            <v>9949999187</v>
          </cell>
          <cell r="I10684">
            <v>2175399600</v>
          </cell>
          <cell r="J10684">
            <v>1828931507.3099999</v>
          </cell>
        </row>
        <row r="10685">
          <cell r="H10685" t="str">
            <v>9949999187</v>
          </cell>
          <cell r="I10685">
            <v>2175399600</v>
          </cell>
          <cell r="J10685">
            <v>1828931507.3099999</v>
          </cell>
        </row>
        <row r="10686">
          <cell r="H10686" t="str">
            <v>9949999187</v>
          </cell>
          <cell r="I10686">
            <v>0</v>
          </cell>
          <cell r="J10686">
            <v>1828931507.3099999</v>
          </cell>
        </row>
        <row r="10687">
          <cell r="H10687" t="str">
            <v>9949999187</v>
          </cell>
          <cell r="I10687">
            <v>0</v>
          </cell>
          <cell r="J10687">
            <v>1828931507.3099999</v>
          </cell>
        </row>
        <row r="10688">
          <cell r="H10688" t="str">
            <v>9950000187</v>
          </cell>
          <cell r="I10688">
            <v>10000000000</v>
          </cell>
          <cell r="J10688">
            <v>9999999994.7000008</v>
          </cell>
        </row>
        <row r="10689">
          <cell r="H10689" t="str">
            <v>9959999187</v>
          </cell>
          <cell r="I10689">
            <v>10000000000</v>
          </cell>
          <cell r="J10689">
            <v>9999999994.7000008</v>
          </cell>
        </row>
        <row r="10690">
          <cell r="H10690" t="str">
            <v>9959999187</v>
          </cell>
          <cell r="I10690">
            <v>10000000000</v>
          </cell>
          <cell r="J10690">
            <v>9999999994.7000008</v>
          </cell>
        </row>
        <row r="10691">
          <cell r="H10691" t="str">
            <v>9959999187</v>
          </cell>
          <cell r="I10691">
            <v>0</v>
          </cell>
          <cell r="J10691">
            <v>9999999994.7000008</v>
          </cell>
        </row>
        <row r="10692">
          <cell r="H10692" t="str">
            <v>9959999187</v>
          </cell>
          <cell r="I10692">
            <v>0</v>
          </cell>
          <cell r="J10692">
            <v>9999999994.7000008</v>
          </cell>
        </row>
        <row r="10693">
          <cell r="H10693" t="str">
            <v>9990000187</v>
          </cell>
          <cell r="I10693">
            <v>186910008000</v>
          </cell>
          <cell r="J10693">
            <v>186908796241.73999</v>
          </cell>
        </row>
        <row r="10694">
          <cell r="H10694" t="str">
            <v>9990049187</v>
          </cell>
          <cell r="I10694">
            <v>52975800</v>
          </cell>
          <cell r="J10694">
            <v>52975262.960000001</v>
          </cell>
        </row>
        <row r="10695">
          <cell r="H10695" t="str">
            <v>9990049187</v>
          </cell>
          <cell r="I10695">
            <v>52975800</v>
          </cell>
          <cell r="J10695">
            <v>52975262.960000001</v>
          </cell>
        </row>
        <row r="10696">
          <cell r="H10696" t="str">
            <v>9990049187</v>
          </cell>
          <cell r="I10696">
            <v>0</v>
          </cell>
          <cell r="J10696">
            <v>52975262.960000001</v>
          </cell>
        </row>
        <row r="10697">
          <cell r="H10697" t="str">
            <v>9990049187</v>
          </cell>
          <cell r="I10697">
            <v>0</v>
          </cell>
          <cell r="J10697">
            <v>52975262.960000001</v>
          </cell>
        </row>
        <row r="10698">
          <cell r="H10698" t="str">
            <v>9990059187</v>
          </cell>
          <cell r="I10698">
            <v>5654627100</v>
          </cell>
          <cell r="J10698">
            <v>5654627100</v>
          </cell>
        </row>
        <row r="10699">
          <cell r="H10699" t="str">
            <v>9990059187</v>
          </cell>
          <cell r="I10699">
            <v>5654627100</v>
          </cell>
          <cell r="J10699">
            <v>5654627100</v>
          </cell>
        </row>
        <row r="10700">
          <cell r="H10700" t="str">
            <v>9990059187</v>
          </cell>
          <cell r="I10700">
            <v>0</v>
          </cell>
          <cell r="J10700">
            <v>5654627100</v>
          </cell>
        </row>
        <row r="10701">
          <cell r="H10701" t="str">
            <v>9990059187</v>
          </cell>
          <cell r="I10701">
            <v>0</v>
          </cell>
          <cell r="J10701">
            <v>5494710000</v>
          </cell>
        </row>
        <row r="10702">
          <cell r="H10702" t="str">
            <v>9990059187</v>
          </cell>
          <cell r="I10702">
            <v>0</v>
          </cell>
          <cell r="J10702">
            <v>159917100</v>
          </cell>
        </row>
        <row r="10703">
          <cell r="H10703" t="str">
            <v>9992029187</v>
          </cell>
          <cell r="I10703">
            <v>105265200</v>
          </cell>
          <cell r="J10703">
            <v>105212650.23999999</v>
          </cell>
        </row>
        <row r="10704">
          <cell r="H10704" t="str">
            <v>9992029187</v>
          </cell>
          <cell r="I10704">
            <v>105265200</v>
          </cell>
          <cell r="J10704">
            <v>105212650.23999999</v>
          </cell>
        </row>
        <row r="10705">
          <cell r="H10705" t="str">
            <v>9992029187</v>
          </cell>
          <cell r="I10705">
            <v>0</v>
          </cell>
          <cell r="J10705">
            <v>105212650.23999999</v>
          </cell>
        </row>
        <row r="10706">
          <cell r="H10706" t="str">
            <v>9992029187</v>
          </cell>
          <cell r="I10706">
            <v>0</v>
          </cell>
          <cell r="J10706">
            <v>105212650.23999999</v>
          </cell>
        </row>
        <row r="10707">
          <cell r="H10707" t="str">
            <v>9992785187</v>
          </cell>
          <cell r="I10707">
            <v>38506100</v>
          </cell>
          <cell r="J10707">
            <v>37355002.549999997</v>
          </cell>
        </row>
        <row r="10708">
          <cell r="H10708" t="str">
            <v>9992785187</v>
          </cell>
          <cell r="I10708">
            <v>38506100</v>
          </cell>
          <cell r="J10708">
            <v>37355002.549999997</v>
          </cell>
        </row>
        <row r="10709">
          <cell r="H10709" t="str">
            <v>9992785187</v>
          </cell>
          <cell r="I10709">
            <v>0</v>
          </cell>
          <cell r="J10709">
            <v>37355002.549999997</v>
          </cell>
        </row>
        <row r="10710">
          <cell r="H10710" t="str">
            <v>9992785187</v>
          </cell>
          <cell r="I10710">
            <v>0</v>
          </cell>
          <cell r="J10710">
            <v>37355002.549999997</v>
          </cell>
        </row>
        <row r="10711">
          <cell r="H10711" t="str">
            <v>9994009187</v>
          </cell>
          <cell r="I10711">
            <v>181052912200</v>
          </cell>
          <cell r="J10711">
            <v>181052912199.98999</v>
          </cell>
        </row>
        <row r="10712">
          <cell r="H10712" t="str">
            <v>9994009187</v>
          </cell>
          <cell r="I10712">
            <v>181052912200</v>
          </cell>
          <cell r="J10712">
            <v>181052912199.98999</v>
          </cell>
        </row>
        <row r="10713">
          <cell r="H10713" t="str">
            <v>9994009187</v>
          </cell>
          <cell r="I10713">
            <v>0</v>
          </cell>
          <cell r="J10713">
            <v>181052912199.98999</v>
          </cell>
        </row>
        <row r="10714">
          <cell r="H10714" t="str">
            <v>9994009187</v>
          </cell>
          <cell r="I10714">
            <v>0</v>
          </cell>
          <cell r="J10714">
            <v>181052912199.98999</v>
          </cell>
        </row>
        <row r="10715">
          <cell r="H10715" t="str">
            <v>9996057187</v>
          </cell>
          <cell r="I10715">
            <v>5721600</v>
          </cell>
          <cell r="J10715">
            <v>5714026</v>
          </cell>
        </row>
        <row r="10716">
          <cell r="H10716" t="str">
            <v>9996057187</v>
          </cell>
          <cell r="I10716">
            <v>5721600</v>
          </cell>
          <cell r="J10716">
            <v>5714026</v>
          </cell>
        </row>
        <row r="10717">
          <cell r="H10717" t="str">
            <v>9996057187</v>
          </cell>
          <cell r="I10717">
            <v>0</v>
          </cell>
          <cell r="J10717">
            <v>5714026</v>
          </cell>
        </row>
        <row r="10718">
          <cell r="H10718" t="str">
            <v>9996057187</v>
          </cell>
          <cell r="I10718">
            <v>0</v>
          </cell>
          <cell r="J10718">
            <v>5714026</v>
          </cell>
        </row>
        <row r="10719">
          <cell r="H10719" t="str">
            <v>187</v>
          </cell>
          <cell r="I10719">
            <v>22480590000</v>
          </cell>
          <cell r="J10719">
            <v>22479271429.18</v>
          </cell>
        </row>
        <row r="10720">
          <cell r="H10720" t="str">
            <v>187</v>
          </cell>
          <cell r="I10720">
            <v>22300000000</v>
          </cell>
          <cell r="J10720">
            <v>22298681429.18</v>
          </cell>
        </row>
        <row r="10721">
          <cell r="H10721" t="str">
            <v>9900000187</v>
          </cell>
          <cell r="I10721">
            <v>22300000000</v>
          </cell>
          <cell r="J10721">
            <v>22298681429.18</v>
          </cell>
        </row>
        <row r="10722">
          <cell r="H10722" t="str">
            <v>9990000187</v>
          </cell>
          <cell r="I10722">
            <v>22300000000</v>
          </cell>
          <cell r="J10722">
            <v>22298681429.18</v>
          </cell>
        </row>
        <row r="10723">
          <cell r="H10723" t="str">
            <v>9994031187</v>
          </cell>
          <cell r="I10723">
            <v>12800000000</v>
          </cell>
          <cell r="J10723">
            <v>12799308642.23</v>
          </cell>
        </row>
        <row r="10724">
          <cell r="H10724" t="str">
            <v>9994031187</v>
          </cell>
          <cell r="I10724">
            <v>12800000000</v>
          </cell>
          <cell r="J10724">
            <v>12799308642.23</v>
          </cell>
        </row>
        <row r="10725">
          <cell r="H10725" t="str">
            <v>9994031187</v>
          </cell>
          <cell r="I10725">
            <v>0</v>
          </cell>
          <cell r="J10725">
            <v>12799308642.23</v>
          </cell>
        </row>
        <row r="10726">
          <cell r="H10726" t="str">
            <v>9994031187</v>
          </cell>
          <cell r="I10726">
            <v>0</v>
          </cell>
          <cell r="J10726">
            <v>12799308642.23</v>
          </cell>
        </row>
        <row r="10727">
          <cell r="H10727" t="str">
            <v>9994032187</v>
          </cell>
          <cell r="I10727">
            <v>9500000000</v>
          </cell>
          <cell r="J10727">
            <v>9499372786.9500008</v>
          </cell>
        </row>
        <row r="10728">
          <cell r="H10728" t="str">
            <v>9994032187</v>
          </cell>
          <cell r="I10728">
            <v>9500000000</v>
          </cell>
          <cell r="J10728">
            <v>9499372786.9500008</v>
          </cell>
        </row>
        <row r="10729">
          <cell r="H10729" t="str">
            <v>9994032187</v>
          </cell>
          <cell r="I10729">
            <v>0</v>
          </cell>
          <cell r="J10729">
            <v>9499372786.9500008</v>
          </cell>
        </row>
        <row r="10730">
          <cell r="H10730" t="str">
            <v>9994032187</v>
          </cell>
          <cell r="I10730">
            <v>0</v>
          </cell>
          <cell r="J10730">
            <v>9499372786.9500008</v>
          </cell>
        </row>
        <row r="10731">
          <cell r="H10731" t="str">
            <v>187</v>
          </cell>
          <cell r="I10731">
            <v>180590000</v>
          </cell>
          <cell r="J10731">
            <v>180590000</v>
          </cell>
        </row>
        <row r="10732">
          <cell r="H10732" t="str">
            <v>9900000187</v>
          </cell>
          <cell r="I10732">
            <v>180590000</v>
          </cell>
          <cell r="J10732">
            <v>180590000</v>
          </cell>
        </row>
        <row r="10733">
          <cell r="H10733" t="str">
            <v>9990000187</v>
          </cell>
          <cell r="I10733">
            <v>180590000</v>
          </cell>
          <cell r="J10733">
            <v>180590000</v>
          </cell>
        </row>
        <row r="10734">
          <cell r="H10734" t="str">
            <v>9990059187</v>
          </cell>
          <cell r="I10734">
            <v>180590000</v>
          </cell>
          <cell r="J10734">
            <v>180590000</v>
          </cell>
        </row>
        <row r="10735">
          <cell r="H10735" t="str">
            <v>9990059187</v>
          </cell>
          <cell r="I10735">
            <v>180590000</v>
          </cell>
          <cell r="J10735">
            <v>180590000</v>
          </cell>
        </row>
        <row r="10736">
          <cell r="H10736" t="str">
            <v>9990059187</v>
          </cell>
          <cell r="I10736">
            <v>0</v>
          </cell>
          <cell r="J10736">
            <v>180590000</v>
          </cell>
        </row>
        <row r="10737">
          <cell r="H10737" t="str">
            <v>9990059187</v>
          </cell>
          <cell r="I10737">
            <v>0</v>
          </cell>
          <cell r="J10737">
            <v>180590000</v>
          </cell>
        </row>
        <row r="10738">
          <cell r="H10738" t="str">
            <v>187</v>
          </cell>
          <cell r="I10738">
            <v>210700000</v>
          </cell>
          <cell r="J10738">
            <v>210700000</v>
          </cell>
        </row>
        <row r="10739">
          <cell r="H10739" t="str">
            <v>187</v>
          </cell>
          <cell r="I10739">
            <v>210700000</v>
          </cell>
          <cell r="J10739">
            <v>210700000</v>
          </cell>
        </row>
        <row r="10740">
          <cell r="H10740" t="str">
            <v>9900000187</v>
          </cell>
          <cell r="I10740">
            <v>210700000</v>
          </cell>
          <cell r="J10740">
            <v>210700000</v>
          </cell>
        </row>
        <row r="10741">
          <cell r="H10741" t="str">
            <v>9990000187</v>
          </cell>
          <cell r="I10741">
            <v>210700000</v>
          </cell>
          <cell r="J10741">
            <v>210700000</v>
          </cell>
        </row>
        <row r="10742">
          <cell r="H10742" t="str">
            <v>9990059187</v>
          </cell>
          <cell r="I10742">
            <v>210700000</v>
          </cell>
          <cell r="J10742">
            <v>210700000</v>
          </cell>
        </row>
        <row r="10743">
          <cell r="H10743" t="str">
            <v>9990059187</v>
          </cell>
          <cell r="I10743">
            <v>210700000</v>
          </cell>
          <cell r="J10743">
            <v>210700000</v>
          </cell>
        </row>
        <row r="10744">
          <cell r="H10744" t="str">
            <v>9990059187</v>
          </cell>
          <cell r="I10744">
            <v>0</v>
          </cell>
          <cell r="J10744">
            <v>210700000</v>
          </cell>
        </row>
        <row r="10745">
          <cell r="H10745" t="str">
            <v>9990059187</v>
          </cell>
          <cell r="I10745">
            <v>0</v>
          </cell>
          <cell r="J10745">
            <v>210700000</v>
          </cell>
        </row>
        <row r="10746">
          <cell r="H10746" t="str">
            <v>187</v>
          </cell>
          <cell r="I10746">
            <v>66751638100</v>
          </cell>
          <cell r="J10746">
            <v>66703929873.07</v>
          </cell>
        </row>
        <row r="10747">
          <cell r="H10747" t="str">
            <v>187</v>
          </cell>
          <cell r="I10747">
            <v>2307448800</v>
          </cell>
          <cell r="J10747">
            <v>2307953921.0300002</v>
          </cell>
        </row>
        <row r="10748">
          <cell r="H10748" t="str">
            <v>9900000187</v>
          </cell>
          <cell r="I10748">
            <v>2307448800</v>
          </cell>
          <cell r="J10748">
            <v>2307953921.0300002</v>
          </cell>
        </row>
        <row r="10749">
          <cell r="H10749" t="str">
            <v>9990000187</v>
          </cell>
          <cell r="I10749">
            <v>2307448800</v>
          </cell>
          <cell r="J10749">
            <v>2307953921.0300002</v>
          </cell>
        </row>
        <row r="10750">
          <cell r="H10750" t="str">
            <v>9990059187</v>
          </cell>
          <cell r="I10750">
            <v>2307448800</v>
          </cell>
          <cell r="J10750">
            <v>2307953921.0300002</v>
          </cell>
        </row>
        <row r="10751">
          <cell r="H10751" t="str">
            <v>9990059187</v>
          </cell>
          <cell r="I10751">
            <v>1903686300</v>
          </cell>
          <cell r="J10751">
            <v>1909026627</v>
          </cell>
        </row>
        <row r="10752">
          <cell r="H10752" t="str">
            <v>9990059187</v>
          </cell>
          <cell r="I10752">
            <v>0</v>
          </cell>
          <cell r="J10752">
            <v>1909026627</v>
          </cell>
        </row>
        <row r="10753">
          <cell r="H10753" t="str">
            <v>9990059187</v>
          </cell>
          <cell r="I10753">
            <v>0</v>
          </cell>
          <cell r="J10753">
            <v>1909026627</v>
          </cell>
        </row>
        <row r="10754">
          <cell r="H10754" t="str">
            <v>9990059187</v>
          </cell>
          <cell r="I10754">
            <v>403762500</v>
          </cell>
          <cell r="J10754">
            <v>398927294.02999997</v>
          </cell>
        </row>
        <row r="10755">
          <cell r="H10755" t="str">
            <v>9990059187</v>
          </cell>
          <cell r="I10755">
            <v>0</v>
          </cell>
          <cell r="J10755">
            <v>398927294.02999997</v>
          </cell>
        </row>
        <row r="10756">
          <cell r="H10756" t="str">
            <v>9990059187</v>
          </cell>
          <cell r="I10756">
            <v>0</v>
          </cell>
          <cell r="J10756">
            <v>398927294.02999997</v>
          </cell>
        </row>
        <row r="10757">
          <cell r="H10757" t="str">
            <v>187</v>
          </cell>
          <cell r="I10757">
            <v>8067684300</v>
          </cell>
          <cell r="J10757">
            <v>8059995965.3800001</v>
          </cell>
        </row>
        <row r="10758">
          <cell r="H10758" t="str">
            <v>9900000187</v>
          </cell>
          <cell r="I10758">
            <v>8067684300</v>
          </cell>
          <cell r="J10758">
            <v>8059995965.3800001</v>
          </cell>
        </row>
        <row r="10759">
          <cell r="H10759" t="str">
            <v>9990000187</v>
          </cell>
          <cell r="I10759">
            <v>8067684300</v>
          </cell>
          <cell r="J10759">
            <v>8059995965.3800001</v>
          </cell>
        </row>
        <row r="10760">
          <cell r="H10760" t="str">
            <v>9990059187</v>
          </cell>
          <cell r="I10760">
            <v>5983082800</v>
          </cell>
          <cell r="J10760">
            <v>5975394487.8100004</v>
          </cell>
        </row>
        <row r="10761">
          <cell r="H10761" t="str">
            <v>9990059187</v>
          </cell>
          <cell r="I10761">
            <v>5543605500</v>
          </cell>
          <cell r="J10761">
            <v>5540003643.4899998</v>
          </cell>
        </row>
        <row r="10762">
          <cell r="H10762" t="str">
            <v>9990059187</v>
          </cell>
          <cell r="I10762">
            <v>0</v>
          </cell>
          <cell r="J10762">
            <v>5540003643.4899998</v>
          </cell>
        </row>
        <row r="10763">
          <cell r="H10763" t="str">
            <v>9990059187</v>
          </cell>
          <cell r="I10763">
            <v>0</v>
          </cell>
          <cell r="J10763">
            <v>5540003643.4899998</v>
          </cell>
        </row>
        <row r="10764">
          <cell r="H10764" t="str">
            <v>9990059187</v>
          </cell>
          <cell r="I10764">
            <v>302540000</v>
          </cell>
          <cell r="J10764">
            <v>298458899.16000003</v>
          </cell>
        </row>
        <row r="10765">
          <cell r="H10765" t="str">
            <v>9990059187</v>
          </cell>
          <cell r="I10765">
            <v>0</v>
          </cell>
          <cell r="J10765">
            <v>298458899.16000003</v>
          </cell>
        </row>
        <row r="10766">
          <cell r="H10766" t="str">
            <v>9990059187</v>
          </cell>
          <cell r="I10766">
            <v>0</v>
          </cell>
          <cell r="J10766">
            <v>298458899.16000003</v>
          </cell>
        </row>
        <row r="10767">
          <cell r="H10767" t="str">
            <v>9990059187</v>
          </cell>
          <cell r="I10767">
            <v>136937300</v>
          </cell>
          <cell r="J10767">
            <v>136931945.16</v>
          </cell>
        </row>
        <row r="10768">
          <cell r="H10768" t="str">
            <v>9990059187</v>
          </cell>
          <cell r="I10768">
            <v>0</v>
          </cell>
          <cell r="J10768">
            <v>136931945.16</v>
          </cell>
        </row>
        <row r="10769">
          <cell r="H10769" t="str">
            <v>9994009187</v>
          </cell>
          <cell r="I10769">
            <v>2084601500</v>
          </cell>
          <cell r="J10769">
            <v>2084601477.5699999</v>
          </cell>
        </row>
        <row r="10770">
          <cell r="H10770" t="str">
            <v>9994009187</v>
          </cell>
          <cell r="I10770">
            <v>2084601500</v>
          </cell>
          <cell r="J10770">
            <v>2084601477.5699999</v>
          </cell>
        </row>
        <row r="10771">
          <cell r="H10771" t="str">
            <v>9994009187</v>
          </cell>
          <cell r="I10771">
            <v>0</v>
          </cell>
          <cell r="J10771">
            <v>2084601477.5699999</v>
          </cell>
        </row>
        <row r="10772">
          <cell r="H10772" t="str">
            <v>9994009187</v>
          </cell>
          <cell r="I10772">
            <v>0</v>
          </cell>
          <cell r="J10772">
            <v>2084601477.5699999</v>
          </cell>
        </row>
        <row r="10773">
          <cell r="H10773" t="str">
            <v>187</v>
          </cell>
          <cell r="I10773">
            <v>600439300</v>
          </cell>
          <cell r="J10773">
            <v>600174332.64999998</v>
          </cell>
        </row>
        <row r="10774">
          <cell r="H10774" t="str">
            <v>9900000187</v>
          </cell>
          <cell r="I10774">
            <v>600439300</v>
          </cell>
          <cell r="J10774">
            <v>600174332.64999998</v>
          </cell>
        </row>
        <row r="10775">
          <cell r="H10775" t="str">
            <v>9990000187</v>
          </cell>
          <cell r="I10775">
            <v>600439300</v>
          </cell>
          <cell r="J10775">
            <v>600174332.64999998</v>
          </cell>
        </row>
        <row r="10776">
          <cell r="H10776" t="str">
            <v>9990059187</v>
          </cell>
          <cell r="I10776">
            <v>600439300</v>
          </cell>
          <cell r="J10776">
            <v>600174332.64999998</v>
          </cell>
        </row>
        <row r="10777">
          <cell r="H10777" t="str">
            <v>9990059187</v>
          </cell>
          <cell r="I10777">
            <v>583282200</v>
          </cell>
          <cell r="J10777">
            <v>583017232.64999998</v>
          </cell>
        </row>
        <row r="10778">
          <cell r="H10778" t="str">
            <v>9990059187</v>
          </cell>
          <cell r="I10778">
            <v>0</v>
          </cell>
          <cell r="J10778">
            <v>352387932.64999998</v>
          </cell>
        </row>
        <row r="10779">
          <cell r="H10779" t="str">
            <v>9990059187</v>
          </cell>
          <cell r="I10779">
            <v>0</v>
          </cell>
          <cell r="J10779">
            <v>352387932.64999998</v>
          </cell>
        </row>
        <row r="10780">
          <cell r="H10780" t="str">
            <v>9990059187</v>
          </cell>
          <cell r="I10780">
            <v>0</v>
          </cell>
          <cell r="J10780">
            <v>230629300</v>
          </cell>
        </row>
        <row r="10781">
          <cell r="H10781" t="str">
            <v>9990059187</v>
          </cell>
          <cell r="I10781">
            <v>0</v>
          </cell>
          <cell r="J10781">
            <v>230629300</v>
          </cell>
        </row>
        <row r="10782">
          <cell r="H10782" t="str">
            <v>9990059187</v>
          </cell>
          <cell r="I10782">
            <v>13894900</v>
          </cell>
          <cell r="J10782">
            <v>13894900</v>
          </cell>
        </row>
        <row r="10783">
          <cell r="H10783" t="str">
            <v>9990059187</v>
          </cell>
          <cell r="I10783">
            <v>0</v>
          </cell>
          <cell r="J10783">
            <v>13894900</v>
          </cell>
        </row>
        <row r="10784">
          <cell r="H10784" t="str">
            <v>9990059187</v>
          </cell>
          <cell r="I10784">
            <v>0</v>
          </cell>
          <cell r="J10784">
            <v>13894900</v>
          </cell>
        </row>
        <row r="10785">
          <cell r="H10785" t="str">
            <v>9990059187</v>
          </cell>
          <cell r="I10785">
            <v>3262200</v>
          </cell>
          <cell r="J10785">
            <v>3262200</v>
          </cell>
        </row>
        <row r="10786">
          <cell r="H10786" t="str">
            <v>9990059187</v>
          </cell>
          <cell r="I10786">
            <v>0</v>
          </cell>
          <cell r="J10786">
            <v>3262200</v>
          </cell>
        </row>
        <row r="10787">
          <cell r="H10787" t="str">
            <v>187</v>
          </cell>
          <cell r="I10787">
            <v>419538700</v>
          </cell>
          <cell r="J10787">
            <v>419493788.51999998</v>
          </cell>
        </row>
        <row r="10788">
          <cell r="H10788" t="str">
            <v>9900000187</v>
          </cell>
          <cell r="I10788">
            <v>419538700</v>
          </cell>
          <cell r="J10788">
            <v>419493788.51999998</v>
          </cell>
        </row>
        <row r="10789">
          <cell r="H10789" t="str">
            <v>9990000187</v>
          </cell>
          <cell r="I10789">
            <v>419538700</v>
          </cell>
          <cell r="J10789">
            <v>419493788.51999998</v>
          </cell>
        </row>
        <row r="10790">
          <cell r="H10790" t="str">
            <v>9990059187</v>
          </cell>
          <cell r="I10790">
            <v>418534800</v>
          </cell>
          <cell r="J10790">
            <v>418489976.04000002</v>
          </cell>
        </row>
        <row r="10791">
          <cell r="H10791" t="str">
            <v>9990059187</v>
          </cell>
          <cell r="I10791">
            <v>416759100</v>
          </cell>
          <cell r="J10791">
            <v>416714337.89999998</v>
          </cell>
        </row>
        <row r="10792">
          <cell r="H10792" t="str">
            <v>9990059187</v>
          </cell>
          <cell r="I10792">
            <v>0</v>
          </cell>
          <cell r="J10792">
            <v>111720800</v>
          </cell>
        </row>
        <row r="10793">
          <cell r="H10793" t="str">
            <v>9990059187</v>
          </cell>
          <cell r="I10793">
            <v>0</v>
          </cell>
          <cell r="J10793">
            <v>111720800</v>
          </cell>
        </row>
        <row r="10794">
          <cell r="H10794" t="str">
            <v>9990059187</v>
          </cell>
          <cell r="I10794">
            <v>0</v>
          </cell>
          <cell r="J10794">
            <v>304993537.89999998</v>
          </cell>
        </row>
        <row r="10795">
          <cell r="H10795" t="str">
            <v>9990059187</v>
          </cell>
          <cell r="I10795">
            <v>0</v>
          </cell>
          <cell r="J10795">
            <v>304993537.89999998</v>
          </cell>
        </row>
        <row r="10796">
          <cell r="H10796" t="str">
            <v>9990059187</v>
          </cell>
          <cell r="I10796">
            <v>1775700</v>
          </cell>
          <cell r="J10796">
            <v>1775638.14</v>
          </cell>
        </row>
        <row r="10797">
          <cell r="H10797" t="str">
            <v>9990059187</v>
          </cell>
          <cell r="I10797">
            <v>0</v>
          </cell>
          <cell r="J10797">
            <v>1775638.14</v>
          </cell>
        </row>
        <row r="10798">
          <cell r="H10798" t="str">
            <v>9990059187</v>
          </cell>
          <cell r="I10798">
            <v>0</v>
          </cell>
          <cell r="J10798">
            <v>1775638.14</v>
          </cell>
        </row>
        <row r="10799">
          <cell r="H10799" t="str">
            <v>9992040187</v>
          </cell>
          <cell r="I10799">
            <v>1003900</v>
          </cell>
          <cell r="J10799">
            <v>1003812.48</v>
          </cell>
        </row>
        <row r="10800">
          <cell r="H10800" t="str">
            <v>9992040187</v>
          </cell>
          <cell r="I10800">
            <v>1003900</v>
          </cell>
          <cell r="J10800">
            <v>1003812.48</v>
          </cell>
        </row>
        <row r="10801">
          <cell r="H10801" t="str">
            <v>9992040187</v>
          </cell>
          <cell r="I10801">
            <v>0</v>
          </cell>
          <cell r="J10801">
            <v>1003812.48</v>
          </cell>
        </row>
        <row r="10802">
          <cell r="H10802" t="str">
            <v>9992040187</v>
          </cell>
          <cell r="I10802">
            <v>0</v>
          </cell>
          <cell r="J10802">
            <v>1003812.48</v>
          </cell>
        </row>
        <row r="10803">
          <cell r="H10803" t="str">
            <v>187</v>
          </cell>
          <cell r="I10803">
            <v>55355339800</v>
          </cell>
          <cell r="J10803">
            <v>55315124665.489998</v>
          </cell>
        </row>
        <row r="10804">
          <cell r="H10804" t="str">
            <v>9900000187</v>
          </cell>
          <cell r="I10804">
            <v>55355339800</v>
          </cell>
          <cell r="J10804">
            <v>55315124665.489998</v>
          </cell>
        </row>
        <row r="10805">
          <cell r="H10805" t="str">
            <v>9990000187</v>
          </cell>
          <cell r="I10805">
            <v>55355339800</v>
          </cell>
          <cell r="J10805">
            <v>55315124665.489998</v>
          </cell>
        </row>
        <row r="10806">
          <cell r="H10806" t="str">
            <v>9990059187</v>
          </cell>
          <cell r="I10806">
            <v>55021296600</v>
          </cell>
          <cell r="J10806">
            <v>54981081525.489998</v>
          </cell>
        </row>
        <row r="10807">
          <cell r="H10807" t="str">
            <v>9990059187</v>
          </cell>
          <cell r="I10807">
            <v>47097451300</v>
          </cell>
          <cell r="J10807">
            <v>47060647729.800003</v>
          </cell>
        </row>
        <row r="10808">
          <cell r="H10808" t="str">
            <v>9990059187</v>
          </cell>
          <cell r="I10808">
            <v>0</v>
          </cell>
          <cell r="J10808">
            <v>17671297393.689999</v>
          </cell>
        </row>
        <row r="10809">
          <cell r="H10809" t="str">
            <v>9990059187</v>
          </cell>
          <cell r="I10809">
            <v>0</v>
          </cell>
          <cell r="J10809">
            <v>17671297393.689999</v>
          </cell>
        </row>
        <row r="10810">
          <cell r="H10810" t="str">
            <v>9990059187</v>
          </cell>
          <cell r="I10810">
            <v>0</v>
          </cell>
          <cell r="J10810">
            <v>29389350336.110001</v>
          </cell>
        </row>
        <row r="10811">
          <cell r="H10811" t="str">
            <v>9990059187</v>
          </cell>
          <cell r="I10811">
            <v>0</v>
          </cell>
          <cell r="J10811">
            <v>29389350336.110001</v>
          </cell>
        </row>
        <row r="10812">
          <cell r="H10812" t="str">
            <v>9990059187</v>
          </cell>
          <cell r="I10812">
            <v>572734100</v>
          </cell>
          <cell r="J10812">
            <v>569322727.69000006</v>
          </cell>
        </row>
        <row r="10813">
          <cell r="H10813" t="str">
            <v>9990059187</v>
          </cell>
          <cell r="I10813">
            <v>0</v>
          </cell>
          <cell r="J10813">
            <v>569322727.69000006</v>
          </cell>
        </row>
        <row r="10814">
          <cell r="H10814" t="str">
            <v>9990059187</v>
          </cell>
          <cell r="I10814">
            <v>0</v>
          </cell>
          <cell r="J10814">
            <v>569322727.69000006</v>
          </cell>
        </row>
        <row r="10815">
          <cell r="H10815" t="str">
            <v>9990059187</v>
          </cell>
          <cell r="I10815">
            <v>6974900</v>
          </cell>
          <cell r="J10815">
            <v>6974900</v>
          </cell>
        </row>
        <row r="10816">
          <cell r="H10816" t="str">
            <v>9990059187</v>
          </cell>
          <cell r="I10816">
            <v>0</v>
          </cell>
          <cell r="J10816">
            <v>6974900</v>
          </cell>
        </row>
        <row r="10817">
          <cell r="H10817" t="str">
            <v>9990059187</v>
          </cell>
          <cell r="I10817">
            <v>7344136300</v>
          </cell>
          <cell r="J10817">
            <v>7344136168</v>
          </cell>
        </row>
        <row r="10818">
          <cell r="H10818" t="str">
            <v>9990059187</v>
          </cell>
          <cell r="I10818">
            <v>0</v>
          </cell>
          <cell r="J10818">
            <v>7344136168</v>
          </cell>
        </row>
        <row r="10819">
          <cell r="H10819" t="str">
            <v>9990059187</v>
          </cell>
          <cell r="I10819">
            <v>0</v>
          </cell>
          <cell r="J10819">
            <v>7063171000</v>
          </cell>
        </row>
        <row r="10820">
          <cell r="H10820" t="str">
            <v>9990059187</v>
          </cell>
          <cell r="I10820">
            <v>0</v>
          </cell>
          <cell r="J10820">
            <v>280965168</v>
          </cell>
        </row>
        <row r="10821">
          <cell r="H10821" t="str">
            <v>9993893187</v>
          </cell>
          <cell r="I10821">
            <v>2626400</v>
          </cell>
          <cell r="J10821">
            <v>2626400</v>
          </cell>
        </row>
        <row r="10822">
          <cell r="H10822" t="str">
            <v>9993893187</v>
          </cell>
          <cell r="I10822">
            <v>2462400</v>
          </cell>
          <cell r="J10822">
            <v>2462400</v>
          </cell>
        </row>
        <row r="10823">
          <cell r="H10823" t="str">
            <v>9993893187</v>
          </cell>
          <cell r="I10823">
            <v>0</v>
          </cell>
          <cell r="J10823">
            <v>2462400</v>
          </cell>
        </row>
        <row r="10824">
          <cell r="H10824" t="str">
            <v>9993893187</v>
          </cell>
          <cell r="I10824">
            <v>164000</v>
          </cell>
          <cell r="J10824">
            <v>164000</v>
          </cell>
        </row>
        <row r="10825">
          <cell r="H10825" t="str">
            <v>9993893187</v>
          </cell>
          <cell r="I10825">
            <v>0</v>
          </cell>
          <cell r="J10825">
            <v>164000</v>
          </cell>
        </row>
        <row r="10826">
          <cell r="H10826" t="str">
            <v>9993893187</v>
          </cell>
          <cell r="I10826">
            <v>0</v>
          </cell>
          <cell r="J10826">
            <v>164000</v>
          </cell>
        </row>
        <row r="10827">
          <cell r="H10827" t="str">
            <v>9994009187</v>
          </cell>
          <cell r="I10827">
            <v>331416800</v>
          </cell>
          <cell r="J10827">
            <v>331416740</v>
          </cell>
        </row>
        <row r="10828">
          <cell r="H10828" t="str">
            <v>9994009187</v>
          </cell>
          <cell r="I10828">
            <v>331416800</v>
          </cell>
          <cell r="J10828">
            <v>331416740</v>
          </cell>
        </row>
        <row r="10829">
          <cell r="H10829" t="str">
            <v>9994009187</v>
          </cell>
          <cell r="I10829">
            <v>0</v>
          </cell>
          <cell r="J10829">
            <v>331416740</v>
          </cell>
        </row>
        <row r="10830">
          <cell r="H10830" t="str">
            <v>9994009187</v>
          </cell>
          <cell r="I10830">
            <v>0</v>
          </cell>
          <cell r="J10830">
            <v>331416740</v>
          </cell>
        </row>
        <row r="10831">
          <cell r="H10831" t="str">
            <v>187</v>
          </cell>
          <cell r="I10831">
            <v>1187200</v>
          </cell>
          <cell r="J10831">
            <v>1187200</v>
          </cell>
        </row>
        <row r="10832">
          <cell r="H10832" t="str">
            <v>9900000187</v>
          </cell>
          <cell r="I10832">
            <v>1187200</v>
          </cell>
          <cell r="J10832">
            <v>1187200</v>
          </cell>
        </row>
        <row r="10833">
          <cell r="H10833" t="str">
            <v>9990000187</v>
          </cell>
          <cell r="I10833">
            <v>1187200</v>
          </cell>
          <cell r="J10833">
            <v>1187200</v>
          </cell>
        </row>
        <row r="10834">
          <cell r="H10834" t="str">
            <v>9990059187</v>
          </cell>
          <cell r="I10834">
            <v>1187200</v>
          </cell>
          <cell r="J10834">
            <v>1187200</v>
          </cell>
        </row>
        <row r="10835">
          <cell r="H10835" t="str">
            <v>9990059187</v>
          </cell>
          <cell r="I10835">
            <v>1187200</v>
          </cell>
          <cell r="J10835">
            <v>1187200</v>
          </cell>
        </row>
        <row r="10836">
          <cell r="H10836" t="str">
            <v>9990059187</v>
          </cell>
          <cell r="I10836">
            <v>0</v>
          </cell>
          <cell r="J10836">
            <v>1187200</v>
          </cell>
        </row>
        <row r="10837">
          <cell r="H10837" t="str">
            <v>9990059187</v>
          </cell>
          <cell r="I10837">
            <v>0</v>
          </cell>
          <cell r="J10837">
            <v>1187200</v>
          </cell>
        </row>
        <row r="10838">
          <cell r="H10838" t="str">
            <v>187</v>
          </cell>
          <cell r="I10838">
            <v>3011881500</v>
          </cell>
          <cell r="J10838">
            <v>3009021210.8600001</v>
          </cell>
        </row>
        <row r="10839">
          <cell r="H10839" t="str">
            <v>187</v>
          </cell>
          <cell r="I10839">
            <v>3011881500</v>
          </cell>
          <cell r="J10839">
            <v>3009021210.8600001</v>
          </cell>
        </row>
        <row r="10840">
          <cell r="H10840" t="str">
            <v>9900000187</v>
          </cell>
          <cell r="I10840">
            <v>3011881500</v>
          </cell>
          <cell r="J10840">
            <v>3009021210.8600001</v>
          </cell>
        </row>
        <row r="10841">
          <cell r="H10841" t="str">
            <v>9990000187</v>
          </cell>
          <cell r="I10841">
            <v>3011881500</v>
          </cell>
          <cell r="J10841">
            <v>3009021210.8600001</v>
          </cell>
        </row>
        <row r="10842">
          <cell r="H10842" t="str">
            <v>9990059187</v>
          </cell>
          <cell r="I10842">
            <v>2900671500</v>
          </cell>
          <cell r="J10842">
            <v>2897811210.8600001</v>
          </cell>
        </row>
        <row r="10843">
          <cell r="H10843" t="str">
            <v>9990059187</v>
          </cell>
          <cell r="I10843">
            <v>763814900</v>
          </cell>
          <cell r="J10843">
            <v>763898292.90999997</v>
          </cell>
        </row>
        <row r="10844">
          <cell r="H10844" t="str">
            <v>9990059187</v>
          </cell>
          <cell r="I10844">
            <v>0</v>
          </cell>
          <cell r="J10844">
            <v>655041293.32000005</v>
          </cell>
        </row>
        <row r="10845">
          <cell r="H10845" t="str">
            <v>9990059187</v>
          </cell>
          <cell r="I10845">
            <v>0</v>
          </cell>
          <cell r="J10845">
            <v>655041293.32000005</v>
          </cell>
        </row>
        <row r="10846">
          <cell r="H10846" t="str">
            <v>9990059187</v>
          </cell>
          <cell r="I10846">
            <v>0</v>
          </cell>
          <cell r="J10846">
            <v>108856999.59</v>
          </cell>
        </row>
        <row r="10847">
          <cell r="H10847" t="str">
            <v>9990059187</v>
          </cell>
          <cell r="I10847">
            <v>0</v>
          </cell>
          <cell r="J10847">
            <v>108856999.59</v>
          </cell>
        </row>
        <row r="10848">
          <cell r="H10848" t="str">
            <v>9990059187</v>
          </cell>
          <cell r="I10848">
            <v>39338400</v>
          </cell>
          <cell r="J10848">
            <v>36394717.950000003</v>
          </cell>
        </row>
        <row r="10849">
          <cell r="H10849" t="str">
            <v>9990059187</v>
          </cell>
          <cell r="I10849">
            <v>0</v>
          </cell>
          <cell r="J10849">
            <v>36394717.950000003</v>
          </cell>
        </row>
        <row r="10850">
          <cell r="H10850" t="str">
            <v>9990059187</v>
          </cell>
          <cell r="I10850">
            <v>0</v>
          </cell>
          <cell r="J10850">
            <v>36394717.950000003</v>
          </cell>
        </row>
        <row r="10851">
          <cell r="H10851" t="str">
            <v>9990059187</v>
          </cell>
          <cell r="I10851">
            <v>2097518200</v>
          </cell>
          <cell r="J10851">
            <v>2097518200</v>
          </cell>
        </row>
        <row r="10852">
          <cell r="H10852" t="str">
            <v>9990059187</v>
          </cell>
          <cell r="I10852">
            <v>0</v>
          </cell>
          <cell r="J10852">
            <v>1605957800</v>
          </cell>
        </row>
        <row r="10853">
          <cell r="H10853" t="str">
            <v>9990059187</v>
          </cell>
          <cell r="I10853">
            <v>0</v>
          </cell>
          <cell r="J10853">
            <v>1585147300</v>
          </cell>
        </row>
        <row r="10854">
          <cell r="H10854" t="str">
            <v>9990059187</v>
          </cell>
          <cell r="I10854">
            <v>0</v>
          </cell>
          <cell r="J10854">
            <v>20810500</v>
          </cell>
        </row>
        <row r="10855">
          <cell r="H10855" t="str">
            <v>9990059187</v>
          </cell>
          <cell r="I10855">
            <v>0</v>
          </cell>
          <cell r="J10855">
            <v>491560400</v>
          </cell>
        </row>
        <row r="10856">
          <cell r="H10856" t="str">
            <v>9990059187</v>
          </cell>
          <cell r="I10856">
            <v>0</v>
          </cell>
          <cell r="J10856">
            <v>347699600</v>
          </cell>
        </row>
        <row r="10857">
          <cell r="H10857" t="str">
            <v>9990059187</v>
          </cell>
          <cell r="I10857">
            <v>0</v>
          </cell>
          <cell r="J10857">
            <v>143860800</v>
          </cell>
        </row>
        <row r="10858">
          <cell r="H10858" t="str">
            <v>9996162187</v>
          </cell>
          <cell r="I10858">
            <v>111210000</v>
          </cell>
          <cell r="J10858">
            <v>111210000</v>
          </cell>
        </row>
        <row r="10859">
          <cell r="H10859" t="str">
            <v>9996162187</v>
          </cell>
          <cell r="I10859">
            <v>111210000</v>
          </cell>
          <cell r="J10859">
            <v>111210000</v>
          </cell>
        </row>
        <row r="10860">
          <cell r="H10860" t="str">
            <v>9996162187</v>
          </cell>
          <cell r="I10860">
            <v>0</v>
          </cell>
          <cell r="J10860">
            <v>111210000</v>
          </cell>
        </row>
        <row r="10861">
          <cell r="H10861" t="str">
            <v>9996162187</v>
          </cell>
          <cell r="I10861">
            <v>0</v>
          </cell>
          <cell r="J10861">
            <v>111210000</v>
          </cell>
        </row>
        <row r="10862">
          <cell r="H10862" t="str">
            <v>187</v>
          </cell>
          <cell r="I10862">
            <v>56773801600</v>
          </cell>
          <cell r="J10862">
            <v>56406720346.769997</v>
          </cell>
        </row>
        <row r="10863">
          <cell r="H10863" t="str">
            <v>187</v>
          </cell>
          <cell r="I10863">
            <v>47638078500</v>
          </cell>
          <cell r="J10863">
            <v>47523214101.800003</v>
          </cell>
        </row>
        <row r="10864">
          <cell r="H10864" t="str">
            <v>0100000187</v>
          </cell>
          <cell r="I10864">
            <v>444722500</v>
          </cell>
          <cell r="J10864">
            <v>444698733.75</v>
          </cell>
        </row>
        <row r="10865">
          <cell r="H10865" t="str">
            <v>0120000187</v>
          </cell>
          <cell r="I10865">
            <v>389874400</v>
          </cell>
          <cell r="J10865">
            <v>389874398</v>
          </cell>
        </row>
        <row r="10866">
          <cell r="H10866" t="str">
            <v>0125401187</v>
          </cell>
          <cell r="I10866">
            <v>389874400</v>
          </cell>
          <cell r="J10866">
            <v>389874398</v>
          </cell>
        </row>
        <row r="10867">
          <cell r="H10867" t="str">
            <v>0125401187</v>
          </cell>
          <cell r="I10867">
            <v>389874400</v>
          </cell>
          <cell r="J10867">
            <v>389874398</v>
          </cell>
        </row>
        <row r="10868">
          <cell r="H10868" t="str">
            <v>0125401187</v>
          </cell>
          <cell r="I10868">
            <v>0</v>
          </cell>
          <cell r="J10868">
            <v>389874398</v>
          </cell>
        </row>
        <row r="10869">
          <cell r="H10869" t="str">
            <v>0125401187</v>
          </cell>
          <cell r="I10869">
            <v>0</v>
          </cell>
          <cell r="J10869">
            <v>389874398</v>
          </cell>
        </row>
        <row r="10870">
          <cell r="H10870" t="str">
            <v>0170000187</v>
          </cell>
          <cell r="I10870">
            <v>54848100</v>
          </cell>
          <cell r="J10870">
            <v>54824335.75</v>
          </cell>
        </row>
        <row r="10871">
          <cell r="H10871" t="str">
            <v>0173999187</v>
          </cell>
          <cell r="I10871">
            <v>54848100</v>
          </cell>
          <cell r="J10871">
            <v>54824335.75</v>
          </cell>
        </row>
        <row r="10872">
          <cell r="H10872" t="str">
            <v>0173999187</v>
          </cell>
          <cell r="I10872">
            <v>46472200</v>
          </cell>
          <cell r="J10872">
            <v>46448558.759999998</v>
          </cell>
        </row>
        <row r="10873">
          <cell r="H10873" t="str">
            <v>0173999187</v>
          </cell>
          <cell r="I10873">
            <v>0</v>
          </cell>
          <cell r="J10873">
            <v>46448558.759999998</v>
          </cell>
        </row>
        <row r="10874">
          <cell r="H10874" t="str">
            <v>0173999187</v>
          </cell>
          <cell r="I10874">
            <v>0</v>
          </cell>
          <cell r="J10874">
            <v>46448558.759999998</v>
          </cell>
        </row>
        <row r="10875">
          <cell r="H10875" t="str">
            <v>0173999187</v>
          </cell>
          <cell r="I10875">
            <v>815200</v>
          </cell>
          <cell r="J10875">
            <v>815176.99</v>
          </cell>
        </row>
        <row r="10876">
          <cell r="H10876" t="str">
            <v>0173999187</v>
          </cell>
          <cell r="I10876">
            <v>0</v>
          </cell>
          <cell r="J10876">
            <v>815176.99</v>
          </cell>
        </row>
        <row r="10877">
          <cell r="H10877" t="str">
            <v>0173999187</v>
          </cell>
          <cell r="I10877">
            <v>0</v>
          </cell>
          <cell r="J10877">
            <v>815176.99</v>
          </cell>
        </row>
        <row r="10878">
          <cell r="H10878" t="str">
            <v>0173999187</v>
          </cell>
          <cell r="I10878">
            <v>7560700</v>
          </cell>
          <cell r="J10878">
            <v>7560600</v>
          </cell>
        </row>
        <row r="10879">
          <cell r="H10879" t="str">
            <v>0173999187</v>
          </cell>
          <cell r="I10879">
            <v>0</v>
          </cell>
          <cell r="J10879">
            <v>7560600</v>
          </cell>
        </row>
        <row r="10880">
          <cell r="H10880" t="str">
            <v>0173999187</v>
          </cell>
          <cell r="I10880">
            <v>0</v>
          </cell>
          <cell r="J10880">
            <v>7560600</v>
          </cell>
        </row>
        <row r="10881">
          <cell r="H10881" t="str">
            <v>9900000187</v>
          </cell>
          <cell r="I10881">
            <v>47193356000</v>
          </cell>
          <cell r="J10881">
            <v>47078515368.050003</v>
          </cell>
        </row>
        <row r="10882">
          <cell r="H10882" t="str">
            <v>9990000187</v>
          </cell>
          <cell r="I10882">
            <v>47193356000</v>
          </cell>
          <cell r="J10882">
            <v>47078515368.050003</v>
          </cell>
        </row>
        <row r="10883">
          <cell r="H10883" t="str">
            <v>9990059187</v>
          </cell>
          <cell r="I10883">
            <v>43019237600</v>
          </cell>
          <cell r="J10883">
            <v>42904549754.510002</v>
          </cell>
        </row>
        <row r="10884">
          <cell r="H10884" t="str">
            <v>9990059187</v>
          </cell>
          <cell r="I10884">
            <v>30868268100</v>
          </cell>
          <cell r="J10884">
            <v>30764576430.529999</v>
          </cell>
        </row>
        <row r="10885">
          <cell r="H10885" t="str">
            <v>9990059187</v>
          </cell>
          <cell r="I10885">
            <v>0</v>
          </cell>
          <cell r="J10885">
            <v>27746895786.82</v>
          </cell>
        </row>
        <row r="10886">
          <cell r="H10886" t="str">
            <v>9990059187</v>
          </cell>
          <cell r="I10886">
            <v>0</v>
          </cell>
          <cell r="J10886">
            <v>27746895786.82</v>
          </cell>
        </row>
        <row r="10887">
          <cell r="H10887" t="str">
            <v>9990059187</v>
          </cell>
          <cell r="I10887">
            <v>0</v>
          </cell>
          <cell r="J10887">
            <v>3017680643.71</v>
          </cell>
        </row>
        <row r="10888">
          <cell r="H10888" t="str">
            <v>9990059187</v>
          </cell>
          <cell r="I10888">
            <v>0</v>
          </cell>
          <cell r="J10888">
            <v>3017680643.71</v>
          </cell>
        </row>
        <row r="10889">
          <cell r="H10889" t="str">
            <v>9990059187</v>
          </cell>
          <cell r="I10889">
            <v>5505066400</v>
          </cell>
          <cell r="J10889">
            <v>5494070363.9799995</v>
          </cell>
        </row>
        <row r="10890">
          <cell r="H10890" t="str">
            <v>9990059187</v>
          </cell>
          <cell r="I10890">
            <v>0</v>
          </cell>
          <cell r="J10890">
            <v>5494070363.9799995</v>
          </cell>
        </row>
        <row r="10891">
          <cell r="H10891" t="str">
            <v>9990059187</v>
          </cell>
          <cell r="I10891">
            <v>0</v>
          </cell>
          <cell r="J10891">
            <v>5494070363.9799995</v>
          </cell>
        </row>
        <row r="10892">
          <cell r="H10892" t="str">
            <v>9990059187</v>
          </cell>
          <cell r="I10892">
            <v>6645903100</v>
          </cell>
          <cell r="J10892">
            <v>6645902960</v>
          </cell>
        </row>
        <row r="10893">
          <cell r="H10893" t="str">
            <v>9990059187</v>
          </cell>
          <cell r="I10893">
            <v>0</v>
          </cell>
          <cell r="J10893">
            <v>6645902960</v>
          </cell>
        </row>
        <row r="10894">
          <cell r="H10894" t="str">
            <v>9990059187</v>
          </cell>
          <cell r="I10894">
            <v>0</v>
          </cell>
          <cell r="J10894">
            <v>6287539700</v>
          </cell>
        </row>
        <row r="10895">
          <cell r="H10895" t="str">
            <v>9990059187</v>
          </cell>
          <cell r="I10895">
            <v>0</v>
          </cell>
          <cell r="J10895">
            <v>358363260</v>
          </cell>
        </row>
        <row r="10896">
          <cell r="H10896" t="str">
            <v>9994009187</v>
          </cell>
          <cell r="I10896">
            <v>4174118400</v>
          </cell>
          <cell r="J10896">
            <v>4173965613.54</v>
          </cell>
        </row>
        <row r="10897">
          <cell r="H10897" t="str">
            <v>9994009187</v>
          </cell>
          <cell r="I10897">
            <v>4174118400</v>
          </cell>
          <cell r="J10897">
            <v>4173965613.54</v>
          </cell>
        </row>
        <row r="10898">
          <cell r="H10898" t="str">
            <v>9994009187</v>
          </cell>
          <cell r="I10898">
            <v>0</v>
          </cell>
          <cell r="J10898">
            <v>4173965613.54</v>
          </cell>
        </row>
        <row r="10899">
          <cell r="H10899" t="str">
            <v>9994009187</v>
          </cell>
          <cell r="I10899">
            <v>0</v>
          </cell>
          <cell r="J10899">
            <v>4173965613.54</v>
          </cell>
        </row>
        <row r="10900">
          <cell r="H10900" t="str">
            <v>187</v>
          </cell>
          <cell r="I10900">
            <v>1483149900</v>
          </cell>
          <cell r="J10900">
            <v>1483149900</v>
          </cell>
        </row>
        <row r="10901">
          <cell r="H10901" t="str">
            <v>9900000187</v>
          </cell>
          <cell r="I10901">
            <v>1483149900</v>
          </cell>
          <cell r="J10901">
            <v>1483149900</v>
          </cell>
        </row>
        <row r="10902">
          <cell r="H10902" t="str">
            <v>9990000187</v>
          </cell>
          <cell r="I10902">
            <v>1483149900</v>
          </cell>
          <cell r="J10902">
            <v>1483149900</v>
          </cell>
        </row>
        <row r="10903">
          <cell r="H10903" t="str">
            <v>9990059187</v>
          </cell>
          <cell r="I10903">
            <v>1483149900</v>
          </cell>
          <cell r="J10903">
            <v>1483149900</v>
          </cell>
        </row>
        <row r="10904">
          <cell r="H10904" t="str">
            <v>9990059187</v>
          </cell>
          <cell r="I10904">
            <v>1483149900</v>
          </cell>
          <cell r="J10904">
            <v>1483149900</v>
          </cell>
        </row>
        <row r="10905">
          <cell r="H10905" t="str">
            <v>9990059187</v>
          </cell>
          <cell r="I10905">
            <v>0</v>
          </cell>
          <cell r="J10905">
            <v>1483149900</v>
          </cell>
        </row>
        <row r="10906">
          <cell r="H10906" t="str">
            <v>9990059187</v>
          </cell>
          <cell r="I10906">
            <v>0</v>
          </cell>
          <cell r="J10906">
            <v>1483149900</v>
          </cell>
        </row>
        <row r="10907">
          <cell r="H10907" t="str">
            <v>187</v>
          </cell>
          <cell r="I10907">
            <v>5837826000</v>
          </cell>
          <cell r="J10907">
            <v>5833581848.1400003</v>
          </cell>
        </row>
        <row r="10908">
          <cell r="H10908" t="str">
            <v>9900000187</v>
          </cell>
          <cell r="I10908">
            <v>5837826000</v>
          </cell>
          <cell r="J10908">
            <v>5833581848.1400003</v>
          </cell>
        </row>
        <row r="10909">
          <cell r="H10909" t="str">
            <v>9990000187</v>
          </cell>
          <cell r="I10909">
            <v>5837826000</v>
          </cell>
          <cell r="J10909">
            <v>5833581848.1400003</v>
          </cell>
        </row>
        <row r="10910">
          <cell r="H10910" t="str">
            <v>9990059187</v>
          </cell>
          <cell r="I10910">
            <v>5837826000</v>
          </cell>
          <cell r="J10910">
            <v>5833581848.1400003</v>
          </cell>
        </row>
        <row r="10911">
          <cell r="H10911" t="str">
            <v>9990059187</v>
          </cell>
          <cell r="I10911">
            <v>3154051900</v>
          </cell>
          <cell r="J10911">
            <v>3151856397.2600002</v>
          </cell>
        </row>
        <row r="10912">
          <cell r="H10912" t="str">
            <v>9990059187</v>
          </cell>
          <cell r="I10912">
            <v>0</v>
          </cell>
          <cell r="J10912">
            <v>3151426197.2600002</v>
          </cell>
        </row>
        <row r="10913">
          <cell r="H10913" t="str">
            <v>9990059187</v>
          </cell>
          <cell r="I10913">
            <v>0</v>
          </cell>
          <cell r="J10913">
            <v>3151426197.2600002</v>
          </cell>
        </row>
        <row r="10914">
          <cell r="H10914" t="str">
            <v>9990059187</v>
          </cell>
          <cell r="I10914">
            <v>0</v>
          </cell>
          <cell r="J10914">
            <v>430200</v>
          </cell>
        </row>
        <row r="10915">
          <cell r="H10915" t="str">
            <v>9990059187</v>
          </cell>
          <cell r="I10915">
            <v>0</v>
          </cell>
          <cell r="J10915">
            <v>430200</v>
          </cell>
        </row>
        <row r="10916">
          <cell r="H10916" t="str">
            <v>9990059187</v>
          </cell>
          <cell r="I10916">
            <v>1706282700</v>
          </cell>
          <cell r="J10916">
            <v>1704234050.8800001</v>
          </cell>
        </row>
        <row r="10917">
          <cell r="H10917" t="str">
            <v>9990059187</v>
          </cell>
          <cell r="I10917">
            <v>0</v>
          </cell>
          <cell r="J10917">
            <v>1704234050.8800001</v>
          </cell>
        </row>
        <row r="10918">
          <cell r="H10918" t="str">
            <v>9990059187</v>
          </cell>
          <cell r="I10918">
            <v>0</v>
          </cell>
          <cell r="J10918">
            <v>1704234050.8800001</v>
          </cell>
        </row>
        <row r="10919">
          <cell r="H10919" t="str">
            <v>9990059187</v>
          </cell>
          <cell r="I10919">
            <v>977491400</v>
          </cell>
          <cell r="J10919">
            <v>977491400</v>
          </cell>
        </row>
        <row r="10920">
          <cell r="H10920" t="str">
            <v>9990059187</v>
          </cell>
          <cell r="I10920">
            <v>0</v>
          </cell>
          <cell r="J10920">
            <v>977491400</v>
          </cell>
        </row>
        <row r="10921">
          <cell r="H10921" t="str">
            <v>9990059187</v>
          </cell>
          <cell r="I10921">
            <v>0</v>
          </cell>
          <cell r="J10921">
            <v>877471900</v>
          </cell>
        </row>
        <row r="10922">
          <cell r="H10922" t="str">
            <v>9990059187</v>
          </cell>
          <cell r="I10922">
            <v>0</v>
          </cell>
          <cell r="J10922">
            <v>100019500</v>
          </cell>
        </row>
        <row r="10923">
          <cell r="H10923" t="str">
            <v>187</v>
          </cell>
          <cell r="I10923">
            <v>987067200</v>
          </cell>
          <cell r="J10923">
            <v>983977901.88</v>
          </cell>
        </row>
        <row r="10924">
          <cell r="H10924" t="str">
            <v>9900000187</v>
          </cell>
          <cell r="I10924">
            <v>987067200</v>
          </cell>
          <cell r="J10924">
            <v>983977901.88</v>
          </cell>
        </row>
        <row r="10925">
          <cell r="H10925" t="str">
            <v>9990000187</v>
          </cell>
          <cell r="I10925">
            <v>987067200</v>
          </cell>
          <cell r="J10925">
            <v>983977901.88</v>
          </cell>
        </row>
        <row r="10926">
          <cell r="H10926" t="str">
            <v>9990059187</v>
          </cell>
          <cell r="I10926">
            <v>987067200</v>
          </cell>
          <cell r="J10926">
            <v>983977901.88</v>
          </cell>
        </row>
        <row r="10927">
          <cell r="H10927" t="str">
            <v>9990059187</v>
          </cell>
          <cell r="I10927">
            <v>881239200</v>
          </cell>
          <cell r="J10927">
            <v>878150555.16999996</v>
          </cell>
        </row>
        <row r="10928">
          <cell r="H10928" t="str">
            <v>9990059187</v>
          </cell>
          <cell r="I10928">
            <v>0</v>
          </cell>
          <cell r="J10928">
            <v>679445724.94000006</v>
          </cell>
        </row>
        <row r="10929">
          <cell r="H10929" t="str">
            <v>9990059187</v>
          </cell>
          <cell r="I10929">
            <v>0</v>
          </cell>
          <cell r="J10929">
            <v>679445724.94000006</v>
          </cell>
        </row>
        <row r="10930">
          <cell r="H10930" t="str">
            <v>9990059187</v>
          </cell>
          <cell r="I10930">
            <v>0</v>
          </cell>
          <cell r="J10930">
            <v>198704830.22999999</v>
          </cell>
        </row>
        <row r="10931">
          <cell r="H10931" t="str">
            <v>9990059187</v>
          </cell>
          <cell r="I10931">
            <v>0</v>
          </cell>
          <cell r="J10931">
            <v>198704830.22999999</v>
          </cell>
        </row>
        <row r="10932">
          <cell r="H10932" t="str">
            <v>9990059187</v>
          </cell>
          <cell r="I10932">
            <v>105828000</v>
          </cell>
          <cell r="J10932">
            <v>105827346.70999999</v>
          </cell>
        </row>
        <row r="10933">
          <cell r="H10933" t="str">
            <v>9990059187</v>
          </cell>
          <cell r="I10933">
            <v>0</v>
          </cell>
          <cell r="J10933">
            <v>105827346.70999999</v>
          </cell>
        </row>
        <row r="10934">
          <cell r="H10934" t="str">
            <v>9990059187</v>
          </cell>
          <cell r="I10934">
            <v>0</v>
          </cell>
          <cell r="J10934">
            <v>105827346.70999999</v>
          </cell>
        </row>
        <row r="10935">
          <cell r="H10935" t="str">
            <v>187</v>
          </cell>
          <cell r="I10935">
            <v>827680000</v>
          </cell>
          <cell r="J10935">
            <v>582796594.95000005</v>
          </cell>
        </row>
        <row r="10936">
          <cell r="H10936" t="str">
            <v>9900000187</v>
          </cell>
          <cell r="I10936">
            <v>827680000</v>
          </cell>
          <cell r="J10936">
            <v>582796594.95000005</v>
          </cell>
        </row>
        <row r="10937">
          <cell r="H10937" t="str">
            <v>9990000187</v>
          </cell>
          <cell r="I10937">
            <v>827680000</v>
          </cell>
          <cell r="J10937">
            <v>582796594.95000005</v>
          </cell>
        </row>
        <row r="10938">
          <cell r="H10938" t="str">
            <v>9992794187</v>
          </cell>
          <cell r="I10938">
            <v>827680000</v>
          </cell>
          <cell r="J10938">
            <v>582796594.95000005</v>
          </cell>
        </row>
        <row r="10939">
          <cell r="H10939" t="str">
            <v>9992794187</v>
          </cell>
          <cell r="I10939">
            <v>827680000</v>
          </cell>
          <cell r="J10939">
            <v>582796594.95000005</v>
          </cell>
        </row>
        <row r="10940">
          <cell r="H10940" t="str">
            <v>9992794187</v>
          </cell>
          <cell r="I10940">
            <v>0</v>
          </cell>
          <cell r="J10940">
            <v>582796594.95000005</v>
          </cell>
        </row>
        <row r="10941">
          <cell r="H10941" t="str">
            <v>9992794187</v>
          </cell>
          <cell r="I10941">
            <v>0</v>
          </cell>
          <cell r="J10941">
            <v>582796594.95000005</v>
          </cell>
        </row>
        <row r="10942">
          <cell r="H10942" t="str">
            <v>187</v>
          </cell>
          <cell r="I10942">
            <v>445016887300</v>
          </cell>
          <cell r="J10942">
            <v>442831238431.09003</v>
          </cell>
        </row>
        <row r="10943">
          <cell r="H10943" t="str">
            <v>187</v>
          </cell>
          <cell r="I10943">
            <v>308479842400</v>
          </cell>
          <cell r="J10943">
            <v>306310541134.29999</v>
          </cell>
        </row>
        <row r="10944">
          <cell r="H10944" t="str">
            <v>7100000187</v>
          </cell>
          <cell r="I10944">
            <v>308479842400</v>
          </cell>
          <cell r="J10944">
            <v>306310541134.29999</v>
          </cell>
        </row>
        <row r="10945">
          <cell r="H10945" t="str">
            <v>7103001187</v>
          </cell>
          <cell r="I10945">
            <v>308448243600</v>
          </cell>
          <cell r="J10945">
            <v>306278942334.29999</v>
          </cell>
        </row>
        <row r="10946">
          <cell r="H10946" t="str">
            <v>7103001187</v>
          </cell>
          <cell r="I10946">
            <v>990092400</v>
          </cell>
          <cell r="J10946">
            <v>992945872.27999997</v>
          </cell>
        </row>
        <row r="10947">
          <cell r="H10947" t="str">
            <v>7103001187</v>
          </cell>
          <cell r="I10947">
            <v>0</v>
          </cell>
          <cell r="J10947">
            <v>992945872.27999997</v>
          </cell>
        </row>
        <row r="10948">
          <cell r="H10948" t="str">
            <v>7103001187</v>
          </cell>
          <cell r="I10948">
            <v>0</v>
          </cell>
          <cell r="J10948">
            <v>992945872.27999997</v>
          </cell>
        </row>
        <row r="10949">
          <cell r="H10949" t="str">
            <v>7103001187</v>
          </cell>
          <cell r="I10949">
            <v>307458151200</v>
          </cell>
          <cell r="J10949">
            <v>305285996462.02002</v>
          </cell>
        </row>
        <row r="10950">
          <cell r="H10950" t="str">
            <v>7103001187</v>
          </cell>
          <cell r="I10950">
            <v>0</v>
          </cell>
          <cell r="J10950">
            <v>305285996462.02002</v>
          </cell>
        </row>
        <row r="10951">
          <cell r="H10951" t="str">
            <v>7103001187</v>
          </cell>
          <cell r="I10951">
            <v>0</v>
          </cell>
          <cell r="J10951">
            <v>305285996462.02002</v>
          </cell>
        </row>
        <row r="10952">
          <cell r="H10952" t="str">
            <v>7103056187</v>
          </cell>
          <cell r="I10952">
            <v>31598800</v>
          </cell>
          <cell r="J10952">
            <v>31598800</v>
          </cell>
        </row>
        <row r="10953">
          <cell r="H10953" t="str">
            <v>7103056187</v>
          </cell>
          <cell r="I10953">
            <v>31598800</v>
          </cell>
          <cell r="J10953">
            <v>31598800</v>
          </cell>
        </row>
        <row r="10954">
          <cell r="H10954" t="str">
            <v>7103056187</v>
          </cell>
          <cell r="I10954">
            <v>0</v>
          </cell>
          <cell r="J10954">
            <v>31598800</v>
          </cell>
        </row>
        <row r="10955">
          <cell r="H10955" t="str">
            <v>187</v>
          </cell>
          <cell r="I10955">
            <v>136520004900</v>
          </cell>
          <cell r="J10955">
            <v>136503657299.03</v>
          </cell>
        </row>
        <row r="10956">
          <cell r="H10956" t="str">
            <v>0300000187</v>
          </cell>
          <cell r="I10956">
            <v>17863230400</v>
          </cell>
          <cell r="J10956">
            <v>17857154544.380001</v>
          </cell>
        </row>
        <row r="10957">
          <cell r="H10957" t="str">
            <v>0310000187</v>
          </cell>
          <cell r="I10957">
            <v>17863230400</v>
          </cell>
          <cell r="J10957">
            <v>17857154544.380001</v>
          </cell>
        </row>
        <row r="10958">
          <cell r="H10958" t="str">
            <v>0313002187</v>
          </cell>
          <cell r="I10958">
            <v>360731600</v>
          </cell>
          <cell r="J10958">
            <v>354352415.13999999</v>
          </cell>
        </row>
        <row r="10959">
          <cell r="H10959" t="str">
            <v>0313002187</v>
          </cell>
          <cell r="I10959">
            <v>360731600</v>
          </cell>
          <cell r="J10959">
            <v>354352415.13999999</v>
          </cell>
        </row>
        <row r="10960">
          <cell r="H10960" t="str">
            <v>0313002187</v>
          </cell>
          <cell r="I10960">
            <v>0</v>
          </cell>
          <cell r="J10960">
            <v>354352415.13999999</v>
          </cell>
        </row>
        <row r="10961">
          <cell r="H10961" t="str">
            <v>0313002187</v>
          </cell>
          <cell r="I10961">
            <v>0</v>
          </cell>
          <cell r="J10961">
            <v>354352415.13999999</v>
          </cell>
        </row>
        <row r="10962">
          <cell r="H10962" t="str">
            <v>0313004187</v>
          </cell>
          <cell r="I10962">
            <v>1356959500</v>
          </cell>
          <cell r="J10962">
            <v>1332111762.6400001</v>
          </cell>
        </row>
        <row r="10963">
          <cell r="H10963" t="str">
            <v>0313004187</v>
          </cell>
          <cell r="I10963">
            <v>1356959500</v>
          </cell>
          <cell r="J10963">
            <v>1332111762.6400001</v>
          </cell>
        </row>
        <row r="10964">
          <cell r="H10964" t="str">
            <v>0313004187</v>
          </cell>
          <cell r="I10964">
            <v>0</v>
          </cell>
          <cell r="J10964">
            <v>1332111762.6400001</v>
          </cell>
        </row>
        <row r="10965">
          <cell r="H10965" t="str">
            <v>0313004187</v>
          </cell>
          <cell r="I10965">
            <v>0</v>
          </cell>
          <cell r="J10965">
            <v>1332111762.6400001</v>
          </cell>
        </row>
        <row r="10966">
          <cell r="H10966" t="str">
            <v>0313005187</v>
          </cell>
          <cell r="I10966">
            <v>1547200</v>
          </cell>
          <cell r="J10966">
            <v>1402673.24</v>
          </cell>
        </row>
        <row r="10967">
          <cell r="H10967" t="str">
            <v>0313005187</v>
          </cell>
          <cell r="I10967">
            <v>1547200</v>
          </cell>
          <cell r="J10967">
            <v>1402673.24</v>
          </cell>
        </row>
        <row r="10968">
          <cell r="H10968" t="str">
            <v>0313005187</v>
          </cell>
          <cell r="I10968">
            <v>0</v>
          </cell>
          <cell r="J10968">
            <v>1402673.24</v>
          </cell>
        </row>
        <row r="10969">
          <cell r="H10969" t="str">
            <v>0313005187</v>
          </cell>
          <cell r="I10969">
            <v>0</v>
          </cell>
          <cell r="J10969">
            <v>1402673.24</v>
          </cell>
        </row>
        <row r="10970">
          <cell r="H10970" t="str">
            <v>0313006187</v>
          </cell>
          <cell r="I10970">
            <v>1185000</v>
          </cell>
          <cell r="J10970">
            <v>1182517.08</v>
          </cell>
        </row>
        <row r="10971">
          <cell r="H10971" t="str">
            <v>0313006187</v>
          </cell>
          <cell r="I10971">
            <v>1185000</v>
          </cell>
          <cell r="J10971">
            <v>1182517.08</v>
          </cell>
        </row>
        <row r="10972">
          <cell r="H10972" t="str">
            <v>0313006187</v>
          </cell>
          <cell r="I10972">
            <v>0</v>
          </cell>
          <cell r="J10972">
            <v>1182517.08</v>
          </cell>
        </row>
        <row r="10973">
          <cell r="H10973" t="str">
            <v>0313006187</v>
          </cell>
          <cell r="I10973">
            <v>0</v>
          </cell>
          <cell r="J10973">
            <v>1182517.08</v>
          </cell>
        </row>
        <row r="10974">
          <cell r="H10974" t="str">
            <v>0313008187</v>
          </cell>
          <cell r="I10974">
            <v>519700</v>
          </cell>
          <cell r="J10974">
            <v>494697.67</v>
          </cell>
        </row>
        <row r="10975">
          <cell r="H10975" t="str">
            <v>0313008187</v>
          </cell>
          <cell r="I10975">
            <v>519700</v>
          </cell>
          <cell r="J10975">
            <v>494697.67</v>
          </cell>
        </row>
        <row r="10976">
          <cell r="H10976" t="str">
            <v>0313008187</v>
          </cell>
          <cell r="I10976">
            <v>0</v>
          </cell>
          <cell r="J10976">
            <v>494697.67</v>
          </cell>
        </row>
        <row r="10977">
          <cell r="H10977" t="str">
            <v>0313008187</v>
          </cell>
          <cell r="I10977">
            <v>0</v>
          </cell>
          <cell r="J10977">
            <v>494697.67</v>
          </cell>
        </row>
        <row r="10978">
          <cell r="H10978" t="str">
            <v>0313009187</v>
          </cell>
          <cell r="I10978">
            <v>9758900</v>
          </cell>
          <cell r="J10978">
            <v>9647874.2100000009</v>
          </cell>
        </row>
        <row r="10979">
          <cell r="H10979" t="str">
            <v>0313009187</v>
          </cell>
          <cell r="I10979">
            <v>9758900</v>
          </cell>
          <cell r="J10979">
            <v>9647874.2100000009</v>
          </cell>
        </row>
        <row r="10980">
          <cell r="H10980" t="str">
            <v>0313009187</v>
          </cell>
          <cell r="I10980">
            <v>0</v>
          </cell>
          <cell r="J10980">
            <v>9647874.2100000009</v>
          </cell>
        </row>
        <row r="10981">
          <cell r="H10981" t="str">
            <v>0313009187</v>
          </cell>
          <cell r="I10981">
            <v>0</v>
          </cell>
          <cell r="J10981">
            <v>9647874.2100000009</v>
          </cell>
        </row>
        <row r="10982">
          <cell r="H10982" t="str">
            <v>0313014187</v>
          </cell>
          <cell r="I10982">
            <v>6173136000</v>
          </cell>
          <cell r="J10982">
            <v>6041974178.3400002</v>
          </cell>
        </row>
        <row r="10983">
          <cell r="H10983" t="str">
            <v>0313014187</v>
          </cell>
          <cell r="I10983">
            <v>6173136000</v>
          </cell>
          <cell r="J10983">
            <v>6041974178.3400002</v>
          </cell>
        </row>
        <row r="10984">
          <cell r="H10984" t="str">
            <v>0313014187</v>
          </cell>
          <cell r="I10984">
            <v>0</v>
          </cell>
          <cell r="J10984">
            <v>6041974178.3400002</v>
          </cell>
        </row>
        <row r="10985">
          <cell r="H10985" t="str">
            <v>0313014187</v>
          </cell>
          <cell r="I10985">
            <v>0</v>
          </cell>
          <cell r="J10985">
            <v>6041974178.3400002</v>
          </cell>
        </row>
        <row r="10986">
          <cell r="H10986" t="str">
            <v>0313017187</v>
          </cell>
          <cell r="I10986">
            <v>292955600</v>
          </cell>
          <cell r="J10986">
            <v>281732305.43000001</v>
          </cell>
        </row>
        <row r="10987">
          <cell r="H10987" t="str">
            <v>0313017187</v>
          </cell>
          <cell r="I10987">
            <v>292955600</v>
          </cell>
          <cell r="J10987">
            <v>281732305.43000001</v>
          </cell>
        </row>
        <row r="10988">
          <cell r="H10988" t="str">
            <v>0313017187</v>
          </cell>
          <cell r="I10988">
            <v>0</v>
          </cell>
          <cell r="J10988">
            <v>281732305.43000001</v>
          </cell>
        </row>
        <row r="10989">
          <cell r="H10989" t="str">
            <v>0313017187</v>
          </cell>
          <cell r="I10989">
            <v>0</v>
          </cell>
          <cell r="J10989">
            <v>281732305.43000001</v>
          </cell>
        </row>
        <row r="10990">
          <cell r="H10990" t="str">
            <v>0313018187</v>
          </cell>
          <cell r="I10990">
            <v>2980222100</v>
          </cell>
          <cell r="J10990">
            <v>3109998103.2600002</v>
          </cell>
        </row>
        <row r="10991">
          <cell r="H10991" t="str">
            <v>0313018187</v>
          </cell>
          <cell r="I10991">
            <v>2980222100</v>
          </cell>
          <cell r="J10991">
            <v>3109998103.2600002</v>
          </cell>
        </row>
        <row r="10992">
          <cell r="H10992" t="str">
            <v>0313018187</v>
          </cell>
          <cell r="I10992">
            <v>0</v>
          </cell>
          <cell r="J10992">
            <v>3109998103.2600002</v>
          </cell>
        </row>
        <row r="10993">
          <cell r="H10993" t="str">
            <v>0313018187</v>
          </cell>
          <cell r="I10993">
            <v>0</v>
          </cell>
          <cell r="J10993">
            <v>3109998103.2600002</v>
          </cell>
        </row>
        <row r="10994">
          <cell r="H10994" t="str">
            <v>0313019187</v>
          </cell>
          <cell r="I10994">
            <v>124711500</v>
          </cell>
          <cell r="J10994">
            <v>124060665.47</v>
          </cell>
        </row>
        <row r="10995">
          <cell r="H10995" t="str">
            <v>0313019187</v>
          </cell>
          <cell r="I10995">
            <v>124711500</v>
          </cell>
          <cell r="J10995">
            <v>124060665.47</v>
          </cell>
        </row>
        <row r="10996">
          <cell r="H10996" t="str">
            <v>0313019187</v>
          </cell>
          <cell r="I10996">
            <v>0</v>
          </cell>
          <cell r="J10996">
            <v>124060665.47</v>
          </cell>
        </row>
        <row r="10997">
          <cell r="H10997" t="str">
            <v>0313019187</v>
          </cell>
          <cell r="I10997">
            <v>0</v>
          </cell>
          <cell r="J10997">
            <v>124060665.47</v>
          </cell>
        </row>
        <row r="10998">
          <cell r="H10998" t="str">
            <v>0313024187</v>
          </cell>
          <cell r="I10998">
            <v>5198924100</v>
          </cell>
          <cell r="J10998">
            <v>5207703804.3100004</v>
          </cell>
        </row>
        <row r="10999">
          <cell r="H10999" t="str">
            <v>0313024187</v>
          </cell>
          <cell r="I10999">
            <v>5198924100</v>
          </cell>
          <cell r="J10999">
            <v>5207703804.3100004</v>
          </cell>
        </row>
        <row r="11000">
          <cell r="H11000" t="str">
            <v>0313024187</v>
          </cell>
          <cell r="I11000">
            <v>0</v>
          </cell>
          <cell r="J11000">
            <v>5207703804.3100004</v>
          </cell>
        </row>
        <row r="11001">
          <cell r="H11001" t="str">
            <v>0313024187</v>
          </cell>
          <cell r="I11001">
            <v>0</v>
          </cell>
          <cell r="J11001">
            <v>5207703804.3100004</v>
          </cell>
        </row>
        <row r="11002">
          <cell r="H11002" t="str">
            <v>0313026187</v>
          </cell>
          <cell r="I11002">
            <v>81935100</v>
          </cell>
          <cell r="J11002">
            <v>81687089.180000007</v>
          </cell>
        </row>
        <row r="11003">
          <cell r="H11003" t="str">
            <v>0313026187</v>
          </cell>
          <cell r="I11003">
            <v>81935100</v>
          </cell>
          <cell r="J11003">
            <v>81687089.180000007</v>
          </cell>
        </row>
        <row r="11004">
          <cell r="H11004" t="str">
            <v>0313026187</v>
          </cell>
          <cell r="I11004">
            <v>0</v>
          </cell>
          <cell r="J11004">
            <v>81687089.180000007</v>
          </cell>
        </row>
        <row r="11005">
          <cell r="H11005" t="str">
            <v>0313026187</v>
          </cell>
          <cell r="I11005">
            <v>0</v>
          </cell>
          <cell r="J11005">
            <v>81687089.180000007</v>
          </cell>
        </row>
        <row r="11006">
          <cell r="H11006" t="str">
            <v>0313030187</v>
          </cell>
          <cell r="I11006">
            <v>13891500</v>
          </cell>
          <cell r="J11006">
            <v>13413494.199999999</v>
          </cell>
        </row>
        <row r="11007">
          <cell r="H11007" t="str">
            <v>0313030187</v>
          </cell>
          <cell r="I11007">
            <v>13891500</v>
          </cell>
          <cell r="J11007">
            <v>13413494.199999999</v>
          </cell>
        </row>
        <row r="11008">
          <cell r="H11008" t="str">
            <v>0313030187</v>
          </cell>
          <cell r="I11008">
            <v>0</v>
          </cell>
          <cell r="J11008">
            <v>13413494.199999999</v>
          </cell>
        </row>
        <row r="11009">
          <cell r="H11009" t="str">
            <v>0313030187</v>
          </cell>
          <cell r="I11009">
            <v>0</v>
          </cell>
          <cell r="J11009">
            <v>13413494.199999999</v>
          </cell>
        </row>
        <row r="11010">
          <cell r="H11010" t="str">
            <v>0313035187</v>
          </cell>
          <cell r="I11010">
            <v>280394300</v>
          </cell>
          <cell r="J11010">
            <v>274674325.81</v>
          </cell>
        </row>
        <row r="11011">
          <cell r="H11011" t="str">
            <v>0313035187</v>
          </cell>
          <cell r="I11011">
            <v>280394300</v>
          </cell>
          <cell r="J11011">
            <v>274674325.81</v>
          </cell>
        </row>
        <row r="11012">
          <cell r="H11012" t="str">
            <v>0313035187</v>
          </cell>
          <cell r="I11012">
            <v>0</v>
          </cell>
          <cell r="J11012">
            <v>274674325.81</v>
          </cell>
        </row>
        <row r="11013">
          <cell r="H11013" t="str">
            <v>0313035187</v>
          </cell>
          <cell r="I11013">
            <v>0</v>
          </cell>
          <cell r="J11013">
            <v>274674325.81</v>
          </cell>
        </row>
        <row r="11014">
          <cell r="H11014" t="str">
            <v>0313036187</v>
          </cell>
          <cell r="I11014">
            <v>241761700</v>
          </cell>
          <cell r="J11014">
            <v>240897752.44</v>
          </cell>
        </row>
        <row r="11015">
          <cell r="H11015" t="str">
            <v>0313036187</v>
          </cell>
          <cell r="I11015">
            <v>241761700</v>
          </cell>
          <cell r="J11015">
            <v>240897752.44</v>
          </cell>
        </row>
        <row r="11016">
          <cell r="H11016" t="str">
            <v>0313036187</v>
          </cell>
          <cell r="I11016">
            <v>0</v>
          </cell>
          <cell r="J11016">
            <v>240897752.44</v>
          </cell>
        </row>
        <row r="11017">
          <cell r="H11017" t="str">
            <v>0313036187</v>
          </cell>
          <cell r="I11017">
            <v>0</v>
          </cell>
          <cell r="J11017">
            <v>240897752.44</v>
          </cell>
        </row>
        <row r="11018">
          <cell r="H11018" t="str">
            <v>0313039187</v>
          </cell>
          <cell r="I11018">
            <v>196948500</v>
          </cell>
          <cell r="J11018">
            <v>196238346.5</v>
          </cell>
        </row>
        <row r="11019">
          <cell r="H11019" t="str">
            <v>0313039187</v>
          </cell>
          <cell r="I11019">
            <v>196948500</v>
          </cell>
          <cell r="J11019">
            <v>196238346.5</v>
          </cell>
        </row>
        <row r="11020">
          <cell r="H11020" t="str">
            <v>0313039187</v>
          </cell>
          <cell r="I11020">
            <v>0</v>
          </cell>
          <cell r="J11020">
            <v>196238346.5</v>
          </cell>
        </row>
        <row r="11021">
          <cell r="H11021" t="str">
            <v>0313039187</v>
          </cell>
          <cell r="I11021">
            <v>0</v>
          </cell>
          <cell r="J11021">
            <v>196238346.5</v>
          </cell>
        </row>
        <row r="11022">
          <cell r="H11022" t="str">
            <v>0313055187</v>
          </cell>
          <cell r="I11022">
            <v>76395200</v>
          </cell>
          <cell r="J11022">
            <v>76259282.709999993</v>
          </cell>
        </row>
        <row r="11023">
          <cell r="H11023" t="str">
            <v>0313055187</v>
          </cell>
          <cell r="I11023">
            <v>76395200</v>
          </cell>
          <cell r="J11023">
            <v>76259282.709999993</v>
          </cell>
        </row>
        <row r="11024">
          <cell r="H11024" t="str">
            <v>0313055187</v>
          </cell>
          <cell r="I11024">
            <v>0</v>
          </cell>
          <cell r="J11024">
            <v>76259282.709999993</v>
          </cell>
        </row>
        <row r="11025">
          <cell r="H11025" t="str">
            <v>0313055187</v>
          </cell>
          <cell r="I11025">
            <v>0</v>
          </cell>
          <cell r="J11025">
            <v>76259282.709999993</v>
          </cell>
        </row>
        <row r="11026">
          <cell r="H11026" t="str">
            <v>0313067187</v>
          </cell>
          <cell r="I11026">
            <v>5762000</v>
          </cell>
          <cell r="J11026">
            <v>6302566.4199999999</v>
          </cell>
        </row>
        <row r="11027">
          <cell r="H11027" t="str">
            <v>0313067187</v>
          </cell>
          <cell r="I11027">
            <v>5762000</v>
          </cell>
          <cell r="J11027">
            <v>6302566.4199999999</v>
          </cell>
        </row>
        <row r="11028">
          <cell r="H11028" t="str">
            <v>0313067187</v>
          </cell>
          <cell r="I11028">
            <v>0</v>
          </cell>
          <cell r="J11028">
            <v>6302566.4199999999</v>
          </cell>
        </row>
        <row r="11029">
          <cell r="H11029" t="str">
            <v>0313067187</v>
          </cell>
          <cell r="I11029">
            <v>0</v>
          </cell>
          <cell r="J11029">
            <v>6302566.4199999999</v>
          </cell>
        </row>
        <row r="11030">
          <cell r="H11030" t="str">
            <v>0313068187</v>
          </cell>
          <cell r="I11030">
            <v>152540300</v>
          </cell>
          <cell r="J11030">
            <v>167186448.16</v>
          </cell>
        </row>
        <row r="11031">
          <cell r="H11031" t="str">
            <v>0313068187</v>
          </cell>
          <cell r="I11031">
            <v>152540300</v>
          </cell>
          <cell r="J11031">
            <v>167186448.16</v>
          </cell>
        </row>
        <row r="11032">
          <cell r="H11032" t="str">
            <v>0313068187</v>
          </cell>
          <cell r="I11032">
            <v>0</v>
          </cell>
          <cell r="J11032">
            <v>167186448.16</v>
          </cell>
        </row>
        <row r="11033">
          <cell r="H11033" t="str">
            <v>0313068187</v>
          </cell>
          <cell r="I11033">
            <v>0</v>
          </cell>
          <cell r="J11033">
            <v>167186448.16</v>
          </cell>
        </row>
        <row r="11034">
          <cell r="H11034" t="str">
            <v>0313069187</v>
          </cell>
          <cell r="I11034">
            <v>167894700</v>
          </cell>
          <cell r="J11034">
            <v>190989015.41999999</v>
          </cell>
        </row>
        <row r="11035">
          <cell r="H11035" t="str">
            <v>0313069187</v>
          </cell>
          <cell r="I11035">
            <v>167894700</v>
          </cell>
          <cell r="J11035">
            <v>190989015.41999999</v>
          </cell>
        </row>
        <row r="11036">
          <cell r="H11036" t="str">
            <v>0313069187</v>
          </cell>
          <cell r="I11036">
            <v>0</v>
          </cell>
          <cell r="J11036">
            <v>190989015.41999999</v>
          </cell>
        </row>
        <row r="11037">
          <cell r="H11037" t="str">
            <v>0313069187</v>
          </cell>
          <cell r="I11037">
            <v>0</v>
          </cell>
          <cell r="J11037">
            <v>190989015.41999999</v>
          </cell>
        </row>
        <row r="11038">
          <cell r="H11038" t="str">
            <v>0313071187</v>
          </cell>
          <cell r="I11038">
            <v>72800</v>
          </cell>
          <cell r="J11038">
            <v>72800</v>
          </cell>
        </row>
        <row r="11039">
          <cell r="H11039" t="str">
            <v>0313071187</v>
          </cell>
          <cell r="I11039">
            <v>72800</v>
          </cell>
          <cell r="J11039">
            <v>72800</v>
          </cell>
        </row>
        <row r="11040">
          <cell r="H11040" t="str">
            <v>0313071187</v>
          </cell>
          <cell r="I11040">
            <v>0</v>
          </cell>
          <cell r="J11040">
            <v>72800</v>
          </cell>
        </row>
        <row r="11041">
          <cell r="H11041" t="str">
            <v>0313071187</v>
          </cell>
          <cell r="I11041">
            <v>0</v>
          </cell>
          <cell r="J11041">
            <v>72800</v>
          </cell>
        </row>
        <row r="11042">
          <cell r="H11042" t="str">
            <v>0313981187</v>
          </cell>
          <cell r="I11042">
            <v>144983100</v>
          </cell>
          <cell r="J11042">
            <v>144772426.75</v>
          </cell>
        </row>
        <row r="11043">
          <cell r="H11043" t="str">
            <v>0313981187</v>
          </cell>
          <cell r="I11043">
            <v>144983100</v>
          </cell>
          <cell r="J11043">
            <v>144772426.75</v>
          </cell>
        </row>
        <row r="11044">
          <cell r="H11044" t="str">
            <v>0313981187</v>
          </cell>
          <cell r="I11044">
            <v>0</v>
          </cell>
          <cell r="J11044">
            <v>144772426.75</v>
          </cell>
        </row>
        <row r="11045">
          <cell r="H11045" t="str">
            <v>0313981187</v>
          </cell>
          <cell r="I11045">
            <v>0</v>
          </cell>
          <cell r="J11045">
            <v>144772426.75</v>
          </cell>
        </row>
        <row r="11046">
          <cell r="H11046" t="str">
            <v>0500000187</v>
          </cell>
          <cell r="I11046">
            <v>66500000</v>
          </cell>
          <cell r="J11046">
            <v>66500000</v>
          </cell>
        </row>
        <row r="11047">
          <cell r="H11047" t="str">
            <v>0540000187</v>
          </cell>
          <cell r="I11047">
            <v>66500000</v>
          </cell>
          <cell r="J11047">
            <v>66500000</v>
          </cell>
        </row>
        <row r="11048">
          <cell r="H11048" t="str">
            <v>0543589187</v>
          </cell>
          <cell r="I11048">
            <v>66500000</v>
          </cell>
          <cell r="J11048">
            <v>66500000</v>
          </cell>
        </row>
        <row r="11049">
          <cell r="H11049" t="str">
            <v>0543589187</v>
          </cell>
          <cell r="I11049">
            <v>66500000</v>
          </cell>
          <cell r="J11049">
            <v>66500000</v>
          </cell>
        </row>
        <row r="11050">
          <cell r="H11050" t="str">
            <v>0543589187</v>
          </cell>
          <cell r="I11050">
            <v>0</v>
          </cell>
          <cell r="J11050">
            <v>66500000</v>
          </cell>
        </row>
        <row r="11051">
          <cell r="H11051" t="str">
            <v>0543589187</v>
          </cell>
          <cell r="I11051">
            <v>0</v>
          </cell>
          <cell r="J11051">
            <v>66500000</v>
          </cell>
        </row>
        <row r="11052">
          <cell r="H11052" t="str">
            <v>9900000187</v>
          </cell>
          <cell r="I11052">
            <v>118590274500</v>
          </cell>
          <cell r="J11052">
            <v>118580002754.64999</v>
          </cell>
        </row>
        <row r="11053">
          <cell r="H11053" t="str">
            <v>9990000187</v>
          </cell>
          <cell r="I11053">
            <v>118590274500</v>
          </cell>
          <cell r="J11053">
            <v>118580002754.64999</v>
          </cell>
        </row>
        <row r="11054">
          <cell r="H11054" t="str">
            <v>9993492187</v>
          </cell>
          <cell r="I11054">
            <v>81546885800</v>
          </cell>
          <cell r="J11054">
            <v>81546885800</v>
          </cell>
        </row>
        <row r="11055">
          <cell r="H11055" t="str">
            <v>9993492187</v>
          </cell>
          <cell r="I11055">
            <v>81546885800</v>
          </cell>
          <cell r="J11055">
            <v>81546885800</v>
          </cell>
        </row>
        <row r="11056">
          <cell r="H11056" t="str">
            <v>9993492187</v>
          </cell>
          <cell r="I11056">
            <v>0</v>
          </cell>
          <cell r="J11056">
            <v>81546885800</v>
          </cell>
        </row>
        <row r="11057">
          <cell r="H11057" t="str">
            <v>9993492187</v>
          </cell>
          <cell r="I11057">
            <v>0</v>
          </cell>
          <cell r="J11057">
            <v>81546885800</v>
          </cell>
        </row>
        <row r="11058">
          <cell r="H11058" t="str">
            <v>9993580187</v>
          </cell>
          <cell r="I11058">
            <v>37000000000</v>
          </cell>
          <cell r="J11058">
            <v>36990787802.5</v>
          </cell>
        </row>
        <row r="11059">
          <cell r="H11059" t="str">
            <v>9993580187</v>
          </cell>
          <cell r="I11059">
            <v>37000000000</v>
          </cell>
          <cell r="J11059">
            <v>36990787802.5</v>
          </cell>
        </row>
        <row r="11060">
          <cell r="H11060" t="str">
            <v>9993580187</v>
          </cell>
          <cell r="I11060">
            <v>0</v>
          </cell>
          <cell r="J11060">
            <v>36990787802.5</v>
          </cell>
        </row>
        <row r="11061">
          <cell r="H11061" t="str">
            <v>9993580187</v>
          </cell>
          <cell r="I11061">
            <v>0</v>
          </cell>
          <cell r="J11061">
            <v>36990787802.5</v>
          </cell>
        </row>
        <row r="11062">
          <cell r="H11062" t="str">
            <v>9993596187</v>
          </cell>
          <cell r="I11062">
            <v>128100</v>
          </cell>
          <cell r="J11062">
            <v>128099.3</v>
          </cell>
        </row>
        <row r="11063">
          <cell r="H11063" t="str">
            <v>9993596187</v>
          </cell>
          <cell r="I11063">
            <v>128100</v>
          </cell>
          <cell r="J11063">
            <v>128099.3</v>
          </cell>
        </row>
        <row r="11064">
          <cell r="H11064" t="str">
            <v>9993596187</v>
          </cell>
          <cell r="I11064">
            <v>0</v>
          </cell>
          <cell r="J11064">
            <v>128099.3</v>
          </cell>
        </row>
        <row r="11065">
          <cell r="H11065" t="str">
            <v>9993596187</v>
          </cell>
          <cell r="I11065">
            <v>0</v>
          </cell>
          <cell r="J11065">
            <v>128099.3</v>
          </cell>
        </row>
        <row r="11066">
          <cell r="H11066" t="str">
            <v>9993971187</v>
          </cell>
          <cell r="I11066">
            <v>37307800</v>
          </cell>
          <cell r="J11066">
            <v>36830649.859999999</v>
          </cell>
        </row>
        <row r="11067">
          <cell r="H11067" t="str">
            <v>9993971187</v>
          </cell>
          <cell r="I11067">
            <v>37307800</v>
          </cell>
          <cell r="J11067">
            <v>36830649.859999999</v>
          </cell>
        </row>
        <row r="11068">
          <cell r="H11068" t="str">
            <v>9993971187</v>
          </cell>
          <cell r="I11068">
            <v>0</v>
          </cell>
          <cell r="J11068">
            <v>36830649.859999999</v>
          </cell>
        </row>
        <row r="11069">
          <cell r="H11069" t="str">
            <v>9993971187</v>
          </cell>
          <cell r="I11069">
            <v>0</v>
          </cell>
          <cell r="J11069">
            <v>36830649.859999999</v>
          </cell>
        </row>
        <row r="11070">
          <cell r="H11070" t="str">
            <v>9993997187</v>
          </cell>
          <cell r="I11070">
            <v>5952800</v>
          </cell>
          <cell r="J11070">
            <v>5370402.9900000002</v>
          </cell>
        </row>
        <row r="11071">
          <cell r="H11071" t="str">
            <v>9993997187</v>
          </cell>
          <cell r="I11071">
            <v>5583500</v>
          </cell>
          <cell r="J11071">
            <v>5001156.4800000004</v>
          </cell>
        </row>
        <row r="11072">
          <cell r="H11072" t="str">
            <v>9993997187</v>
          </cell>
          <cell r="I11072">
            <v>0</v>
          </cell>
          <cell r="J11072">
            <v>5001156.4800000004</v>
          </cell>
        </row>
        <row r="11073">
          <cell r="H11073" t="str">
            <v>9993997187</v>
          </cell>
          <cell r="I11073">
            <v>0</v>
          </cell>
          <cell r="J11073">
            <v>5001156.4800000004</v>
          </cell>
        </row>
        <row r="11074">
          <cell r="H11074" t="str">
            <v>9993997187</v>
          </cell>
          <cell r="I11074">
            <v>369300</v>
          </cell>
          <cell r="J11074">
            <v>369246.51</v>
          </cell>
        </row>
        <row r="11075">
          <cell r="H11075" t="str">
            <v>9993997187</v>
          </cell>
          <cell r="I11075">
            <v>0</v>
          </cell>
          <cell r="J11075">
            <v>369246.51</v>
          </cell>
        </row>
        <row r="11076">
          <cell r="H11076" t="str">
            <v>9993997187</v>
          </cell>
          <cell r="I11076">
            <v>0</v>
          </cell>
          <cell r="J11076">
            <v>369246.51</v>
          </cell>
        </row>
        <row r="11077">
          <cell r="H11077" t="str">
            <v>187</v>
          </cell>
          <cell r="I11077">
            <v>17040000</v>
          </cell>
          <cell r="J11077">
            <v>17039997.760000002</v>
          </cell>
        </row>
        <row r="11078">
          <cell r="H11078" t="str">
            <v>0300000187</v>
          </cell>
          <cell r="I11078">
            <v>17040000</v>
          </cell>
          <cell r="J11078">
            <v>17039997.760000002</v>
          </cell>
        </row>
        <row r="11079">
          <cell r="H11079" t="str">
            <v>0330000187</v>
          </cell>
          <cell r="I11079">
            <v>17040000</v>
          </cell>
          <cell r="J11079">
            <v>17039997.760000002</v>
          </cell>
        </row>
        <row r="11080">
          <cell r="H11080" t="str">
            <v>0333003187</v>
          </cell>
          <cell r="I11080">
            <v>17040000</v>
          </cell>
          <cell r="J11080">
            <v>17039997.760000002</v>
          </cell>
        </row>
        <row r="11081">
          <cell r="H11081" t="str">
            <v>0333003187</v>
          </cell>
          <cell r="I11081">
            <v>17040000</v>
          </cell>
          <cell r="J11081">
            <v>17039997.760000002</v>
          </cell>
        </row>
        <row r="11082">
          <cell r="H11082" t="str">
            <v>0333003187</v>
          </cell>
          <cell r="I11082">
            <v>0</v>
          </cell>
          <cell r="J11082">
            <v>17039997.760000002</v>
          </cell>
        </row>
        <row r="11083">
          <cell r="H11083" t="str">
            <v>0333003187</v>
          </cell>
          <cell r="I11083">
            <v>0</v>
          </cell>
          <cell r="J11083">
            <v>17039997.760000002</v>
          </cell>
        </row>
        <row r="11084">
          <cell r="H11084" t="str">
            <v>187</v>
          </cell>
          <cell r="I11084">
            <v>4201999500</v>
          </cell>
          <cell r="J11084">
            <v>4201861747.9699998</v>
          </cell>
        </row>
        <row r="11085">
          <cell r="H11085" t="str">
            <v>187</v>
          </cell>
          <cell r="I11085">
            <v>4201999500</v>
          </cell>
          <cell r="J11085">
            <v>4201861747.9699998</v>
          </cell>
        </row>
        <row r="11086">
          <cell r="H11086" t="str">
            <v>9900000187</v>
          </cell>
          <cell r="I11086">
            <v>4201999500</v>
          </cell>
          <cell r="J11086">
            <v>4201861747.9699998</v>
          </cell>
        </row>
        <row r="11087">
          <cell r="H11087" t="str">
            <v>9990000187</v>
          </cell>
          <cell r="I11087">
            <v>4201999500</v>
          </cell>
          <cell r="J11087">
            <v>4201861747.9699998</v>
          </cell>
        </row>
        <row r="11088">
          <cell r="H11088" t="str">
            <v>9990059187</v>
          </cell>
          <cell r="I11088">
            <v>3986984100</v>
          </cell>
          <cell r="J11088">
            <v>3986984100</v>
          </cell>
        </row>
        <row r="11089">
          <cell r="H11089" t="str">
            <v>9990059187</v>
          </cell>
          <cell r="I11089">
            <v>3986984100</v>
          </cell>
          <cell r="J11089">
            <v>3986984100</v>
          </cell>
        </row>
        <row r="11090">
          <cell r="H11090" t="str">
            <v>9990059187</v>
          </cell>
          <cell r="I11090">
            <v>0</v>
          </cell>
          <cell r="J11090">
            <v>3986984100</v>
          </cell>
        </row>
        <row r="11091">
          <cell r="H11091" t="str">
            <v>9990059187</v>
          </cell>
          <cell r="I11091">
            <v>0</v>
          </cell>
          <cell r="J11091">
            <v>3851300000</v>
          </cell>
        </row>
        <row r="11092">
          <cell r="H11092" t="str">
            <v>9990059187</v>
          </cell>
          <cell r="I11092">
            <v>0</v>
          </cell>
          <cell r="J11092">
            <v>135684100</v>
          </cell>
        </row>
        <row r="11093">
          <cell r="H11093" t="str">
            <v>9994009187</v>
          </cell>
          <cell r="I11093">
            <v>215015400</v>
          </cell>
          <cell r="J11093">
            <v>214877647.97</v>
          </cell>
        </row>
        <row r="11094">
          <cell r="H11094" t="str">
            <v>9994009187</v>
          </cell>
          <cell r="I11094">
            <v>215015400</v>
          </cell>
          <cell r="J11094">
            <v>214877647.97</v>
          </cell>
        </row>
        <row r="11095">
          <cell r="H11095" t="str">
            <v>9994009187</v>
          </cell>
          <cell r="I11095">
            <v>0</v>
          </cell>
          <cell r="J11095">
            <v>214877647.97</v>
          </cell>
        </row>
        <row r="11096">
          <cell r="H11096" t="str">
            <v>9994009187</v>
          </cell>
          <cell r="I11096">
            <v>0</v>
          </cell>
          <cell r="J11096">
            <v>205777647.97</v>
          </cell>
        </row>
        <row r="11097">
          <cell r="H11097" t="str">
            <v>9994009187</v>
          </cell>
          <cell r="I11097">
            <v>0</v>
          </cell>
          <cell r="J11097">
            <v>9100000</v>
          </cell>
        </row>
        <row r="11098">
          <cell r="H11098" t="str">
            <v>187</v>
          </cell>
          <cell r="I11098">
            <v>2280044100</v>
          </cell>
          <cell r="J11098">
            <v>2280044100</v>
          </cell>
        </row>
        <row r="11099">
          <cell r="H11099" t="str">
            <v>187</v>
          </cell>
          <cell r="I11099">
            <v>2000000000</v>
          </cell>
          <cell r="J11099">
            <v>2000000000</v>
          </cell>
        </row>
        <row r="11100">
          <cell r="H11100" t="str">
            <v>9900000187</v>
          </cell>
          <cell r="I11100">
            <v>2000000000</v>
          </cell>
          <cell r="J11100">
            <v>2000000000</v>
          </cell>
        </row>
        <row r="11101">
          <cell r="H11101" t="str">
            <v>9990000187</v>
          </cell>
          <cell r="I11101">
            <v>2000000000</v>
          </cell>
          <cell r="J11101">
            <v>2000000000</v>
          </cell>
        </row>
        <row r="11102">
          <cell r="H11102" t="str">
            <v>9996798187</v>
          </cell>
          <cell r="I11102">
            <v>2000000000</v>
          </cell>
          <cell r="J11102">
            <v>2000000000</v>
          </cell>
        </row>
        <row r="11103">
          <cell r="H11103" t="str">
            <v>9996798187</v>
          </cell>
          <cell r="I11103">
            <v>2000000000</v>
          </cell>
          <cell r="J11103">
            <v>2000000000</v>
          </cell>
        </row>
        <row r="11104">
          <cell r="H11104" t="str">
            <v>9996798187</v>
          </cell>
          <cell r="I11104">
            <v>0</v>
          </cell>
          <cell r="J11104">
            <v>2000000000</v>
          </cell>
        </row>
        <row r="11105">
          <cell r="H11105" t="str">
            <v>187</v>
          </cell>
          <cell r="I11105">
            <v>280044100</v>
          </cell>
          <cell r="J11105">
            <v>280044100</v>
          </cell>
        </row>
        <row r="11106">
          <cell r="H11106" t="str">
            <v>9900000187</v>
          </cell>
          <cell r="I11106">
            <v>280044100</v>
          </cell>
          <cell r="J11106">
            <v>280044100</v>
          </cell>
        </row>
        <row r="11107">
          <cell r="H11107" t="str">
            <v>9990000187</v>
          </cell>
          <cell r="I11107">
            <v>280044100</v>
          </cell>
          <cell r="J11107">
            <v>280044100</v>
          </cell>
        </row>
        <row r="11108">
          <cell r="H11108" t="str">
            <v>9990059187</v>
          </cell>
          <cell r="I11108">
            <v>280044100</v>
          </cell>
          <cell r="J11108">
            <v>280044100</v>
          </cell>
        </row>
        <row r="11109">
          <cell r="H11109" t="str">
            <v>9990059187</v>
          </cell>
          <cell r="I11109">
            <v>280044100</v>
          </cell>
          <cell r="J11109">
            <v>280044100</v>
          </cell>
        </row>
        <row r="11110">
          <cell r="H11110" t="str">
            <v>9990059187</v>
          </cell>
          <cell r="I11110">
            <v>0</v>
          </cell>
          <cell r="J11110">
            <v>280044100</v>
          </cell>
        </row>
        <row r="11111">
          <cell r="H11111" t="str">
            <v>9990059187</v>
          </cell>
          <cell r="I11111">
            <v>0</v>
          </cell>
          <cell r="J11111">
            <v>272260000</v>
          </cell>
        </row>
        <row r="11112">
          <cell r="H11112" t="str">
            <v>9990059187</v>
          </cell>
          <cell r="I11112">
            <v>0</v>
          </cell>
          <cell r="J11112">
            <v>7784100</v>
          </cell>
        </row>
        <row r="11113">
          <cell r="H11113" t="str">
            <v>188</v>
          </cell>
          <cell r="I11113">
            <v>1046610703500</v>
          </cell>
          <cell r="J11113">
            <v>1043033521670.24</v>
          </cell>
        </row>
        <row r="11114">
          <cell r="H11114" t="str">
            <v>188</v>
          </cell>
          <cell r="I11114">
            <v>49719100</v>
          </cell>
          <cell r="J11114">
            <v>49500928.060000002</v>
          </cell>
        </row>
        <row r="11115">
          <cell r="H11115" t="str">
            <v>188</v>
          </cell>
          <cell r="I11115">
            <v>49719100</v>
          </cell>
          <cell r="J11115">
            <v>49500928.060000002</v>
          </cell>
        </row>
        <row r="11116">
          <cell r="H11116" t="str">
            <v>0800000188</v>
          </cell>
          <cell r="I11116">
            <v>49719100</v>
          </cell>
          <cell r="J11116">
            <v>49500928.060000002</v>
          </cell>
        </row>
        <row r="11117">
          <cell r="H11117" t="str">
            <v>0840000188</v>
          </cell>
          <cell r="I11117">
            <v>49719100</v>
          </cell>
          <cell r="J11117">
            <v>49500928.060000002</v>
          </cell>
        </row>
        <row r="11118">
          <cell r="H11118" t="str">
            <v>0842794188</v>
          </cell>
          <cell r="I11118">
            <v>49719100</v>
          </cell>
          <cell r="J11118">
            <v>49500928.060000002</v>
          </cell>
        </row>
        <row r="11119">
          <cell r="H11119" t="str">
            <v>0842794188</v>
          </cell>
          <cell r="I11119">
            <v>49719100</v>
          </cell>
          <cell r="J11119">
            <v>49500928.060000002</v>
          </cell>
        </row>
        <row r="11120">
          <cell r="H11120" t="str">
            <v>0842794188</v>
          </cell>
          <cell r="I11120">
            <v>0</v>
          </cell>
          <cell r="J11120">
            <v>49500928.060000002</v>
          </cell>
        </row>
        <row r="11121">
          <cell r="H11121" t="str">
            <v>0842794188</v>
          </cell>
          <cell r="I11121">
            <v>0</v>
          </cell>
          <cell r="J11121">
            <v>49500928.060000002</v>
          </cell>
        </row>
        <row r="11122">
          <cell r="H11122" t="str">
            <v>188</v>
          </cell>
          <cell r="I11122">
            <v>788536712400</v>
          </cell>
          <cell r="J11122">
            <v>786495398261.40002</v>
          </cell>
        </row>
        <row r="11123">
          <cell r="H11123" t="str">
            <v>188</v>
          </cell>
          <cell r="I11123">
            <v>674641442100</v>
          </cell>
          <cell r="J11123">
            <v>672696955873.20996</v>
          </cell>
        </row>
        <row r="11124">
          <cell r="H11124" t="str">
            <v>0300000188</v>
          </cell>
          <cell r="I11124">
            <v>5704852900</v>
          </cell>
          <cell r="J11124">
            <v>5704552434.0600004</v>
          </cell>
        </row>
        <row r="11125">
          <cell r="H11125" t="str">
            <v>0330000188</v>
          </cell>
          <cell r="I11125">
            <v>5704852900</v>
          </cell>
          <cell r="J11125">
            <v>5704552434.0600004</v>
          </cell>
        </row>
        <row r="11126">
          <cell r="H11126" t="str">
            <v>0333988188</v>
          </cell>
          <cell r="I11126">
            <v>2015909800</v>
          </cell>
          <cell r="J11126">
            <v>2015870937.26</v>
          </cell>
        </row>
        <row r="11127">
          <cell r="H11127" t="str">
            <v>0333988188</v>
          </cell>
          <cell r="I11127">
            <v>2015909800</v>
          </cell>
          <cell r="J11127">
            <v>2015870937.26</v>
          </cell>
        </row>
        <row r="11128">
          <cell r="H11128" t="str">
            <v>0333988188</v>
          </cell>
          <cell r="I11128">
            <v>0</v>
          </cell>
          <cell r="J11128">
            <v>2015870937.26</v>
          </cell>
        </row>
        <row r="11129">
          <cell r="H11129" t="str">
            <v>0333988188</v>
          </cell>
          <cell r="I11129">
            <v>0</v>
          </cell>
          <cell r="J11129">
            <v>2015870937.26</v>
          </cell>
        </row>
        <row r="11130">
          <cell r="H11130" t="str">
            <v>0333989188</v>
          </cell>
          <cell r="I11130">
            <v>6364200</v>
          </cell>
          <cell r="J11130">
            <v>6361289.4500000002</v>
          </cell>
        </row>
        <row r="11131">
          <cell r="H11131" t="str">
            <v>0333989188</v>
          </cell>
          <cell r="I11131">
            <v>6364200</v>
          </cell>
          <cell r="J11131">
            <v>6361289.4500000002</v>
          </cell>
        </row>
        <row r="11132">
          <cell r="H11132" t="str">
            <v>0333989188</v>
          </cell>
          <cell r="I11132">
            <v>0</v>
          </cell>
          <cell r="J11132">
            <v>6361289.4500000002</v>
          </cell>
        </row>
        <row r="11133">
          <cell r="H11133" t="str">
            <v>0333989188</v>
          </cell>
          <cell r="I11133">
            <v>0</v>
          </cell>
          <cell r="J11133">
            <v>6361289.4500000002</v>
          </cell>
        </row>
        <row r="11134">
          <cell r="H11134" t="str">
            <v>0333990188</v>
          </cell>
          <cell r="I11134">
            <v>527388600</v>
          </cell>
          <cell r="J11134">
            <v>527320393.10000002</v>
          </cell>
        </row>
        <row r="11135">
          <cell r="H11135" t="str">
            <v>0333990188</v>
          </cell>
          <cell r="I11135">
            <v>527388600</v>
          </cell>
          <cell r="J11135">
            <v>527320393.10000002</v>
          </cell>
        </row>
        <row r="11136">
          <cell r="H11136" t="str">
            <v>0333990188</v>
          </cell>
          <cell r="I11136">
            <v>0</v>
          </cell>
          <cell r="J11136">
            <v>527320393.10000002</v>
          </cell>
        </row>
        <row r="11137">
          <cell r="H11137" t="str">
            <v>0333990188</v>
          </cell>
          <cell r="I11137">
            <v>0</v>
          </cell>
          <cell r="J11137">
            <v>527320393.10000002</v>
          </cell>
        </row>
        <row r="11138">
          <cell r="H11138" t="str">
            <v>0333991188</v>
          </cell>
          <cell r="I11138">
            <v>3155190300</v>
          </cell>
          <cell r="J11138">
            <v>3154999814.25</v>
          </cell>
        </row>
        <row r="11139">
          <cell r="H11139" t="str">
            <v>0333991188</v>
          </cell>
          <cell r="I11139">
            <v>3155190300</v>
          </cell>
          <cell r="J11139">
            <v>3154999814.25</v>
          </cell>
        </row>
        <row r="11140">
          <cell r="H11140" t="str">
            <v>0333991188</v>
          </cell>
          <cell r="I11140">
            <v>0</v>
          </cell>
          <cell r="J11140">
            <v>3154999814.25</v>
          </cell>
        </row>
        <row r="11141">
          <cell r="H11141" t="str">
            <v>0333991188</v>
          </cell>
          <cell r="I11141">
            <v>0</v>
          </cell>
          <cell r="J11141">
            <v>3154999814.25</v>
          </cell>
        </row>
        <row r="11142">
          <cell r="H11142" t="str">
            <v>0800000188</v>
          </cell>
          <cell r="I11142">
            <v>668731367500</v>
          </cell>
          <cell r="J11142">
            <v>666788507132.39001</v>
          </cell>
        </row>
        <row r="11143">
          <cell r="H11143" t="str">
            <v>0810000188</v>
          </cell>
          <cell r="I11143">
            <v>26689845800</v>
          </cell>
          <cell r="J11143">
            <v>26689496985.23</v>
          </cell>
        </row>
        <row r="11144">
          <cell r="H11144" t="str">
            <v>0810049188</v>
          </cell>
          <cell r="I11144">
            <v>26689845800</v>
          </cell>
          <cell r="J11144">
            <v>26689496985.23</v>
          </cell>
        </row>
        <row r="11145">
          <cell r="H11145" t="str">
            <v>0810049188</v>
          </cell>
          <cell r="I11145">
            <v>26689845800</v>
          </cell>
          <cell r="J11145">
            <v>26689496985.23</v>
          </cell>
        </row>
        <row r="11146">
          <cell r="H11146" t="str">
            <v>0810049188</v>
          </cell>
          <cell r="I11146">
            <v>0</v>
          </cell>
          <cell r="J11146">
            <v>26689496985.23</v>
          </cell>
        </row>
        <row r="11147">
          <cell r="H11147" t="str">
            <v>0810049188</v>
          </cell>
          <cell r="I11147">
            <v>0</v>
          </cell>
          <cell r="J11147">
            <v>26689496985.23</v>
          </cell>
        </row>
        <row r="11148">
          <cell r="H11148" t="str">
            <v>0820000188</v>
          </cell>
          <cell r="I11148">
            <v>426109737000</v>
          </cell>
          <cell r="J11148">
            <v>426107319644.22998</v>
          </cell>
        </row>
        <row r="11149">
          <cell r="H11149" t="str">
            <v>0820049188</v>
          </cell>
          <cell r="I11149">
            <v>413539790800</v>
          </cell>
          <cell r="J11149">
            <v>413537852626.22998</v>
          </cell>
        </row>
        <row r="11150">
          <cell r="H11150" t="str">
            <v>0820049188</v>
          </cell>
          <cell r="I11150">
            <v>413539790800</v>
          </cell>
          <cell r="J11150">
            <v>413537852626.22998</v>
          </cell>
        </row>
        <row r="11151">
          <cell r="H11151" t="str">
            <v>0820049188</v>
          </cell>
          <cell r="I11151">
            <v>0</v>
          </cell>
          <cell r="J11151">
            <v>23878599.870000001</v>
          </cell>
        </row>
        <row r="11152">
          <cell r="H11152" t="str">
            <v>0820049188</v>
          </cell>
          <cell r="I11152">
            <v>0</v>
          </cell>
          <cell r="J11152">
            <v>23878599.870000001</v>
          </cell>
        </row>
        <row r="11153">
          <cell r="H11153" t="str">
            <v>0820049188</v>
          </cell>
          <cell r="I11153">
            <v>0</v>
          </cell>
          <cell r="J11153">
            <v>413513974026.35999</v>
          </cell>
        </row>
        <row r="11154">
          <cell r="H11154" t="str">
            <v>0820049188</v>
          </cell>
          <cell r="I11154">
            <v>0</v>
          </cell>
          <cell r="J11154">
            <v>413513974026.35999</v>
          </cell>
        </row>
        <row r="11155">
          <cell r="H11155" t="str">
            <v>0820059188</v>
          </cell>
          <cell r="I11155">
            <v>12569946200</v>
          </cell>
          <cell r="J11155">
            <v>12569467018</v>
          </cell>
        </row>
        <row r="11156">
          <cell r="H11156" t="str">
            <v>0820059188</v>
          </cell>
          <cell r="I11156">
            <v>12569946200</v>
          </cell>
          <cell r="J11156">
            <v>12569467018</v>
          </cell>
        </row>
        <row r="11157">
          <cell r="H11157" t="str">
            <v>0820059188</v>
          </cell>
          <cell r="I11157">
            <v>0</v>
          </cell>
          <cell r="J11157">
            <v>12569467018</v>
          </cell>
        </row>
        <row r="11158">
          <cell r="H11158" t="str">
            <v>0820059188</v>
          </cell>
          <cell r="I11158">
            <v>0</v>
          </cell>
          <cell r="J11158">
            <v>12569467018</v>
          </cell>
        </row>
        <row r="11159">
          <cell r="H11159" t="str">
            <v>0840000188</v>
          </cell>
          <cell r="I11159">
            <v>215093357300</v>
          </cell>
          <cell r="J11159">
            <v>213156259459.64001</v>
          </cell>
        </row>
        <row r="11160">
          <cell r="H11160" t="str">
            <v>0840039188</v>
          </cell>
          <cell r="I11160">
            <v>123641000</v>
          </cell>
          <cell r="J11160">
            <v>127804833.18000001</v>
          </cell>
        </row>
        <row r="11161">
          <cell r="H11161" t="str">
            <v>0840039188</v>
          </cell>
          <cell r="I11161">
            <v>80013300</v>
          </cell>
          <cell r="J11161">
            <v>81156241.049999997</v>
          </cell>
        </row>
        <row r="11162">
          <cell r="H11162" t="str">
            <v>0840039188</v>
          </cell>
          <cell r="I11162">
            <v>0</v>
          </cell>
          <cell r="J11162">
            <v>81156241.049999997</v>
          </cell>
        </row>
        <row r="11163">
          <cell r="H11163" t="str">
            <v>0840039188</v>
          </cell>
          <cell r="I11163">
            <v>0</v>
          </cell>
          <cell r="J11163">
            <v>74422054.329999998</v>
          </cell>
        </row>
        <row r="11164">
          <cell r="H11164" t="str">
            <v>0840039188</v>
          </cell>
          <cell r="I11164">
            <v>0</v>
          </cell>
          <cell r="J11164">
            <v>6734186.7199999997</v>
          </cell>
        </row>
        <row r="11165">
          <cell r="H11165" t="str">
            <v>0840039188</v>
          </cell>
          <cell r="I11165">
            <v>43627700</v>
          </cell>
          <cell r="J11165">
            <v>46648592.130000003</v>
          </cell>
        </row>
        <row r="11166">
          <cell r="H11166" t="str">
            <v>0840039188</v>
          </cell>
          <cell r="I11166">
            <v>0</v>
          </cell>
          <cell r="J11166">
            <v>46648592.130000003</v>
          </cell>
        </row>
        <row r="11167">
          <cell r="H11167" t="str">
            <v>0840039188</v>
          </cell>
          <cell r="I11167">
            <v>0</v>
          </cell>
          <cell r="J11167">
            <v>4189877.66</v>
          </cell>
        </row>
        <row r="11168">
          <cell r="H11168" t="str">
            <v>0840039188</v>
          </cell>
          <cell r="I11168">
            <v>0</v>
          </cell>
          <cell r="J11168">
            <v>42458714.469999999</v>
          </cell>
        </row>
        <row r="11169">
          <cell r="H11169" t="str">
            <v>0840049188</v>
          </cell>
          <cell r="I11169">
            <v>176188654500</v>
          </cell>
          <cell r="J11169">
            <v>176061949732.32999</v>
          </cell>
        </row>
        <row r="11170">
          <cell r="H11170" t="str">
            <v>0840049188</v>
          </cell>
          <cell r="I11170">
            <v>100438132500</v>
          </cell>
          <cell r="J11170">
            <v>100427476731.89999</v>
          </cell>
        </row>
        <row r="11171">
          <cell r="H11171" t="str">
            <v>0840049188</v>
          </cell>
          <cell r="I11171">
            <v>0</v>
          </cell>
          <cell r="J11171">
            <v>87973207.629999995</v>
          </cell>
        </row>
        <row r="11172">
          <cell r="H11172" t="str">
            <v>0840049188</v>
          </cell>
          <cell r="I11172">
            <v>0</v>
          </cell>
          <cell r="J11172">
            <v>87973207.629999995</v>
          </cell>
        </row>
        <row r="11173">
          <cell r="H11173" t="str">
            <v>0840049188</v>
          </cell>
          <cell r="I11173">
            <v>0</v>
          </cell>
          <cell r="J11173">
            <v>18062181825.130001</v>
          </cell>
        </row>
        <row r="11174">
          <cell r="H11174" t="str">
            <v>0840049188</v>
          </cell>
          <cell r="I11174">
            <v>0</v>
          </cell>
          <cell r="J11174">
            <v>15145866620.35</v>
          </cell>
        </row>
        <row r="11175">
          <cell r="H11175" t="str">
            <v>0840049188</v>
          </cell>
          <cell r="I11175">
            <v>0</v>
          </cell>
          <cell r="J11175">
            <v>59784785.289999999</v>
          </cell>
        </row>
        <row r="11176">
          <cell r="H11176" t="str">
            <v>0840049188</v>
          </cell>
          <cell r="I11176">
            <v>0</v>
          </cell>
          <cell r="J11176">
            <v>2856530419.4899998</v>
          </cell>
        </row>
        <row r="11177">
          <cell r="H11177" t="str">
            <v>0840049188</v>
          </cell>
          <cell r="I11177">
            <v>0</v>
          </cell>
          <cell r="J11177">
            <v>82277321699.139999</v>
          </cell>
        </row>
        <row r="11178">
          <cell r="H11178" t="str">
            <v>0840049188</v>
          </cell>
          <cell r="I11178">
            <v>0</v>
          </cell>
          <cell r="J11178">
            <v>69492226537.990005</v>
          </cell>
        </row>
        <row r="11179">
          <cell r="H11179" t="str">
            <v>0840049188</v>
          </cell>
          <cell r="I11179">
            <v>0</v>
          </cell>
          <cell r="J11179">
            <v>12785095161.15</v>
          </cell>
        </row>
        <row r="11180">
          <cell r="H11180" t="str">
            <v>0840049188</v>
          </cell>
          <cell r="I11180">
            <v>71116705400</v>
          </cell>
          <cell r="J11180">
            <v>71012772105.470001</v>
          </cell>
        </row>
        <row r="11181">
          <cell r="H11181" t="str">
            <v>0840049188</v>
          </cell>
          <cell r="I11181">
            <v>0</v>
          </cell>
          <cell r="J11181">
            <v>22112400940.52</v>
          </cell>
        </row>
        <row r="11182">
          <cell r="H11182" t="str">
            <v>0840049188</v>
          </cell>
          <cell r="I11182">
            <v>0</v>
          </cell>
          <cell r="J11182">
            <v>13596371656.719999</v>
          </cell>
        </row>
        <row r="11183">
          <cell r="H11183" t="str">
            <v>0840049188</v>
          </cell>
          <cell r="I11183">
            <v>0</v>
          </cell>
          <cell r="J11183">
            <v>1933421544.8499999</v>
          </cell>
        </row>
        <row r="11184">
          <cell r="H11184" t="str">
            <v>0840049188</v>
          </cell>
          <cell r="I11184">
            <v>0</v>
          </cell>
          <cell r="J11184">
            <v>6582607738.9499998</v>
          </cell>
        </row>
        <row r="11185">
          <cell r="H11185" t="str">
            <v>0840049188</v>
          </cell>
          <cell r="I11185">
            <v>0</v>
          </cell>
          <cell r="J11185">
            <v>48900371164.949997</v>
          </cell>
        </row>
        <row r="11186">
          <cell r="H11186" t="str">
            <v>0840049188</v>
          </cell>
          <cell r="I11186">
            <v>0</v>
          </cell>
          <cell r="J11186">
            <v>5273164815.8699999</v>
          </cell>
        </row>
        <row r="11187">
          <cell r="H11187" t="str">
            <v>0840049188</v>
          </cell>
          <cell r="I11187">
            <v>0</v>
          </cell>
          <cell r="J11187">
            <v>3493638624.75</v>
          </cell>
        </row>
        <row r="11188">
          <cell r="H11188" t="str">
            <v>0840049188</v>
          </cell>
          <cell r="I11188">
            <v>0</v>
          </cell>
          <cell r="J11188">
            <v>40133567724.330002</v>
          </cell>
        </row>
        <row r="11189">
          <cell r="H11189" t="str">
            <v>0840049188</v>
          </cell>
          <cell r="I11189">
            <v>64429600</v>
          </cell>
          <cell r="J11189">
            <v>64427897.68</v>
          </cell>
        </row>
        <row r="11190">
          <cell r="H11190" t="str">
            <v>0840049188</v>
          </cell>
          <cell r="I11190">
            <v>0</v>
          </cell>
          <cell r="J11190">
            <v>64415396.780000001</v>
          </cell>
        </row>
        <row r="11191">
          <cell r="H11191" t="str">
            <v>0840049188</v>
          </cell>
          <cell r="I11191">
            <v>0</v>
          </cell>
          <cell r="J11191">
            <v>64415396.780000001</v>
          </cell>
        </row>
        <row r="11192">
          <cell r="H11192" t="str">
            <v>0840049188</v>
          </cell>
          <cell r="I11192">
            <v>0</v>
          </cell>
          <cell r="J11192">
            <v>12500.9</v>
          </cell>
        </row>
        <row r="11193">
          <cell r="H11193" t="str">
            <v>0840049188</v>
          </cell>
          <cell r="I11193">
            <v>4569387000</v>
          </cell>
          <cell r="J11193">
            <v>4557272997.2799997</v>
          </cell>
        </row>
        <row r="11194">
          <cell r="H11194" t="str">
            <v>0840049188</v>
          </cell>
          <cell r="I11194">
            <v>0</v>
          </cell>
          <cell r="J11194">
            <v>183325043.21000001</v>
          </cell>
        </row>
        <row r="11195">
          <cell r="H11195" t="str">
            <v>0840049188</v>
          </cell>
          <cell r="I11195">
            <v>0</v>
          </cell>
          <cell r="J11195">
            <v>183325043.21000001</v>
          </cell>
        </row>
        <row r="11196">
          <cell r="H11196" t="str">
            <v>0840049188</v>
          </cell>
          <cell r="I11196">
            <v>0</v>
          </cell>
          <cell r="J11196">
            <v>658487039.07000005</v>
          </cell>
        </row>
        <row r="11197">
          <cell r="H11197" t="str">
            <v>0840049188</v>
          </cell>
          <cell r="I11197">
            <v>0</v>
          </cell>
          <cell r="J11197">
            <v>485467999.62</v>
          </cell>
        </row>
        <row r="11198">
          <cell r="H11198" t="str">
            <v>0840049188</v>
          </cell>
          <cell r="I11198">
            <v>0</v>
          </cell>
          <cell r="J11198">
            <v>142633839.94</v>
          </cell>
        </row>
        <row r="11199">
          <cell r="H11199" t="str">
            <v>0840049188</v>
          </cell>
          <cell r="I11199">
            <v>0</v>
          </cell>
          <cell r="J11199">
            <v>30385199.510000002</v>
          </cell>
        </row>
        <row r="11200">
          <cell r="H11200" t="str">
            <v>0840049188</v>
          </cell>
          <cell r="I11200">
            <v>0</v>
          </cell>
          <cell r="J11200">
            <v>3715460915</v>
          </cell>
        </row>
        <row r="11201">
          <cell r="H11201" t="str">
            <v>0840059188</v>
          </cell>
          <cell r="I11201">
            <v>5405961300</v>
          </cell>
          <cell r="J11201">
            <v>5405445633.4399996</v>
          </cell>
        </row>
        <row r="11202">
          <cell r="H11202" t="str">
            <v>0840059188</v>
          </cell>
          <cell r="I11202">
            <v>5405961300</v>
          </cell>
          <cell r="J11202">
            <v>5405445633.4399996</v>
          </cell>
        </row>
        <row r="11203">
          <cell r="H11203" t="str">
            <v>0840059188</v>
          </cell>
          <cell r="I11203">
            <v>0</v>
          </cell>
          <cell r="J11203">
            <v>5405445633.4399996</v>
          </cell>
        </row>
        <row r="11204">
          <cell r="H11204" t="str">
            <v>0840059188</v>
          </cell>
          <cell r="I11204">
            <v>0</v>
          </cell>
          <cell r="J11204">
            <v>5405445633.4399996</v>
          </cell>
        </row>
        <row r="11205">
          <cell r="H11205" t="str">
            <v>0842019188</v>
          </cell>
          <cell r="I11205">
            <v>4876355100</v>
          </cell>
          <cell r="J11205">
            <v>4869085701.8199997</v>
          </cell>
        </row>
        <row r="11206">
          <cell r="H11206" t="str">
            <v>0842019188</v>
          </cell>
          <cell r="I11206">
            <v>4876355100</v>
          </cell>
          <cell r="J11206">
            <v>4869085701.8199997</v>
          </cell>
        </row>
        <row r="11207">
          <cell r="H11207" t="str">
            <v>0842019188</v>
          </cell>
          <cell r="I11207">
            <v>0</v>
          </cell>
          <cell r="J11207">
            <v>4869085701.8199997</v>
          </cell>
        </row>
        <row r="11208">
          <cell r="H11208" t="str">
            <v>0842019188</v>
          </cell>
          <cell r="I11208">
            <v>0</v>
          </cell>
          <cell r="J11208">
            <v>2666982170.1700001</v>
          </cell>
        </row>
        <row r="11209">
          <cell r="H11209" t="str">
            <v>0842019188</v>
          </cell>
          <cell r="I11209">
            <v>0</v>
          </cell>
          <cell r="J11209">
            <v>2202103531.6500001</v>
          </cell>
        </row>
        <row r="11210">
          <cell r="H11210" t="str">
            <v>0843899188</v>
          </cell>
          <cell r="I11210">
            <v>100424500</v>
          </cell>
          <cell r="J11210">
            <v>97914484.049999997</v>
          </cell>
        </row>
        <row r="11211">
          <cell r="H11211" t="str">
            <v>0843899188</v>
          </cell>
          <cell r="I11211">
            <v>100424500</v>
          </cell>
          <cell r="J11211">
            <v>97914484.049999997</v>
          </cell>
        </row>
        <row r="11212">
          <cell r="H11212" t="str">
            <v>0843899188</v>
          </cell>
          <cell r="I11212">
            <v>0</v>
          </cell>
          <cell r="J11212">
            <v>97914484.049999997</v>
          </cell>
        </row>
        <row r="11213">
          <cell r="H11213" t="str">
            <v>0843969188</v>
          </cell>
          <cell r="I11213">
            <v>11655000</v>
          </cell>
          <cell r="J11213">
            <v>11645616.789999999</v>
          </cell>
        </row>
        <row r="11214">
          <cell r="H11214" t="str">
            <v>0843969188</v>
          </cell>
          <cell r="I11214">
            <v>11655000</v>
          </cell>
          <cell r="J11214">
            <v>11645616.789999999</v>
          </cell>
        </row>
        <row r="11215">
          <cell r="H11215" t="str">
            <v>0843969188</v>
          </cell>
          <cell r="I11215">
            <v>0</v>
          </cell>
          <cell r="J11215">
            <v>587663.34</v>
          </cell>
        </row>
        <row r="11216">
          <cell r="H11216" t="str">
            <v>0843969188</v>
          </cell>
          <cell r="I11216">
            <v>0</v>
          </cell>
          <cell r="J11216">
            <v>587663.34</v>
          </cell>
        </row>
        <row r="11217">
          <cell r="H11217" t="str">
            <v>0843969188</v>
          </cell>
          <cell r="I11217">
            <v>0</v>
          </cell>
          <cell r="J11217">
            <v>1042268.48</v>
          </cell>
        </row>
        <row r="11218">
          <cell r="H11218" t="str">
            <v>0843969188</v>
          </cell>
          <cell r="I11218">
            <v>0</v>
          </cell>
          <cell r="J11218">
            <v>1042268.48</v>
          </cell>
        </row>
        <row r="11219">
          <cell r="H11219" t="str">
            <v>0843969188</v>
          </cell>
          <cell r="I11219">
            <v>0</v>
          </cell>
          <cell r="J11219">
            <v>10015684.970000001</v>
          </cell>
        </row>
        <row r="11220">
          <cell r="H11220" t="str">
            <v>0843969188</v>
          </cell>
          <cell r="I11220">
            <v>0</v>
          </cell>
          <cell r="J11220">
            <v>10015684.970000001</v>
          </cell>
        </row>
        <row r="11221">
          <cell r="H11221" t="str">
            <v>0843971188</v>
          </cell>
          <cell r="I11221">
            <v>2199831400</v>
          </cell>
          <cell r="J11221">
            <v>2191540664.6199999</v>
          </cell>
        </row>
        <row r="11222">
          <cell r="H11222" t="str">
            <v>0843971188</v>
          </cell>
          <cell r="I11222">
            <v>2199831400</v>
          </cell>
          <cell r="J11222">
            <v>2191540664.6199999</v>
          </cell>
        </row>
        <row r="11223">
          <cell r="H11223" t="str">
            <v>0843971188</v>
          </cell>
          <cell r="I11223">
            <v>0</v>
          </cell>
          <cell r="J11223">
            <v>2191540664.6199999</v>
          </cell>
        </row>
        <row r="11224">
          <cell r="H11224" t="str">
            <v>0843971188</v>
          </cell>
          <cell r="I11224">
            <v>0</v>
          </cell>
          <cell r="J11224">
            <v>2191540664.6199999</v>
          </cell>
        </row>
        <row r="11225">
          <cell r="H11225" t="str">
            <v>0843974188</v>
          </cell>
          <cell r="I11225">
            <v>2289800</v>
          </cell>
          <cell r="J11225">
            <v>2289800</v>
          </cell>
        </row>
        <row r="11226">
          <cell r="H11226" t="str">
            <v>0843974188</v>
          </cell>
          <cell r="I11226">
            <v>2289800</v>
          </cell>
          <cell r="J11226">
            <v>2289800</v>
          </cell>
        </row>
        <row r="11227">
          <cell r="H11227" t="str">
            <v>0843974188</v>
          </cell>
          <cell r="I11227">
            <v>0</v>
          </cell>
          <cell r="J11227">
            <v>1354800</v>
          </cell>
        </row>
        <row r="11228">
          <cell r="H11228" t="str">
            <v>0843974188</v>
          </cell>
          <cell r="I11228">
            <v>0</v>
          </cell>
          <cell r="J11228">
            <v>1354800</v>
          </cell>
        </row>
        <row r="11229">
          <cell r="H11229" t="str">
            <v>0843974188</v>
          </cell>
          <cell r="I11229">
            <v>0</v>
          </cell>
          <cell r="J11229">
            <v>935000</v>
          </cell>
        </row>
        <row r="11230">
          <cell r="H11230" t="str">
            <v>0843974188</v>
          </cell>
          <cell r="I11230">
            <v>0</v>
          </cell>
          <cell r="J11230">
            <v>935000</v>
          </cell>
        </row>
        <row r="11231">
          <cell r="H11231" t="str">
            <v>0843979188</v>
          </cell>
          <cell r="I11231">
            <v>700000</v>
          </cell>
          <cell r="J11231">
            <v>700000</v>
          </cell>
        </row>
        <row r="11232">
          <cell r="H11232" t="str">
            <v>0843979188</v>
          </cell>
          <cell r="I11232">
            <v>700000</v>
          </cell>
          <cell r="J11232">
            <v>700000</v>
          </cell>
        </row>
        <row r="11233">
          <cell r="H11233" t="str">
            <v>0843979188</v>
          </cell>
          <cell r="I11233">
            <v>0</v>
          </cell>
          <cell r="J11233">
            <v>700000</v>
          </cell>
        </row>
        <row r="11234">
          <cell r="H11234" t="str">
            <v>0843979188</v>
          </cell>
          <cell r="I11234">
            <v>0</v>
          </cell>
          <cell r="J11234">
            <v>700000</v>
          </cell>
        </row>
        <row r="11235">
          <cell r="H11235" t="str">
            <v>0843987188</v>
          </cell>
          <cell r="I11235">
            <v>109404900</v>
          </cell>
          <cell r="J11235">
            <v>109303328.12</v>
          </cell>
        </row>
        <row r="11236">
          <cell r="H11236" t="str">
            <v>0843987188</v>
          </cell>
          <cell r="I11236">
            <v>109404900</v>
          </cell>
          <cell r="J11236">
            <v>109303328.12</v>
          </cell>
        </row>
        <row r="11237">
          <cell r="H11237" t="str">
            <v>0843987188</v>
          </cell>
          <cell r="I11237">
            <v>0</v>
          </cell>
          <cell r="J11237">
            <v>58022918.719999999</v>
          </cell>
        </row>
        <row r="11238">
          <cell r="H11238" t="str">
            <v>0843987188</v>
          </cell>
          <cell r="I11238">
            <v>0</v>
          </cell>
          <cell r="J11238">
            <v>58022918.719999999</v>
          </cell>
        </row>
        <row r="11239">
          <cell r="H11239" t="str">
            <v>0843987188</v>
          </cell>
          <cell r="I11239">
            <v>0</v>
          </cell>
          <cell r="J11239">
            <v>51280409.399999999</v>
          </cell>
        </row>
        <row r="11240">
          <cell r="H11240" t="str">
            <v>0843987188</v>
          </cell>
          <cell r="I11240">
            <v>0</v>
          </cell>
          <cell r="J11240">
            <v>51280409.399999999</v>
          </cell>
        </row>
        <row r="11241">
          <cell r="H11241" t="str">
            <v>0843992188</v>
          </cell>
          <cell r="I11241">
            <v>7477489600</v>
          </cell>
          <cell r="J11241">
            <v>7477489580.0100002</v>
          </cell>
        </row>
        <row r="11242">
          <cell r="H11242" t="str">
            <v>0843992188</v>
          </cell>
          <cell r="I11242">
            <v>7477489600</v>
          </cell>
          <cell r="J11242">
            <v>7477489580.0100002</v>
          </cell>
        </row>
        <row r="11243">
          <cell r="H11243" t="str">
            <v>0843992188</v>
          </cell>
          <cell r="I11243">
            <v>0</v>
          </cell>
          <cell r="J11243">
            <v>7477489580.0100002</v>
          </cell>
        </row>
        <row r="11244">
          <cell r="H11244" t="str">
            <v>0843992188</v>
          </cell>
          <cell r="I11244">
            <v>0</v>
          </cell>
          <cell r="J11244">
            <v>7477489580.0100002</v>
          </cell>
        </row>
        <row r="11245">
          <cell r="H11245" t="str">
            <v>0843994188</v>
          </cell>
          <cell r="I11245">
            <v>1760086000</v>
          </cell>
          <cell r="J11245">
            <v>1759151622.99</v>
          </cell>
        </row>
        <row r="11246">
          <cell r="H11246" t="str">
            <v>0843994188</v>
          </cell>
          <cell r="I11246">
            <v>1760086000</v>
          </cell>
          <cell r="J11246">
            <v>1759151622.99</v>
          </cell>
        </row>
        <row r="11247">
          <cell r="H11247" t="str">
            <v>0843994188</v>
          </cell>
          <cell r="I11247">
            <v>0</v>
          </cell>
          <cell r="J11247">
            <v>1759151622.99</v>
          </cell>
        </row>
        <row r="11248">
          <cell r="H11248" t="str">
            <v>0843994188</v>
          </cell>
          <cell r="I11248">
            <v>0</v>
          </cell>
          <cell r="J11248">
            <v>1759151622.99</v>
          </cell>
        </row>
        <row r="11249">
          <cell r="H11249" t="str">
            <v>0843996188</v>
          </cell>
          <cell r="I11249">
            <v>7421035400</v>
          </cell>
          <cell r="J11249">
            <v>7420907492.8400002</v>
          </cell>
        </row>
        <row r="11250">
          <cell r="H11250" t="str">
            <v>0843996188</v>
          </cell>
          <cell r="I11250">
            <v>7421035400</v>
          </cell>
          <cell r="J11250">
            <v>7420907492.8400002</v>
          </cell>
        </row>
        <row r="11251">
          <cell r="H11251" t="str">
            <v>0843996188</v>
          </cell>
          <cell r="I11251">
            <v>0</v>
          </cell>
          <cell r="J11251">
            <v>7420907492.8400002</v>
          </cell>
        </row>
        <row r="11252">
          <cell r="H11252" t="str">
            <v>0843996188</v>
          </cell>
          <cell r="I11252">
            <v>0</v>
          </cell>
          <cell r="J11252">
            <v>7420907492.8400002</v>
          </cell>
        </row>
        <row r="11253">
          <cell r="H11253" t="str">
            <v>0844009188</v>
          </cell>
          <cell r="I11253">
            <v>9415828800</v>
          </cell>
          <cell r="J11253">
            <v>7621030969.4499998</v>
          </cell>
        </row>
        <row r="11254">
          <cell r="H11254" t="str">
            <v>0844009188</v>
          </cell>
          <cell r="I11254">
            <v>9415828800</v>
          </cell>
          <cell r="J11254">
            <v>7621030969.4499998</v>
          </cell>
        </row>
        <row r="11255">
          <cell r="H11255" t="str">
            <v>0844009188</v>
          </cell>
          <cell r="I11255">
            <v>0</v>
          </cell>
          <cell r="J11255">
            <v>7621030969.4499998</v>
          </cell>
        </row>
        <row r="11256">
          <cell r="H11256" t="str">
            <v>0844009188</v>
          </cell>
          <cell r="I11256">
            <v>0</v>
          </cell>
          <cell r="J11256">
            <v>7621030969.4499998</v>
          </cell>
        </row>
        <row r="11257">
          <cell r="H11257" t="str">
            <v>0850000188</v>
          </cell>
          <cell r="I11257">
            <v>838427400</v>
          </cell>
          <cell r="J11257">
            <v>835431043.28999996</v>
          </cell>
        </row>
        <row r="11258">
          <cell r="H11258" t="str">
            <v>0859999188</v>
          </cell>
          <cell r="I11258">
            <v>838427400</v>
          </cell>
          <cell r="J11258">
            <v>835431043.28999996</v>
          </cell>
        </row>
        <row r="11259">
          <cell r="H11259" t="str">
            <v>0859999188</v>
          </cell>
          <cell r="I11259">
            <v>49152300</v>
          </cell>
          <cell r="J11259">
            <v>48910891.329999998</v>
          </cell>
        </row>
        <row r="11260">
          <cell r="H11260" t="str">
            <v>0859999188</v>
          </cell>
          <cell r="I11260">
            <v>0</v>
          </cell>
          <cell r="J11260">
            <v>48910891.329999998</v>
          </cell>
        </row>
        <row r="11261">
          <cell r="H11261" t="str">
            <v>0859999188</v>
          </cell>
          <cell r="I11261">
            <v>0</v>
          </cell>
          <cell r="J11261">
            <v>48903126.329999998</v>
          </cell>
        </row>
        <row r="11262">
          <cell r="H11262" t="str">
            <v>0859999188</v>
          </cell>
          <cell r="I11262">
            <v>0</v>
          </cell>
          <cell r="J11262">
            <v>7765</v>
          </cell>
        </row>
        <row r="11263">
          <cell r="H11263" t="str">
            <v>0859999188</v>
          </cell>
          <cell r="I11263">
            <v>789068000</v>
          </cell>
          <cell r="J11263">
            <v>786314429.96000004</v>
          </cell>
        </row>
        <row r="11264">
          <cell r="H11264" t="str">
            <v>0859999188</v>
          </cell>
          <cell r="I11264">
            <v>0</v>
          </cell>
          <cell r="J11264">
            <v>786314429.96000004</v>
          </cell>
        </row>
        <row r="11265">
          <cell r="H11265" t="str">
            <v>0859999188</v>
          </cell>
          <cell r="I11265">
            <v>0</v>
          </cell>
          <cell r="J11265">
            <v>57172589.869999997</v>
          </cell>
        </row>
        <row r="11266">
          <cell r="H11266" t="str">
            <v>0859999188</v>
          </cell>
          <cell r="I11266">
            <v>0</v>
          </cell>
          <cell r="J11266">
            <v>729141840.09000003</v>
          </cell>
        </row>
        <row r="11267">
          <cell r="H11267" t="str">
            <v>0859999188</v>
          </cell>
          <cell r="I11267">
            <v>207100</v>
          </cell>
          <cell r="J11267">
            <v>205722</v>
          </cell>
        </row>
        <row r="11268">
          <cell r="H11268" t="str">
            <v>0859999188</v>
          </cell>
          <cell r="I11268">
            <v>0</v>
          </cell>
          <cell r="J11268">
            <v>205722</v>
          </cell>
        </row>
        <row r="11269">
          <cell r="H11269" t="str">
            <v>0859999188</v>
          </cell>
          <cell r="I11269">
            <v>0</v>
          </cell>
          <cell r="J11269">
            <v>715</v>
          </cell>
        </row>
        <row r="11270">
          <cell r="H11270" t="str">
            <v>0859999188</v>
          </cell>
          <cell r="I11270">
            <v>0</v>
          </cell>
          <cell r="J11270">
            <v>205007</v>
          </cell>
        </row>
        <row r="11271">
          <cell r="H11271" t="str">
            <v>1000000188</v>
          </cell>
          <cell r="I11271">
            <v>160115800</v>
          </cell>
          <cell r="J11271">
            <v>158992160.78</v>
          </cell>
        </row>
        <row r="11272">
          <cell r="H11272" t="str">
            <v>1080000188</v>
          </cell>
          <cell r="I11272">
            <v>138937500</v>
          </cell>
          <cell r="J11272">
            <v>137813860.81999999</v>
          </cell>
        </row>
        <row r="11273">
          <cell r="H11273" t="str">
            <v>1089999188</v>
          </cell>
          <cell r="I11273">
            <v>138937500</v>
          </cell>
          <cell r="J11273">
            <v>137813860.81999999</v>
          </cell>
        </row>
        <row r="11274">
          <cell r="H11274" t="str">
            <v>1089999188</v>
          </cell>
          <cell r="I11274">
            <v>138937500</v>
          </cell>
          <cell r="J11274">
            <v>137813860.81999999</v>
          </cell>
        </row>
        <row r="11275">
          <cell r="H11275" t="str">
            <v>1089999188</v>
          </cell>
          <cell r="I11275">
            <v>0</v>
          </cell>
          <cell r="J11275">
            <v>137813860.81999999</v>
          </cell>
        </row>
        <row r="11276">
          <cell r="H11276" t="str">
            <v>1089999188</v>
          </cell>
          <cell r="I11276">
            <v>0</v>
          </cell>
          <cell r="J11276">
            <v>137813860.81999999</v>
          </cell>
        </row>
        <row r="11277">
          <cell r="H11277" t="str">
            <v>1090000188</v>
          </cell>
          <cell r="I11277">
            <v>21178300</v>
          </cell>
          <cell r="J11277">
            <v>21178299.960000001</v>
          </cell>
        </row>
        <row r="11278">
          <cell r="H11278" t="str">
            <v>1099999188</v>
          </cell>
          <cell r="I11278">
            <v>21178300</v>
          </cell>
          <cell r="J11278">
            <v>21178299.960000001</v>
          </cell>
        </row>
        <row r="11279">
          <cell r="H11279" t="str">
            <v>1099999188</v>
          </cell>
          <cell r="I11279">
            <v>21178300</v>
          </cell>
          <cell r="J11279">
            <v>21178299.960000001</v>
          </cell>
        </row>
        <row r="11280">
          <cell r="H11280" t="str">
            <v>1099999188</v>
          </cell>
          <cell r="I11280">
            <v>0</v>
          </cell>
          <cell r="J11280">
            <v>21178299.960000001</v>
          </cell>
        </row>
        <row r="11281">
          <cell r="H11281" t="str">
            <v>1099999188</v>
          </cell>
          <cell r="I11281">
            <v>0</v>
          </cell>
          <cell r="J11281">
            <v>20429999.960000001</v>
          </cell>
        </row>
        <row r="11282">
          <cell r="H11282" t="str">
            <v>1099999188</v>
          </cell>
          <cell r="I11282">
            <v>0</v>
          </cell>
          <cell r="J11282">
            <v>748300</v>
          </cell>
        </row>
        <row r="11283">
          <cell r="H11283" t="str">
            <v>2300000188</v>
          </cell>
          <cell r="I11283">
            <v>22785900</v>
          </cell>
          <cell r="J11283">
            <v>22584145.98</v>
          </cell>
        </row>
        <row r="11284">
          <cell r="H11284" t="str">
            <v>2340000188</v>
          </cell>
          <cell r="I11284">
            <v>22785900</v>
          </cell>
          <cell r="J11284">
            <v>22584145.98</v>
          </cell>
        </row>
        <row r="11285">
          <cell r="H11285" t="str">
            <v>2340019188</v>
          </cell>
          <cell r="I11285">
            <v>22785900</v>
          </cell>
          <cell r="J11285">
            <v>22584145.98</v>
          </cell>
        </row>
        <row r="11286">
          <cell r="H11286" t="str">
            <v>2340019188</v>
          </cell>
          <cell r="I11286">
            <v>22785900</v>
          </cell>
          <cell r="J11286">
            <v>22584145.98</v>
          </cell>
        </row>
        <row r="11287">
          <cell r="H11287" t="str">
            <v>2340019188</v>
          </cell>
          <cell r="I11287">
            <v>0</v>
          </cell>
          <cell r="J11287">
            <v>22584145.98</v>
          </cell>
        </row>
        <row r="11288">
          <cell r="H11288" t="str">
            <v>2340019188</v>
          </cell>
          <cell r="I11288">
            <v>0</v>
          </cell>
          <cell r="J11288">
            <v>22584145.98</v>
          </cell>
        </row>
        <row r="11289">
          <cell r="H11289" t="str">
            <v>9900000188</v>
          </cell>
          <cell r="I11289">
            <v>22320000</v>
          </cell>
          <cell r="J11289">
            <v>22320000</v>
          </cell>
        </row>
        <row r="11290">
          <cell r="H11290" t="str">
            <v>9990000188</v>
          </cell>
          <cell r="I11290">
            <v>22320000</v>
          </cell>
          <cell r="J11290">
            <v>22320000</v>
          </cell>
        </row>
        <row r="11291">
          <cell r="H11291" t="str">
            <v>9993981188</v>
          </cell>
          <cell r="I11291">
            <v>22320000</v>
          </cell>
          <cell r="J11291">
            <v>22320000</v>
          </cell>
        </row>
        <row r="11292">
          <cell r="H11292" t="str">
            <v>9993981188</v>
          </cell>
          <cell r="I11292">
            <v>22320000</v>
          </cell>
          <cell r="J11292">
            <v>22320000</v>
          </cell>
        </row>
        <row r="11293">
          <cell r="H11293" t="str">
            <v>9993981188</v>
          </cell>
          <cell r="I11293">
            <v>0</v>
          </cell>
          <cell r="J11293">
            <v>22320000</v>
          </cell>
        </row>
        <row r="11294">
          <cell r="H11294" t="str">
            <v>9993981188</v>
          </cell>
          <cell r="I11294">
            <v>0</v>
          </cell>
          <cell r="J11294">
            <v>22320000</v>
          </cell>
        </row>
        <row r="11295">
          <cell r="H11295" t="str">
            <v>188</v>
          </cell>
          <cell r="I11295">
            <v>112298564800</v>
          </cell>
          <cell r="J11295">
            <v>112266253414.86</v>
          </cell>
        </row>
        <row r="11296">
          <cell r="H11296" t="str">
            <v>0300000188</v>
          </cell>
          <cell r="I11296">
            <v>613388100</v>
          </cell>
          <cell r="J11296">
            <v>613387918.90999997</v>
          </cell>
        </row>
        <row r="11297">
          <cell r="H11297" t="str">
            <v>0330000188</v>
          </cell>
          <cell r="I11297">
            <v>613388100</v>
          </cell>
          <cell r="J11297">
            <v>613387918.90999997</v>
          </cell>
        </row>
        <row r="11298">
          <cell r="H11298" t="str">
            <v>0333988188</v>
          </cell>
          <cell r="I11298">
            <v>220569100</v>
          </cell>
          <cell r="J11298">
            <v>220569065.15000001</v>
          </cell>
        </row>
        <row r="11299">
          <cell r="H11299" t="str">
            <v>0333988188</v>
          </cell>
          <cell r="I11299">
            <v>220569100</v>
          </cell>
          <cell r="J11299">
            <v>220569065.15000001</v>
          </cell>
        </row>
        <row r="11300">
          <cell r="H11300" t="str">
            <v>0333988188</v>
          </cell>
          <cell r="I11300">
            <v>0</v>
          </cell>
          <cell r="J11300">
            <v>220569065.15000001</v>
          </cell>
        </row>
        <row r="11301">
          <cell r="H11301" t="str">
            <v>0333988188</v>
          </cell>
          <cell r="I11301">
            <v>0</v>
          </cell>
          <cell r="J11301">
            <v>220569065.15000001</v>
          </cell>
        </row>
        <row r="11302">
          <cell r="H11302" t="str">
            <v>0333989188</v>
          </cell>
          <cell r="I11302">
            <v>649000</v>
          </cell>
          <cell r="J11302">
            <v>648952.65</v>
          </cell>
        </row>
        <row r="11303">
          <cell r="H11303" t="str">
            <v>0333989188</v>
          </cell>
          <cell r="I11303">
            <v>649000</v>
          </cell>
          <cell r="J11303">
            <v>648952.65</v>
          </cell>
        </row>
        <row r="11304">
          <cell r="H11304" t="str">
            <v>0333989188</v>
          </cell>
          <cell r="I11304">
            <v>0</v>
          </cell>
          <cell r="J11304">
            <v>648952.65</v>
          </cell>
        </row>
        <row r="11305">
          <cell r="H11305" t="str">
            <v>0333989188</v>
          </cell>
          <cell r="I11305">
            <v>0</v>
          </cell>
          <cell r="J11305">
            <v>648952.65</v>
          </cell>
        </row>
        <row r="11306">
          <cell r="H11306" t="str">
            <v>0333990188</v>
          </cell>
          <cell r="I11306">
            <v>107410700</v>
          </cell>
          <cell r="J11306">
            <v>107410700</v>
          </cell>
        </row>
        <row r="11307">
          <cell r="H11307" t="str">
            <v>0333990188</v>
          </cell>
          <cell r="I11307">
            <v>107410700</v>
          </cell>
          <cell r="J11307">
            <v>107410700</v>
          </cell>
        </row>
        <row r="11308">
          <cell r="H11308" t="str">
            <v>0333990188</v>
          </cell>
          <cell r="I11308">
            <v>0</v>
          </cell>
          <cell r="J11308">
            <v>107410700</v>
          </cell>
        </row>
        <row r="11309">
          <cell r="H11309" t="str">
            <v>0333990188</v>
          </cell>
          <cell r="I11309">
            <v>0</v>
          </cell>
          <cell r="J11309">
            <v>107410700</v>
          </cell>
        </row>
        <row r="11310">
          <cell r="H11310" t="str">
            <v>0333991188</v>
          </cell>
          <cell r="I11310">
            <v>284759300</v>
          </cell>
          <cell r="J11310">
            <v>284759201.11000001</v>
          </cell>
        </row>
        <row r="11311">
          <cell r="H11311" t="str">
            <v>0333991188</v>
          </cell>
          <cell r="I11311">
            <v>284759300</v>
          </cell>
          <cell r="J11311">
            <v>284759201.11000001</v>
          </cell>
        </row>
        <row r="11312">
          <cell r="H11312" t="str">
            <v>0333991188</v>
          </cell>
          <cell r="I11312">
            <v>0</v>
          </cell>
          <cell r="J11312">
            <v>284759201.11000001</v>
          </cell>
        </row>
        <row r="11313">
          <cell r="H11313" t="str">
            <v>0333991188</v>
          </cell>
          <cell r="I11313">
            <v>0</v>
          </cell>
          <cell r="J11313">
            <v>284759201.11000001</v>
          </cell>
        </row>
        <row r="11314">
          <cell r="H11314" t="str">
            <v>0800000188</v>
          </cell>
          <cell r="I11314">
            <v>108773637100</v>
          </cell>
          <cell r="J11314">
            <v>108741325895.95</v>
          </cell>
        </row>
        <row r="11315">
          <cell r="H11315" t="str">
            <v>0830000188</v>
          </cell>
          <cell r="I11315">
            <v>78667689400</v>
          </cell>
          <cell r="J11315">
            <v>78667257560.770004</v>
          </cell>
        </row>
        <row r="11316">
          <cell r="H11316" t="str">
            <v>0830049188</v>
          </cell>
          <cell r="I11316">
            <v>78667689400</v>
          </cell>
          <cell r="J11316">
            <v>78667257560.770004</v>
          </cell>
        </row>
        <row r="11317">
          <cell r="H11317" t="str">
            <v>0830049188</v>
          </cell>
          <cell r="I11317">
            <v>78667689400</v>
          </cell>
          <cell r="J11317">
            <v>78667257560.770004</v>
          </cell>
        </row>
        <row r="11318">
          <cell r="H11318" t="str">
            <v>0830049188</v>
          </cell>
          <cell r="I11318">
            <v>0</v>
          </cell>
          <cell r="J11318">
            <v>78667257560.770004</v>
          </cell>
        </row>
        <row r="11319">
          <cell r="H11319" t="str">
            <v>0830049188</v>
          </cell>
          <cell r="I11319">
            <v>0</v>
          </cell>
          <cell r="J11319">
            <v>78667257560.770004</v>
          </cell>
        </row>
        <row r="11320">
          <cell r="H11320" t="str">
            <v>0840000188</v>
          </cell>
          <cell r="I11320">
            <v>30105947700</v>
          </cell>
          <cell r="J11320">
            <v>30074068335.18</v>
          </cell>
        </row>
        <row r="11321">
          <cell r="H11321" t="str">
            <v>0840049188</v>
          </cell>
          <cell r="I11321">
            <v>20006280300</v>
          </cell>
          <cell r="J11321">
            <v>19994481278.639999</v>
          </cell>
        </row>
        <row r="11322">
          <cell r="H11322" t="str">
            <v>0840049188</v>
          </cell>
          <cell r="I11322">
            <v>1952173200</v>
          </cell>
          <cell r="J11322">
            <v>1950637717.0699999</v>
          </cell>
        </row>
        <row r="11323">
          <cell r="H11323" t="str">
            <v>0840049188</v>
          </cell>
          <cell r="I11323">
            <v>0</v>
          </cell>
          <cell r="J11323">
            <v>519579776.25</v>
          </cell>
        </row>
        <row r="11324">
          <cell r="H11324" t="str">
            <v>0840049188</v>
          </cell>
          <cell r="I11324">
            <v>0</v>
          </cell>
          <cell r="J11324">
            <v>513567624.93000001</v>
          </cell>
        </row>
        <row r="11325">
          <cell r="H11325" t="str">
            <v>0840049188</v>
          </cell>
          <cell r="I11325">
            <v>0</v>
          </cell>
          <cell r="J11325">
            <v>5636951.3200000003</v>
          </cell>
        </row>
        <row r="11326">
          <cell r="H11326" t="str">
            <v>0840049188</v>
          </cell>
          <cell r="I11326">
            <v>0</v>
          </cell>
          <cell r="J11326">
            <v>375200</v>
          </cell>
        </row>
        <row r="11327">
          <cell r="H11327" t="str">
            <v>0840049188</v>
          </cell>
          <cell r="I11327">
            <v>0</v>
          </cell>
          <cell r="J11327">
            <v>15189579.029999999</v>
          </cell>
        </row>
        <row r="11328">
          <cell r="H11328" t="str">
            <v>0840049188</v>
          </cell>
          <cell r="I11328">
            <v>0</v>
          </cell>
          <cell r="J11328">
            <v>15189579.029999999</v>
          </cell>
        </row>
        <row r="11329">
          <cell r="H11329" t="str">
            <v>0840049188</v>
          </cell>
          <cell r="I11329">
            <v>0</v>
          </cell>
          <cell r="J11329">
            <v>1415868361.79</v>
          </cell>
        </row>
        <row r="11330">
          <cell r="H11330" t="str">
            <v>0840049188</v>
          </cell>
          <cell r="I11330">
            <v>0</v>
          </cell>
          <cell r="J11330">
            <v>1415868361.79</v>
          </cell>
        </row>
        <row r="11331">
          <cell r="H11331" t="str">
            <v>0840049188</v>
          </cell>
          <cell r="I11331">
            <v>17956206800</v>
          </cell>
          <cell r="J11331">
            <v>17949339427.950001</v>
          </cell>
        </row>
        <row r="11332">
          <cell r="H11332" t="str">
            <v>0840049188</v>
          </cell>
          <cell r="I11332">
            <v>0</v>
          </cell>
          <cell r="J11332">
            <v>7867117282.71</v>
          </cell>
        </row>
        <row r="11333">
          <cell r="H11333" t="str">
            <v>0840049188</v>
          </cell>
          <cell r="I11333">
            <v>0</v>
          </cell>
          <cell r="J11333">
            <v>1021825726.5700001</v>
          </cell>
        </row>
        <row r="11334">
          <cell r="H11334" t="str">
            <v>0840049188</v>
          </cell>
          <cell r="I11334">
            <v>0</v>
          </cell>
          <cell r="J11334">
            <v>4684643127.1400003</v>
          </cell>
        </row>
        <row r="11335">
          <cell r="H11335" t="str">
            <v>0840049188</v>
          </cell>
          <cell r="I11335">
            <v>0</v>
          </cell>
          <cell r="J11335">
            <v>2160648429</v>
          </cell>
        </row>
        <row r="11336">
          <cell r="H11336" t="str">
            <v>0840049188</v>
          </cell>
          <cell r="I11336">
            <v>0</v>
          </cell>
          <cell r="J11336">
            <v>10082222145.24</v>
          </cell>
        </row>
        <row r="11337">
          <cell r="H11337" t="str">
            <v>0840049188</v>
          </cell>
          <cell r="I11337">
            <v>0</v>
          </cell>
          <cell r="J11337">
            <v>1548567691.5899999</v>
          </cell>
        </row>
        <row r="11338">
          <cell r="H11338" t="str">
            <v>0840049188</v>
          </cell>
          <cell r="I11338">
            <v>0</v>
          </cell>
          <cell r="J11338">
            <v>616351478.13999999</v>
          </cell>
        </row>
        <row r="11339">
          <cell r="H11339" t="str">
            <v>0840049188</v>
          </cell>
          <cell r="I11339">
            <v>0</v>
          </cell>
          <cell r="J11339">
            <v>7917302975.5100002</v>
          </cell>
        </row>
        <row r="11340">
          <cell r="H11340" t="str">
            <v>0840049188</v>
          </cell>
          <cell r="I11340">
            <v>61700</v>
          </cell>
          <cell r="J11340">
            <v>61656.25</v>
          </cell>
        </row>
        <row r="11341">
          <cell r="H11341" t="str">
            <v>0840049188</v>
          </cell>
          <cell r="I11341">
            <v>0</v>
          </cell>
          <cell r="J11341">
            <v>61656.25</v>
          </cell>
        </row>
        <row r="11342">
          <cell r="H11342" t="str">
            <v>0840049188</v>
          </cell>
          <cell r="I11342">
            <v>0</v>
          </cell>
          <cell r="J11342">
            <v>61656.25</v>
          </cell>
        </row>
        <row r="11343">
          <cell r="H11343" t="str">
            <v>0840049188</v>
          </cell>
          <cell r="I11343">
            <v>97838600</v>
          </cell>
          <cell r="J11343">
            <v>94442477.370000005</v>
          </cell>
        </row>
        <row r="11344">
          <cell r="H11344" t="str">
            <v>0840049188</v>
          </cell>
          <cell r="I11344">
            <v>0</v>
          </cell>
          <cell r="J11344">
            <v>52075300</v>
          </cell>
        </row>
        <row r="11345">
          <cell r="H11345" t="str">
            <v>0840049188</v>
          </cell>
          <cell r="I11345">
            <v>0</v>
          </cell>
          <cell r="J11345">
            <v>52075300</v>
          </cell>
        </row>
        <row r="11346">
          <cell r="H11346" t="str">
            <v>0840049188</v>
          </cell>
          <cell r="I11346">
            <v>0</v>
          </cell>
          <cell r="J11346">
            <v>42367177.369999997</v>
          </cell>
        </row>
        <row r="11347">
          <cell r="H11347" t="str">
            <v>0840049188</v>
          </cell>
          <cell r="I11347">
            <v>0</v>
          </cell>
          <cell r="J11347">
            <v>14370685</v>
          </cell>
        </row>
        <row r="11348">
          <cell r="H11348" t="str">
            <v>0840049188</v>
          </cell>
          <cell r="I11348">
            <v>0</v>
          </cell>
          <cell r="J11348">
            <v>26209634.809999999</v>
          </cell>
        </row>
        <row r="11349">
          <cell r="H11349" t="str">
            <v>0840049188</v>
          </cell>
          <cell r="I11349">
            <v>0</v>
          </cell>
          <cell r="J11349">
            <v>1786857.56</v>
          </cell>
        </row>
        <row r="11350">
          <cell r="H11350" t="str">
            <v>0842019188</v>
          </cell>
          <cell r="I11350">
            <v>1002736000</v>
          </cell>
          <cell r="J11350">
            <v>982659981.5</v>
          </cell>
        </row>
        <row r="11351">
          <cell r="H11351" t="str">
            <v>0842019188</v>
          </cell>
          <cell r="I11351">
            <v>1002736000</v>
          </cell>
          <cell r="J11351">
            <v>982659981.5</v>
          </cell>
        </row>
        <row r="11352">
          <cell r="H11352" t="str">
            <v>0842019188</v>
          </cell>
          <cell r="I11352">
            <v>0</v>
          </cell>
          <cell r="J11352">
            <v>982659981.5</v>
          </cell>
        </row>
        <row r="11353">
          <cell r="H11353" t="str">
            <v>0842019188</v>
          </cell>
          <cell r="I11353">
            <v>0</v>
          </cell>
          <cell r="J11353">
            <v>982659981.5</v>
          </cell>
        </row>
        <row r="11354">
          <cell r="H11354" t="str">
            <v>0843968188</v>
          </cell>
          <cell r="I11354">
            <v>297675800</v>
          </cell>
          <cell r="J11354">
            <v>297675766.29000002</v>
          </cell>
        </row>
        <row r="11355">
          <cell r="H11355" t="str">
            <v>0843968188</v>
          </cell>
          <cell r="I11355">
            <v>297675800</v>
          </cell>
          <cell r="J11355">
            <v>297675766.29000002</v>
          </cell>
        </row>
        <row r="11356">
          <cell r="H11356" t="str">
            <v>0843968188</v>
          </cell>
          <cell r="I11356">
            <v>0</v>
          </cell>
          <cell r="J11356">
            <v>297675766.29000002</v>
          </cell>
        </row>
        <row r="11357">
          <cell r="H11357" t="str">
            <v>0843968188</v>
          </cell>
          <cell r="I11357">
            <v>0</v>
          </cell>
          <cell r="J11357">
            <v>297675766.29000002</v>
          </cell>
        </row>
        <row r="11358">
          <cell r="H11358" t="str">
            <v>0843969188</v>
          </cell>
          <cell r="I11358">
            <v>1193300</v>
          </cell>
          <cell r="J11358">
            <v>1189665.82</v>
          </cell>
        </row>
        <row r="11359">
          <cell r="H11359" t="str">
            <v>0843969188</v>
          </cell>
          <cell r="I11359">
            <v>1193300</v>
          </cell>
          <cell r="J11359">
            <v>1189665.82</v>
          </cell>
        </row>
        <row r="11360">
          <cell r="H11360" t="str">
            <v>0843969188</v>
          </cell>
          <cell r="I11360">
            <v>0</v>
          </cell>
          <cell r="J11360">
            <v>10465.82</v>
          </cell>
        </row>
        <row r="11361">
          <cell r="H11361" t="str">
            <v>0843969188</v>
          </cell>
          <cell r="I11361">
            <v>0</v>
          </cell>
          <cell r="J11361">
            <v>10465.82</v>
          </cell>
        </row>
        <row r="11362">
          <cell r="H11362" t="str">
            <v>0843969188</v>
          </cell>
          <cell r="I11362">
            <v>0</v>
          </cell>
          <cell r="J11362">
            <v>1179200</v>
          </cell>
        </row>
        <row r="11363">
          <cell r="H11363" t="str">
            <v>0843969188</v>
          </cell>
          <cell r="I11363">
            <v>0</v>
          </cell>
          <cell r="J11363">
            <v>1179200</v>
          </cell>
        </row>
        <row r="11364">
          <cell r="H11364" t="str">
            <v>0843971188</v>
          </cell>
          <cell r="I11364">
            <v>95769400</v>
          </cell>
          <cell r="J11364">
            <v>95769400</v>
          </cell>
        </row>
        <row r="11365">
          <cell r="H11365" t="str">
            <v>0843971188</v>
          </cell>
          <cell r="I11365">
            <v>95769400</v>
          </cell>
          <cell r="J11365">
            <v>95769400</v>
          </cell>
        </row>
        <row r="11366">
          <cell r="H11366" t="str">
            <v>0843971188</v>
          </cell>
          <cell r="I11366">
            <v>0</v>
          </cell>
          <cell r="J11366">
            <v>95769400</v>
          </cell>
        </row>
        <row r="11367">
          <cell r="H11367" t="str">
            <v>0843971188</v>
          </cell>
          <cell r="I11367">
            <v>0</v>
          </cell>
          <cell r="J11367">
            <v>95769400</v>
          </cell>
        </row>
        <row r="11368">
          <cell r="H11368" t="str">
            <v>0843979188</v>
          </cell>
          <cell r="I11368">
            <v>2700000</v>
          </cell>
          <cell r="J11368">
            <v>2700000</v>
          </cell>
        </row>
        <row r="11369">
          <cell r="H11369" t="str">
            <v>0843979188</v>
          </cell>
          <cell r="I11369">
            <v>2700000</v>
          </cell>
          <cell r="J11369">
            <v>2700000</v>
          </cell>
        </row>
        <row r="11370">
          <cell r="H11370" t="str">
            <v>0843979188</v>
          </cell>
          <cell r="I11370">
            <v>0</v>
          </cell>
          <cell r="J11370">
            <v>2700000</v>
          </cell>
        </row>
        <row r="11371">
          <cell r="H11371" t="str">
            <v>0843979188</v>
          </cell>
          <cell r="I11371">
            <v>0</v>
          </cell>
          <cell r="J11371">
            <v>2700000</v>
          </cell>
        </row>
        <row r="11372">
          <cell r="H11372" t="str">
            <v>0843992188</v>
          </cell>
          <cell r="I11372">
            <v>630000000</v>
          </cell>
          <cell r="J11372">
            <v>630000000</v>
          </cell>
        </row>
        <row r="11373">
          <cell r="H11373" t="str">
            <v>0843992188</v>
          </cell>
          <cell r="I11373">
            <v>630000000</v>
          </cell>
          <cell r="J11373">
            <v>630000000</v>
          </cell>
        </row>
        <row r="11374">
          <cell r="H11374" t="str">
            <v>0843992188</v>
          </cell>
          <cell r="I11374">
            <v>0</v>
          </cell>
          <cell r="J11374">
            <v>630000000</v>
          </cell>
        </row>
        <row r="11375">
          <cell r="H11375" t="str">
            <v>0843992188</v>
          </cell>
          <cell r="I11375">
            <v>0</v>
          </cell>
          <cell r="J11375">
            <v>630000000</v>
          </cell>
        </row>
        <row r="11376">
          <cell r="H11376" t="str">
            <v>0843994188</v>
          </cell>
          <cell r="I11376">
            <v>1369815500</v>
          </cell>
          <cell r="J11376">
            <v>1369814929.8</v>
          </cell>
        </row>
        <row r="11377">
          <cell r="H11377" t="str">
            <v>0843994188</v>
          </cell>
          <cell r="I11377">
            <v>1369815500</v>
          </cell>
          <cell r="J11377">
            <v>1369814929.8</v>
          </cell>
        </row>
        <row r="11378">
          <cell r="H11378" t="str">
            <v>0843994188</v>
          </cell>
          <cell r="I11378">
            <v>0</v>
          </cell>
          <cell r="J11378">
            <v>1369814929.8</v>
          </cell>
        </row>
        <row r="11379">
          <cell r="H11379" t="str">
            <v>0843994188</v>
          </cell>
          <cell r="I11379">
            <v>0</v>
          </cell>
          <cell r="J11379">
            <v>1369814929.8</v>
          </cell>
        </row>
        <row r="11380">
          <cell r="H11380" t="str">
            <v>0843996188</v>
          </cell>
          <cell r="I11380">
            <v>576626400</v>
          </cell>
          <cell r="J11380">
            <v>576626350.95000005</v>
          </cell>
        </row>
        <row r="11381">
          <cell r="H11381" t="str">
            <v>0843996188</v>
          </cell>
          <cell r="I11381">
            <v>576626400</v>
          </cell>
          <cell r="J11381">
            <v>576626350.95000005</v>
          </cell>
        </row>
        <row r="11382">
          <cell r="H11382" t="str">
            <v>0843996188</v>
          </cell>
          <cell r="I11382">
            <v>0</v>
          </cell>
          <cell r="J11382">
            <v>576626350.95000005</v>
          </cell>
        </row>
        <row r="11383">
          <cell r="H11383" t="str">
            <v>0843996188</v>
          </cell>
          <cell r="I11383">
            <v>0</v>
          </cell>
          <cell r="J11383">
            <v>576626350.95000005</v>
          </cell>
        </row>
        <row r="11384">
          <cell r="H11384" t="str">
            <v>0844009188</v>
          </cell>
          <cell r="I11384">
            <v>6069561600</v>
          </cell>
          <cell r="J11384">
            <v>6069561600</v>
          </cell>
        </row>
        <row r="11385">
          <cell r="H11385" t="str">
            <v>0844009188</v>
          </cell>
          <cell r="I11385">
            <v>6069561600</v>
          </cell>
          <cell r="J11385">
            <v>6069561600</v>
          </cell>
        </row>
        <row r="11386">
          <cell r="H11386" t="str">
            <v>0844009188</v>
          </cell>
          <cell r="I11386">
            <v>0</v>
          </cell>
          <cell r="J11386">
            <v>6069561600</v>
          </cell>
        </row>
        <row r="11387">
          <cell r="H11387" t="str">
            <v>0844009188</v>
          </cell>
          <cell r="I11387">
            <v>0</v>
          </cell>
          <cell r="J11387">
            <v>6069561600</v>
          </cell>
        </row>
        <row r="11388">
          <cell r="H11388" t="str">
            <v>0846162188</v>
          </cell>
          <cell r="I11388">
            <v>53589400</v>
          </cell>
          <cell r="J11388">
            <v>53589362.18</v>
          </cell>
        </row>
        <row r="11389">
          <cell r="H11389" t="str">
            <v>0846162188</v>
          </cell>
          <cell r="I11389">
            <v>50884900</v>
          </cell>
          <cell r="J11389">
            <v>50884862.18</v>
          </cell>
        </row>
        <row r="11390">
          <cell r="H11390" t="str">
            <v>0846162188</v>
          </cell>
          <cell r="I11390">
            <v>0</v>
          </cell>
          <cell r="J11390">
            <v>34869362.18</v>
          </cell>
        </row>
        <row r="11391">
          <cell r="H11391" t="str">
            <v>0846162188</v>
          </cell>
          <cell r="I11391">
            <v>0</v>
          </cell>
          <cell r="J11391">
            <v>34869362.18</v>
          </cell>
        </row>
        <row r="11392">
          <cell r="H11392" t="str">
            <v>0846162188</v>
          </cell>
          <cell r="I11392">
            <v>0</v>
          </cell>
          <cell r="J11392">
            <v>16015500</v>
          </cell>
        </row>
        <row r="11393">
          <cell r="H11393" t="str">
            <v>0846162188</v>
          </cell>
          <cell r="I11393">
            <v>0</v>
          </cell>
          <cell r="J11393">
            <v>16015500</v>
          </cell>
        </row>
        <row r="11394">
          <cell r="H11394" t="str">
            <v>0846162188</v>
          </cell>
          <cell r="I11394">
            <v>2704500</v>
          </cell>
          <cell r="J11394">
            <v>2704500</v>
          </cell>
        </row>
        <row r="11395">
          <cell r="H11395" t="str">
            <v>0846162188</v>
          </cell>
          <cell r="I11395">
            <v>0</v>
          </cell>
          <cell r="J11395">
            <v>2704500</v>
          </cell>
        </row>
        <row r="11396">
          <cell r="H11396" t="str">
            <v>0846162188</v>
          </cell>
          <cell r="I11396">
            <v>0</v>
          </cell>
          <cell r="J11396">
            <v>2704500</v>
          </cell>
        </row>
        <row r="11397">
          <cell r="H11397" t="str">
            <v>9900000188</v>
          </cell>
          <cell r="I11397">
            <v>2911539600</v>
          </cell>
          <cell r="J11397">
            <v>2911539600</v>
          </cell>
        </row>
        <row r="11398">
          <cell r="H11398" t="str">
            <v>9950000188</v>
          </cell>
          <cell r="I11398">
            <v>2911539600</v>
          </cell>
          <cell r="J11398">
            <v>2911539600</v>
          </cell>
        </row>
        <row r="11399">
          <cell r="H11399" t="str">
            <v>9959999188</v>
          </cell>
          <cell r="I11399">
            <v>2911539600</v>
          </cell>
          <cell r="J11399">
            <v>2911539600</v>
          </cell>
        </row>
        <row r="11400">
          <cell r="H11400" t="str">
            <v>9959999188</v>
          </cell>
          <cell r="I11400">
            <v>2911539600</v>
          </cell>
          <cell r="J11400">
            <v>2911539600</v>
          </cell>
        </row>
        <row r="11401">
          <cell r="H11401" t="str">
            <v>9959999188</v>
          </cell>
          <cell r="I11401">
            <v>0</v>
          </cell>
          <cell r="J11401">
            <v>2911539600</v>
          </cell>
        </row>
        <row r="11402">
          <cell r="H11402" t="str">
            <v>9959999188</v>
          </cell>
          <cell r="I11402">
            <v>0</v>
          </cell>
          <cell r="J11402">
            <v>2911539600</v>
          </cell>
        </row>
        <row r="11403">
          <cell r="H11403" t="str">
            <v>188</v>
          </cell>
          <cell r="I11403">
            <v>1596705500</v>
          </cell>
          <cell r="J11403">
            <v>1532188973.3299999</v>
          </cell>
        </row>
        <row r="11404">
          <cell r="H11404" t="str">
            <v>0300000188</v>
          </cell>
          <cell r="I11404">
            <v>7749000</v>
          </cell>
          <cell r="J11404">
            <v>7748993.4000000004</v>
          </cell>
        </row>
        <row r="11405">
          <cell r="H11405" t="str">
            <v>0330000188</v>
          </cell>
          <cell r="I11405">
            <v>7749000</v>
          </cell>
          <cell r="J11405">
            <v>7748993.4000000004</v>
          </cell>
        </row>
        <row r="11406">
          <cell r="H11406" t="str">
            <v>0333988188</v>
          </cell>
          <cell r="I11406">
            <v>2705300</v>
          </cell>
          <cell r="J11406">
            <v>2705300</v>
          </cell>
        </row>
        <row r="11407">
          <cell r="H11407" t="str">
            <v>0333988188</v>
          </cell>
          <cell r="I11407">
            <v>2705300</v>
          </cell>
          <cell r="J11407">
            <v>2705300</v>
          </cell>
        </row>
        <row r="11408">
          <cell r="H11408" t="str">
            <v>0333988188</v>
          </cell>
          <cell r="I11408">
            <v>0</v>
          </cell>
          <cell r="J11408">
            <v>2705300</v>
          </cell>
        </row>
        <row r="11409">
          <cell r="H11409" t="str">
            <v>0333988188</v>
          </cell>
          <cell r="I11409">
            <v>0</v>
          </cell>
          <cell r="J11409">
            <v>2705300</v>
          </cell>
        </row>
        <row r="11410">
          <cell r="H11410" t="str">
            <v>0333989188</v>
          </cell>
          <cell r="I11410">
            <v>11200</v>
          </cell>
          <cell r="J11410">
            <v>11200</v>
          </cell>
        </row>
        <row r="11411">
          <cell r="H11411" t="str">
            <v>0333989188</v>
          </cell>
          <cell r="I11411">
            <v>11200</v>
          </cell>
          <cell r="J11411">
            <v>11200</v>
          </cell>
        </row>
        <row r="11412">
          <cell r="H11412" t="str">
            <v>0333989188</v>
          </cell>
          <cell r="I11412">
            <v>0</v>
          </cell>
          <cell r="J11412">
            <v>11200</v>
          </cell>
        </row>
        <row r="11413">
          <cell r="H11413" t="str">
            <v>0333989188</v>
          </cell>
          <cell r="I11413">
            <v>0</v>
          </cell>
          <cell r="J11413">
            <v>11200</v>
          </cell>
        </row>
        <row r="11414">
          <cell r="H11414" t="str">
            <v>0333990188</v>
          </cell>
          <cell r="I11414">
            <v>283800</v>
          </cell>
          <cell r="J11414">
            <v>283797.8</v>
          </cell>
        </row>
        <row r="11415">
          <cell r="H11415" t="str">
            <v>0333990188</v>
          </cell>
          <cell r="I11415">
            <v>283800</v>
          </cell>
          <cell r="J11415">
            <v>283797.8</v>
          </cell>
        </row>
        <row r="11416">
          <cell r="H11416" t="str">
            <v>0333990188</v>
          </cell>
          <cell r="I11416">
            <v>0</v>
          </cell>
          <cell r="J11416">
            <v>283797.8</v>
          </cell>
        </row>
        <row r="11417">
          <cell r="H11417" t="str">
            <v>0333990188</v>
          </cell>
          <cell r="I11417">
            <v>0</v>
          </cell>
          <cell r="J11417">
            <v>283797.8</v>
          </cell>
        </row>
        <row r="11418">
          <cell r="H11418" t="str">
            <v>0333991188</v>
          </cell>
          <cell r="I11418">
            <v>4748700</v>
          </cell>
          <cell r="J11418">
            <v>4748695.5999999996</v>
          </cell>
        </row>
        <row r="11419">
          <cell r="H11419" t="str">
            <v>0333991188</v>
          </cell>
          <cell r="I11419">
            <v>4748700</v>
          </cell>
          <cell r="J11419">
            <v>4748695.5999999996</v>
          </cell>
        </row>
        <row r="11420">
          <cell r="H11420" t="str">
            <v>0333991188</v>
          </cell>
          <cell r="I11420">
            <v>0</v>
          </cell>
          <cell r="J11420">
            <v>4748695.5999999996</v>
          </cell>
        </row>
        <row r="11421">
          <cell r="H11421" t="str">
            <v>0333991188</v>
          </cell>
          <cell r="I11421">
            <v>0</v>
          </cell>
          <cell r="J11421">
            <v>4748695.5999999996</v>
          </cell>
        </row>
        <row r="11422">
          <cell r="H11422" t="str">
            <v>0800000188</v>
          </cell>
          <cell r="I11422">
            <v>1112379500</v>
          </cell>
          <cell r="J11422">
            <v>1111829348.5899999</v>
          </cell>
        </row>
        <row r="11423">
          <cell r="H11423" t="str">
            <v>0840000188</v>
          </cell>
          <cell r="I11423">
            <v>1073579500</v>
          </cell>
          <cell r="J11423">
            <v>1073333348.59</v>
          </cell>
        </row>
        <row r="11424">
          <cell r="H11424" t="str">
            <v>0840059188</v>
          </cell>
          <cell r="I11424">
            <v>1053225600</v>
          </cell>
          <cell r="J11424">
            <v>1052979467.59</v>
          </cell>
        </row>
        <row r="11425">
          <cell r="H11425" t="str">
            <v>0840059188</v>
          </cell>
          <cell r="I11425">
            <v>756990900</v>
          </cell>
          <cell r="J11425">
            <v>756827325.69000006</v>
          </cell>
        </row>
        <row r="11426">
          <cell r="H11426" t="str">
            <v>0840059188</v>
          </cell>
          <cell r="I11426">
            <v>0</v>
          </cell>
          <cell r="J11426">
            <v>191778200</v>
          </cell>
        </row>
        <row r="11427">
          <cell r="H11427" t="str">
            <v>0840059188</v>
          </cell>
          <cell r="I11427">
            <v>0</v>
          </cell>
          <cell r="J11427">
            <v>190623700</v>
          </cell>
        </row>
        <row r="11428">
          <cell r="H11428" t="str">
            <v>0840059188</v>
          </cell>
          <cell r="I11428">
            <v>0</v>
          </cell>
          <cell r="J11428">
            <v>1154500</v>
          </cell>
        </row>
        <row r="11429">
          <cell r="H11429" t="str">
            <v>0840059188</v>
          </cell>
          <cell r="I11429">
            <v>0</v>
          </cell>
          <cell r="J11429">
            <v>565049125.69000006</v>
          </cell>
        </row>
        <row r="11430">
          <cell r="H11430" t="str">
            <v>0840059188</v>
          </cell>
          <cell r="I11430">
            <v>0</v>
          </cell>
          <cell r="J11430">
            <v>556358700</v>
          </cell>
        </row>
        <row r="11431">
          <cell r="H11431" t="str">
            <v>0840059188</v>
          </cell>
          <cell r="I11431">
            <v>0</v>
          </cell>
          <cell r="J11431">
            <v>8690425.6899999995</v>
          </cell>
        </row>
        <row r="11432">
          <cell r="H11432" t="str">
            <v>0840059188</v>
          </cell>
          <cell r="I11432">
            <v>288698600</v>
          </cell>
          <cell r="J11432">
            <v>288616050.91000003</v>
          </cell>
        </row>
        <row r="11433">
          <cell r="H11433" t="str">
            <v>0840059188</v>
          </cell>
          <cell r="I11433">
            <v>0</v>
          </cell>
          <cell r="J11433">
            <v>288616050.91000003</v>
          </cell>
        </row>
        <row r="11434">
          <cell r="H11434" t="str">
            <v>0840059188</v>
          </cell>
          <cell r="I11434">
            <v>0</v>
          </cell>
          <cell r="J11434">
            <v>9851176.6300000008</v>
          </cell>
        </row>
        <row r="11435">
          <cell r="H11435" t="str">
            <v>0840059188</v>
          </cell>
          <cell r="I11435">
            <v>0</v>
          </cell>
          <cell r="J11435">
            <v>194007100</v>
          </cell>
        </row>
        <row r="11436">
          <cell r="H11436" t="str">
            <v>0840059188</v>
          </cell>
          <cell r="I11436">
            <v>0</v>
          </cell>
          <cell r="J11436">
            <v>84757774.280000001</v>
          </cell>
        </row>
        <row r="11437">
          <cell r="H11437" t="str">
            <v>0840059188</v>
          </cell>
          <cell r="I11437">
            <v>214800</v>
          </cell>
          <cell r="J11437">
            <v>214800</v>
          </cell>
        </row>
        <row r="11438">
          <cell r="H11438" t="str">
            <v>0840059188</v>
          </cell>
          <cell r="I11438">
            <v>0</v>
          </cell>
          <cell r="J11438">
            <v>214800</v>
          </cell>
        </row>
        <row r="11439">
          <cell r="H11439" t="str">
            <v>0840059188</v>
          </cell>
          <cell r="I11439">
            <v>0</v>
          </cell>
          <cell r="J11439">
            <v>214800</v>
          </cell>
        </row>
        <row r="11440">
          <cell r="H11440" t="str">
            <v>0840059188</v>
          </cell>
          <cell r="I11440">
            <v>7321300</v>
          </cell>
          <cell r="J11440">
            <v>7321290.9900000002</v>
          </cell>
        </row>
        <row r="11441">
          <cell r="H11441" t="str">
            <v>0840059188</v>
          </cell>
          <cell r="I11441">
            <v>0</v>
          </cell>
          <cell r="J11441">
            <v>2300990.9900000002</v>
          </cell>
        </row>
        <row r="11442">
          <cell r="H11442" t="str">
            <v>0840059188</v>
          </cell>
          <cell r="I11442">
            <v>0</v>
          </cell>
          <cell r="J11442">
            <v>2300990.9900000002</v>
          </cell>
        </row>
        <row r="11443">
          <cell r="H11443" t="str">
            <v>0840059188</v>
          </cell>
          <cell r="I11443">
            <v>0</v>
          </cell>
          <cell r="J11443">
            <v>5020300</v>
          </cell>
        </row>
        <row r="11444">
          <cell r="H11444" t="str">
            <v>0840059188</v>
          </cell>
          <cell r="I11444">
            <v>0</v>
          </cell>
          <cell r="J11444">
            <v>4750300</v>
          </cell>
        </row>
        <row r="11445">
          <cell r="H11445" t="str">
            <v>0840059188</v>
          </cell>
          <cell r="I11445">
            <v>0</v>
          </cell>
          <cell r="J11445">
            <v>270000</v>
          </cell>
        </row>
        <row r="11446">
          <cell r="H11446" t="str">
            <v>0843969188</v>
          </cell>
          <cell r="I11446">
            <v>27900</v>
          </cell>
          <cell r="J11446">
            <v>27900</v>
          </cell>
        </row>
        <row r="11447">
          <cell r="H11447" t="str">
            <v>0843969188</v>
          </cell>
          <cell r="I11447">
            <v>27900</v>
          </cell>
          <cell r="J11447">
            <v>27900</v>
          </cell>
        </row>
        <row r="11448">
          <cell r="H11448" t="str">
            <v>0843969188</v>
          </cell>
          <cell r="I11448">
            <v>0</v>
          </cell>
          <cell r="J11448">
            <v>4900</v>
          </cell>
        </row>
        <row r="11449">
          <cell r="H11449" t="str">
            <v>0843969188</v>
          </cell>
          <cell r="I11449">
            <v>0</v>
          </cell>
          <cell r="J11449">
            <v>4900</v>
          </cell>
        </row>
        <row r="11450">
          <cell r="H11450" t="str">
            <v>0843969188</v>
          </cell>
          <cell r="I11450">
            <v>0</v>
          </cell>
          <cell r="J11450">
            <v>23000</v>
          </cell>
        </row>
        <row r="11451">
          <cell r="H11451" t="str">
            <v>0843969188</v>
          </cell>
          <cell r="I11451">
            <v>0</v>
          </cell>
          <cell r="J11451">
            <v>23000</v>
          </cell>
        </row>
        <row r="11452">
          <cell r="H11452" t="str">
            <v>0843994188</v>
          </cell>
          <cell r="I11452">
            <v>7784900</v>
          </cell>
          <cell r="J11452">
            <v>7784900</v>
          </cell>
        </row>
        <row r="11453">
          <cell r="H11453" t="str">
            <v>0843994188</v>
          </cell>
          <cell r="I11453">
            <v>7784900</v>
          </cell>
          <cell r="J11453">
            <v>7784900</v>
          </cell>
        </row>
        <row r="11454">
          <cell r="H11454" t="str">
            <v>0843994188</v>
          </cell>
          <cell r="I11454">
            <v>0</v>
          </cell>
          <cell r="J11454">
            <v>7784900</v>
          </cell>
        </row>
        <row r="11455">
          <cell r="H11455" t="str">
            <v>0843994188</v>
          </cell>
          <cell r="I11455">
            <v>0</v>
          </cell>
          <cell r="J11455">
            <v>7784900</v>
          </cell>
        </row>
        <row r="11456">
          <cell r="H11456" t="str">
            <v>0843996188</v>
          </cell>
          <cell r="I11456">
            <v>12541100</v>
          </cell>
          <cell r="J11456">
            <v>12541081</v>
          </cell>
        </row>
        <row r="11457">
          <cell r="H11457" t="str">
            <v>0843996188</v>
          </cell>
          <cell r="I11457">
            <v>12541100</v>
          </cell>
          <cell r="J11457">
            <v>12541081</v>
          </cell>
        </row>
        <row r="11458">
          <cell r="H11458" t="str">
            <v>0843996188</v>
          </cell>
          <cell r="I11458">
            <v>0</v>
          </cell>
          <cell r="J11458">
            <v>12541081</v>
          </cell>
        </row>
        <row r="11459">
          <cell r="H11459" t="str">
            <v>0843996188</v>
          </cell>
          <cell r="I11459">
            <v>0</v>
          </cell>
          <cell r="J11459">
            <v>12541081</v>
          </cell>
        </row>
        <row r="11460">
          <cell r="H11460" t="str">
            <v>0850000188</v>
          </cell>
          <cell r="I11460">
            <v>38800000</v>
          </cell>
          <cell r="J11460">
            <v>38496000</v>
          </cell>
        </row>
        <row r="11461">
          <cell r="H11461" t="str">
            <v>0859999188</v>
          </cell>
          <cell r="I11461">
            <v>38800000</v>
          </cell>
          <cell r="J11461">
            <v>38496000</v>
          </cell>
        </row>
        <row r="11462">
          <cell r="H11462" t="str">
            <v>0859999188</v>
          </cell>
          <cell r="I11462">
            <v>38800000</v>
          </cell>
          <cell r="J11462">
            <v>38496000</v>
          </cell>
        </row>
        <row r="11463">
          <cell r="H11463" t="str">
            <v>0859999188</v>
          </cell>
          <cell r="I11463">
            <v>0</v>
          </cell>
          <cell r="J11463">
            <v>38496000</v>
          </cell>
        </row>
        <row r="11464">
          <cell r="H11464" t="str">
            <v>0859999188</v>
          </cell>
          <cell r="I11464">
            <v>0</v>
          </cell>
          <cell r="J11464">
            <v>38496000</v>
          </cell>
        </row>
        <row r="11465">
          <cell r="H11465" t="str">
            <v>2100000188</v>
          </cell>
          <cell r="I11465">
            <v>476577000</v>
          </cell>
          <cell r="J11465">
            <v>412610631.33999997</v>
          </cell>
        </row>
        <row r="11466">
          <cell r="H11466" t="str">
            <v>2140000188</v>
          </cell>
          <cell r="I11466">
            <v>476577000</v>
          </cell>
          <cell r="J11466">
            <v>412610631.33999997</v>
          </cell>
        </row>
        <row r="11467">
          <cell r="H11467" t="str">
            <v>2149999188</v>
          </cell>
          <cell r="I11467">
            <v>476577000</v>
          </cell>
          <cell r="J11467">
            <v>412610631.33999997</v>
          </cell>
        </row>
        <row r="11468">
          <cell r="H11468" t="str">
            <v>2149999188</v>
          </cell>
          <cell r="I11468">
            <v>476577000</v>
          </cell>
          <cell r="J11468">
            <v>412610631.33999997</v>
          </cell>
        </row>
        <row r="11469">
          <cell r="H11469" t="str">
            <v>2149999188</v>
          </cell>
          <cell r="I11469">
            <v>0</v>
          </cell>
          <cell r="J11469">
            <v>412610631.33999997</v>
          </cell>
        </row>
        <row r="11470">
          <cell r="H11470" t="str">
            <v>2149999188</v>
          </cell>
          <cell r="I11470">
            <v>0</v>
          </cell>
          <cell r="J11470">
            <v>412610631.33999997</v>
          </cell>
        </row>
        <row r="11471">
          <cell r="H11471" t="str">
            <v>188</v>
          </cell>
          <cell r="I11471">
            <v>6331015600</v>
          </cell>
          <cell r="J11471">
            <v>6186306187.9899998</v>
          </cell>
        </row>
        <row r="11472">
          <cell r="H11472" t="str">
            <v>188</v>
          </cell>
          <cell r="I11472">
            <v>6331015600</v>
          </cell>
          <cell r="J11472">
            <v>6186306187.9899998</v>
          </cell>
        </row>
        <row r="11473">
          <cell r="H11473" t="str">
            <v>0800000188</v>
          </cell>
          <cell r="I11473">
            <v>6331015600</v>
          </cell>
          <cell r="J11473">
            <v>6186306187.9899998</v>
          </cell>
        </row>
        <row r="11474">
          <cell r="H11474" t="str">
            <v>0840000188</v>
          </cell>
          <cell r="I11474">
            <v>6331015600</v>
          </cell>
          <cell r="J11474">
            <v>6186306187.9899998</v>
          </cell>
        </row>
        <row r="11475">
          <cell r="H11475" t="str">
            <v>0844032188</v>
          </cell>
          <cell r="I11475">
            <v>1668070000</v>
          </cell>
          <cell r="J11475">
            <v>1668070000</v>
          </cell>
        </row>
        <row r="11476">
          <cell r="H11476" t="str">
            <v>0844032188</v>
          </cell>
          <cell r="I11476">
            <v>1668070000</v>
          </cell>
          <cell r="J11476">
            <v>1668070000</v>
          </cell>
        </row>
        <row r="11477">
          <cell r="H11477" t="str">
            <v>0844032188</v>
          </cell>
          <cell r="I11477">
            <v>0</v>
          </cell>
          <cell r="J11477">
            <v>1668070000</v>
          </cell>
        </row>
        <row r="11478">
          <cell r="H11478" t="str">
            <v>0844032188</v>
          </cell>
          <cell r="I11478">
            <v>0</v>
          </cell>
          <cell r="J11478">
            <v>1668070000</v>
          </cell>
        </row>
        <row r="11479">
          <cell r="H11479" t="str">
            <v>0844033188</v>
          </cell>
          <cell r="I11479">
            <v>3337367100</v>
          </cell>
          <cell r="J11479">
            <v>3240941410.3800001</v>
          </cell>
        </row>
        <row r="11480">
          <cell r="H11480" t="str">
            <v>0844033188</v>
          </cell>
          <cell r="I11480">
            <v>3337367100</v>
          </cell>
          <cell r="J11480">
            <v>3240941410.3800001</v>
          </cell>
        </row>
        <row r="11481">
          <cell r="H11481" t="str">
            <v>0844033188</v>
          </cell>
          <cell r="I11481">
            <v>0</v>
          </cell>
          <cell r="J11481">
            <v>3240941410.3800001</v>
          </cell>
        </row>
        <row r="11482">
          <cell r="H11482" t="str">
            <v>0844033188</v>
          </cell>
          <cell r="I11482">
            <v>0</v>
          </cell>
          <cell r="J11482">
            <v>2595265840.7600002</v>
          </cell>
        </row>
        <row r="11483">
          <cell r="H11483" t="str">
            <v>0844033188</v>
          </cell>
          <cell r="I11483">
            <v>0</v>
          </cell>
          <cell r="J11483">
            <v>645675569.62</v>
          </cell>
        </row>
        <row r="11484">
          <cell r="H11484" t="str">
            <v>0844034188</v>
          </cell>
          <cell r="I11484">
            <v>1325578500</v>
          </cell>
          <cell r="J11484">
            <v>1277294777.6099999</v>
          </cell>
        </row>
        <row r="11485">
          <cell r="H11485" t="str">
            <v>0844034188</v>
          </cell>
          <cell r="I11485">
            <v>1310465300</v>
          </cell>
          <cell r="J11485">
            <v>1262181600.1500001</v>
          </cell>
        </row>
        <row r="11486">
          <cell r="H11486" t="str">
            <v>0844034188</v>
          </cell>
          <cell r="I11486">
            <v>0</v>
          </cell>
          <cell r="J11486">
            <v>1262181600.1500001</v>
          </cell>
        </row>
        <row r="11487">
          <cell r="H11487" t="str">
            <v>0844034188</v>
          </cell>
          <cell r="I11487">
            <v>0</v>
          </cell>
          <cell r="J11487">
            <v>215500800</v>
          </cell>
        </row>
        <row r="11488">
          <cell r="H11488" t="str">
            <v>0844034188</v>
          </cell>
          <cell r="I11488">
            <v>0</v>
          </cell>
          <cell r="J11488">
            <v>1046680800.15</v>
          </cell>
        </row>
        <row r="11489">
          <cell r="H11489" t="str">
            <v>0844034188</v>
          </cell>
          <cell r="I11489">
            <v>15113200</v>
          </cell>
          <cell r="J11489">
            <v>15113177.460000001</v>
          </cell>
        </row>
        <row r="11490">
          <cell r="H11490" t="str">
            <v>0844034188</v>
          </cell>
          <cell r="I11490">
            <v>0</v>
          </cell>
          <cell r="J11490">
            <v>15113177.460000001</v>
          </cell>
        </row>
        <row r="11491">
          <cell r="H11491" t="str">
            <v>0844034188</v>
          </cell>
          <cell r="I11491">
            <v>0</v>
          </cell>
          <cell r="J11491">
            <v>15113177.460000001</v>
          </cell>
        </row>
        <row r="11492">
          <cell r="H11492" t="str">
            <v>188</v>
          </cell>
          <cell r="I11492">
            <v>24093990700</v>
          </cell>
          <cell r="J11492">
            <v>23790303282.790001</v>
          </cell>
        </row>
        <row r="11493">
          <cell r="H11493" t="str">
            <v>188</v>
          </cell>
          <cell r="I11493">
            <v>112950800</v>
          </cell>
          <cell r="J11493">
            <v>112941237.75</v>
          </cell>
        </row>
        <row r="11494">
          <cell r="H11494" t="str">
            <v>0800000188</v>
          </cell>
          <cell r="I11494">
            <v>112950800</v>
          </cell>
          <cell r="J11494">
            <v>112941237.75</v>
          </cell>
        </row>
        <row r="11495">
          <cell r="H11495" t="str">
            <v>0840000188</v>
          </cell>
          <cell r="I11495">
            <v>112950800</v>
          </cell>
          <cell r="J11495">
            <v>112941237.75</v>
          </cell>
        </row>
        <row r="11496">
          <cell r="H11496" t="str">
            <v>0840059188</v>
          </cell>
          <cell r="I11496">
            <v>112950800</v>
          </cell>
          <cell r="J11496">
            <v>112941237.75</v>
          </cell>
        </row>
        <row r="11497">
          <cell r="H11497" t="str">
            <v>0840059188</v>
          </cell>
          <cell r="I11497">
            <v>75869100</v>
          </cell>
          <cell r="J11497">
            <v>75869100</v>
          </cell>
        </row>
        <row r="11498">
          <cell r="H11498" t="str">
            <v>0840059188</v>
          </cell>
          <cell r="I11498">
            <v>0</v>
          </cell>
          <cell r="J11498">
            <v>75869100</v>
          </cell>
        </row>
        <row r="11499">
          <cell r="H11499" t="str">
            <v>0840059188</v>
          </cell>
          <cell r="I11499">
            <v>0</v>
          </cell>
          <cell r="J11499">
            <v>71573000</v>
          </cell>
        </row>
        <row r="11500">
          <cell r="H11500" t="str">
            <v>0840059188</v>
          </cell>
          <cell r="I11500">
            <v>0</v>
          </cell>
          <cell r="J11500">
            <v>4296100</v>
          </cell>
        </row>
        <row r="11501">
          <cell r="H11501" t="str">
            <v>0840059188</v>
          </cell>
          <cell r="I11501">
            <v>37076700</v>
          </cell>
          <cell r="J11501">
            <v>37067137.75</v>
          </cell>
        </row>
        <row r="11502">
          <cell r="H11502" t="str">
            <v>0840059188</v>
          </cell>
          <cell r="I11502">
            <v>0</v>
          </cell>
          <cell r="J11502">
            <v>37067137.75</v>
          </cell>
        </row>
        <row r="11503">
          <cell r="H11503" t="str">
            <v>0840059188</v>
          </cell>
          <cell r="I11503">
            <v>0</v>
          </cell>
          <cell r="J11503">
            <v>917560.59</v>
          </cell>
        </row>
        <row r="11504">
          <cell r="H11504" t="str">
            <v>0840059188</v>
          </cell>
          <cell r="I11504">
            <v>0</v>
          </cell>
          <cell r="J11504">
            <v>4499998.95</v>
          </cell>
        </row>
        <row r="11505">
          <cell r="H11505" t="str">
            <v>0840059188</v>
          </cell>
          <cell r="I11505">
            <v>0</v>
          </cell>
          <cell r="J11505">
            <v>31649578.210000001</v>
          </cell>
        </row>
        <row r="11506">
          <cell r="H11506" t="str">
            <v>0840059188</v>
          </cell>
          <cell r="I11506">
            <v>5000</v>
          </cell>
          <cell r="J11506">
            <v>5000</v>
          </cell>
        </row>
        <row r="11507">
          <cell r="H11507" t="str">
            <v>0840059188</v>
          </cell>
          <cell r="I11507">
            <v>0</v>
          </cell>
          <cell r="J11507">
            <v>5000</v>
          </cell>
        </row>
        <row r="11508">
          <cell r="H11508" t="str">
            <v>0840059188</v>
          </cell>
          <cell r="I11508">
            <v>0</v>
          </cell>
          <cell r="J11508">
            <v>5000</v>
          </cell>
        </row>
        <row r="11509">
          <cell r="H11509" t="str">
            <v>188</v>
          </cell>
          <cell r="I11509">
            <v>713728400</v>
          </cell>
          <cell r="J11509">
            <v>710849482.03999996</v>
          </cell>
        </row>
        <row r="11510">
          <cell r="H11510" t="str">
            <v>0300000188</v>
          </cell>
          <cell r="I11510">
            <v>3244300</v>
          </cell>
          <cell r="J11510">
            <v>3244267.9</v>
          </cell>
        </row>
        <row r="11511">
          <cell r="H11511" t="str">
            <v>0330000188</v>
          </cell>
          <cell r="I11511">
            <v>3244300</v>
          </cell>
          <cell r="J11511">
            <v>3244267.9</v>
          </cell>
        </row>
        <row r="11512">
          <cell r="H11512" t="str">
            <v>0333986188</v>
          </cell>
          <cell r="I11512">
            <v>680700</v>
          </cell>
          <cell r="J11512">
            <v>680691.3</v>
          </cell>
        </row>
        <row r="11513">
          <cell r="H11513" t="str">
            <v>0333986188</v>
          </cell>
          <cell r="I11513">
            <v>680700</v>
          </cell>
          <cell r="J11513">
            <v>680691.3</v>
          </cell>
        </row>
        <row r="11514">
          <cell r="H11514" t="str">
            <v>0333986188</v>
          </cell>
          <cell r="I11514">
            <v>0</v>
          </cell>
          <cell r="J11514">
            <v>680691.3</v>
          </cell>
        </row>
        <row r="11515">
          <cell r="H11515" t="str">
            <v>0333986188</v>
          </cell>
          <cell r="I11515">
            <v>0</v>
          </cell>
          <cell r="J11515">
            <v>680691.3</v>
          </cell>
        </row>
        <row r="11516">
          <cell r="H11516" t="str">
            <v>0333988188</v>
          </cell>
          <cell r="I11516">
            <v>664900</v>
          </cell>
          <cell r="J11516">
            <v>664900</v>
          </cell>
        </row>
        <row r="11517">
          <cell r="H11517" t="str">
            <v>0333988188</v>
          </cell>
          <cell r="I11517">
            <v>664900</v>
          </cell>
          <cell r="J11517">
            <v>664900</v>
          </cell>
        </row>
        <row r="11518">
          <cell r="H11518" t="str">
            <v>0333988188</v>
          </cell>
          <cell r="I11518">
            <v>0</v>
          </cell>
          <cell r="J11518">
            <v>664900</v>
          </cell>
        </row>
        <row r="11519">
          <cell r="H11519" t="str">
            <v>0333988188</v>
          </cell>
          <cell r="I11519">
            <v>0</v>
          </cell>
          <cell r="J11519">
            <v>664900</v>
          </cell>
        </row>
        <row r="11520">
          <cell r="H11520" t="str">
            <v>0333989188</v>
          </cell>
          <cell r="I11520">
            <v>3100</v>
          </cell>
          <cell r="J11520">
            <v>3100</v>
          </cell>
        </row>
        <row r="11521">
          <cell r="H11521" t="str">
            <v>0333989188</v>
          </cell>
          <cell r="I11521">
            <v>3100</v>
          </cell>
          <cell r="J11521">
            <v>3100</v>
          </cell>
        </row>
        <row r="11522">
          <cell r="H11522" t="str">
            <v>0333989188</v>
          </cell>
          <cell r="I11522">
            <v>0</v>
          </cell>
          <cell r="J11522">
            <v>3100</v>
          </cell>
        </row>
        <row r="11523">
          <cell r="H11523" t="str">
            <v>0333989188</v>
          </cell>
          <cell r="I11523">
            <v>0</v>
          </cell>
          <cell r="J11523">
            <v>3100</v>
          </cell>
        </row>
        <row r="11524">
          <cell r="H11524" t="str">
            <v>0333990188</v>
          </cell>
          <cell r="I11524">
            <v>253200</v>
          </cell>
          <cell r="J11524">
            <v>253196.6</v>
          </cell>
        </row>
        <row r="11525">
          <cell r="H11525" t="str">
            <v>0333990188</v>
          </cell>
          <cell r="I11525">
            <v>253200</v>
          </cell>
          <cell r="J11525">
            <v>253196.6</v>
          </cell>
        </row>
        <row r="11526">
          <cell r="H11526" t="str">
            <v>0333990188</v>
          </cell>
          <cell r="I11526">
            <v>0</v>
          </cell>
          <cell r="J11526">
            <v>253196.6</v>
          </cell>
        </row>
        <row r="11527">
          <cell r="H11527" t="str">
            <v>0333990188</v>
          </cell>
          <cell r="I11527">
            <v>0</v>
          </cell>
          <cell r="J11527">
            <v>253196.6</v>
          </cell>
        </row>
        <row r="11528">
          <cell r="H11528" t="str">
            <v>0333991188</v>
          </cell>
          <cell r="I11528">
            <v>1642400</v>
          </cell>
          <cell r="J11528">
            <v>1642380</v>
          </cell>
        </row>
        <row r="11529">
          <cell r="H11529" t="str">
            <v>0333991188</v>
          </cell>
          <cell r="I11529">
            <v>1642400</v>
          </cell>
          <cell r="J11529">
            <v>1642380</v>
          </cell>
        </row>
        <row r="11530">
          <cell r="H11530" t="str">
            <v>0333991188</v>
          </cell>
          <cell r="I11530">
            <v>0</v>
          </cell>
          <cell r="J11530">
            <v>1642380</v>
          </cell>
        </row>
        <row r="11531">
          <cell r="H11531" t="str">
            <v>0333991188</v>
          </cell>
          <cell r="I11531">
            <v>0</v>
          </cell>
          <cell r="J11531">
            <v>1642380</v>
          </cell>
        </row>
        <row r="11532">
          <cell r="H11532" t="str">
            <v>0800000188</v>
          </cell>
          <cell r="I11532">
            <v>710484100</v>
          </cell>
          <cell r="J11532">
            <v>707605214.13999999</v>
          </cell>
        </row>
        <row r="11533">
          <cell r="H11533" t="str">
            <v>0820000188</v>
          </cell>
          <cell r="I11533">
            <v>262700600</v>
          </cell>
          <cell r="J11533">
            <v>262572945.58000001</v>
          </cell>
        </row>
        <row r="11534">
          <cell r="H11534" t="str">
            <v>0820059188</v>
          </cell>
          <cell r="I11534">
            <v>262700600</v>
          </cell>
          <cell r="J11534">
            <v>262572945.58000001</v>
          </cell>
        </row>
        <row r="11535">
          <cell r="H11535" t="str">
            <v>0820059188</v>
          </cell>
          <cell r="I11535">
            <v>262700600</v>
          </cell>
          <cell r="J11535">
            <v>262572945.58000001</v>
          </cell>
        </row>
        <row r="11536">
          <cell r="H11536" t="str">
            <v>0820059188</v>
          </cell>
          <cell r="I11536">
            <v>0</v>
          </cell>
          <cell r="J11536">
            <v>262572945.58000001</v>
          </cell>
        </row>
        <row r="11537">
          <cell r="H11537" t="str">
            <v>0820059188</v>
          </cell>
          <cell r="I11537">
            <v>0</v>
          </cell>
          <cell r="J11537">
            <v>262572945.58000001</v>
          </cell>
        </row>
        <row r="11538">
          <cell r="H11538" t="str">
            <v>0840000188</v>
          </cell>
          <cell r="I11538">
            <v>447783500</v>
          </cell>
          <cell r="J11538">
            <v>445032268.56</v>
          </cell>
        </row>
        <row r="11539">
          <cell r="H11539" t="str">
            <v>0840059188</v>
          </cell>
          <cell r="I11539">
            <v>438200300</v>
          </cell>
          <cell r="J11539">
            <v>435452758.56</v>
          </cell>
        </row>
        <row r="11540">
          <cell r="H11540" t="str">
            <v>0840059188</v>
          </cell>
          <cell r="I11540">
            <v>200727200</v>
          </cell>
          <cell r="J11540">
            <v>200475728.21000001</v>
          </cell>
        </row>
        <row r="11541">
          <cell r="H11541" t="str">
            <v>0840059188</v>
          </cell>
          <cell r="I11541">
            <v>0</v>
          </cell>
          <cell r="J11541">
            <v>194197667.31</v>
          </cell>
        </row>
        <row r="11542">
          <cell r="H11542" t="str">
            <v>0840059188</v>
          </cell>
          <cell r="I11542">
            <v>0</v>
          </cell>
          <cell r="J11542">
            <v>188890410.71000001</v>
          </cell>
        </row>
        <row r="11543">
          <cell r="H11543" t="str">
            <v>0840059188</v>
          </cell>
          <cell r="I11543">
            <v>0</v>
          </cell>
          <cell r="J11543">
            <v>5307256.5999999996</v>
          </cell>
        </row>
        <row r="11544">
          <cell r="H11544" t="str">
            <v>0840059188</v>
          </cell>
          <cell r="I11544">
            <v>0</v>
          </cell>
          <cell r="J11544">
            <v>6278060.9000000004</v>
          </cell>
        </row>
        <row r="11545">
          <cell r="H11545" t="str">
            <v>0840059188</v>
          </cell>
          <cell r="I11545">
            <v>0</v>
          </cell>
          <cell r="J11545">
            <v>6278060.9000000004</v>
          </cell>
        </row>
        <row r="11546">
          <cell r="H11546" t="str">
            <v>0840059188</v>
          </cell>
          <cell r="I11546">
            <v>234208300</v>
          </cell>
          <cell r="J11546">
            <v>231712275.75</v>
          </cell>
        </row>
        <row r="11547">
          <cell r="H11547" t="str">
            <v>0840059188</v>
          </cell>
          <cell r="I11547">
            <v>0</v>
          </cell>
          <cell r="J11547">
            <v>61183528.189999998</v>
          </cell>
        </row>
        <row r="11548">
          <cell r="H11548" t="str">
            <v>0840059188</v>
          </cell>
          <cell r="I11548">
            <v>0</v>
          </cell>
          <cell r="J11548">
            <v>61183528.189999998</v>
          </cell>
        </row>
        <row r="11549">
          <cell r="H11549" t="str">
            <v>0840059188</v>
          </cell>
          <cell r="I11549">
            <v>0</v>
          </cell>
          <cell r="J11549">
            <v>170528747.56</v>
          </cell>
        </row>
        <row r="11550">
          <cell r="H11550" t="str">
            <v>0840059188</v>
          </cell>
          <cell r="I11550">
            <v>0</v>
          </cell>
          <cell r="J11550">
            <v>10807019.76</v>
          </cell>
        </row>
        <row r="11551">
          <cell r="H11551" t="str">
            <v>0840059188</v>
          </cell>
          <cell r="I11551">
            <v>0</v>
          </cell>
          <cell r="J11551">
            <v>27630000</v>
          </cell>
        </row>
        <row r="11552">
          <cell r="H11552" t="str">
            <v>0840059188</v>
          </cell>
          <cell r="I11552">
            <v>0</v>
          </cell>
          <cell r="J11552">
            <v>132091727.8</v>
          </cell>
        </row>
        <row r="11553">
          <cell r="H11553" t="str">
            <v>0840059188</v>
          </cell>
          <cell r="I11553">
            <v>73700</v>
          </cell>
          <cell r="J11553">
            <v>73654.600000000006</v>
          </cell>
        </row>
        <row r="11554">
          <cell r="H11554" t="str">
            <v>0840059188</v>
          </cell>
          <cell r="I11554">
            <v>0</v>
          </cell>
          <cell r="J11554">
            <v>73654.600000000006</v>
          </cell>
        </row>
        <row r="11555">
          <cell r="H11555" t="str">
            <v>0840059188</v>
          </cell>
          <cell r="I11555">
            <v>0</v>
          </cell>
          <cell r="J11555">
            <v>73654.600000000006</v>
          </cell>
        </row>
        <row r="11556">
          <cell r="H11556" t="str">
            <v>0840059188</v>
          </cell>
          <cell r="I11556">
            <v>3191100</v>
          </cell>
          <cell r="J11556">
            <v>3191100</v>
          </cell>
        </row>
        <row r="11557">
          <cell r="H11557" t="str">
            <v>0840059188</v>
          </cell>
          <cell r="I11557">
            <v>0</v>
          </cell>
          <cell r="J11557">
            <v>3191100</v>
          </cell>
        </row>
        <row r="11558">
          <cell r="H11558" t="str">
            <v>0840059188</v>
          </cell>
          <cell r="I11558">
            <v>0</v>
          </cell>
          <cell r="J11558">
            <v>2755400</v>
          </cell>
        </row>
        <row r="11559">
          <cell r="H11559" t="str">
            <v>0840059188</v>
          </cell>
          <cell r="I11559">
            <v>0</v>
          </cell>
          <cell r="J11559">
            <v>435700</v>
          </cell>
        </row>
        <row r="11560">
          <cell r="H11560" t="str">
            <v>0843969188</v>
          </cell>
          <cell r="I11560">
            <v>2300</v>
          </cell>
          <cell r="J11560">
            <v>2300</v>
          </cell>
        </row>
        <row r="11561">
          <cell r="H11561" t="str">
            <v>0843969188</v>
          </cell>
          <cell r="I11561">
            <v>2300</v>
          </cell>
          <cell r="J11561">
            <v>2300</v>
          </cell>
        </row>
        <row r="11562">
          <cell r="H11562" t="str">
            <v>0843969188</v>
          </cell>
          <cell r="I11562">
            <v>0</v>
          </cell>
          <cell r="J11562">
            <v>1600</v>
          </cell>
        </row>
        <row r="11563">
          <cell r="H11563" t="str">
            <v>0843969188</v>
          </cell>
          <cell r="I11563">
            <v>0</v>
          </cell>
          <cell r="J11563">
            <v>1600</v>
          </cell>
        </row>
        <row r="11564">
          <cell r="H11564" t="str">
            <v>0843969188</v>
          </cell>
          <cell r="I11564">
            <v>0</v>
          </cell>
          <cell r="J11564">
            <v>700</v>
          </cell>
        </row>
        <row r="11565">
          <cell r="H11565" t="str">
            <v>0843969188</v>
          </cell>
          <cell r="I11565">
            <v>0</v>
          </cell>
          <cell r="J11565">
            <v>700</v>
          </cell>
        </row>
        <row r="11566">
          <cell r="H11566" t="str">
            <v>0843994188</v>
          </cell>
          <cell r="I11566">
            <v>3076400</v>
          </cell>
          <cell r="J11566">
            <v>3072710</v>
          </cell>
        </row>
        <row r="11567">
          <cell r="H11567" t="str">
            <v>0843994188</v>
          </cell>
          <cell r="I11567">
            <v>3076400</v>
          </cell>
          <cell r="J11567">
            <v>3072710</v>
          </cell>
        </row>
        <row r="11568">
          <cell r="H11568" t="str">
            <v>0843994188</v>
          </cell>
          <cell r="I11568">
            <v>0</v>
          </cell>
          <cell r="J11568">
            <v>3072710</v>
          </cell>
        </row>
        <row r="11569">
          <cell r="H11569" t="str">
            <v>0843994188</v>
          </cell>
          <cell r="I11569">
            <v>0</v>
          </cell>
          <cell r="J11569">
            <v>3072710</v>
          </cell>
        </row>
        <row r="11570">
          <cell r="H11570" t="str">
            <v>0843996188</v>
          </cell>
          <cell r="I11570">
            <v>6504500</v>
          </cell>
          <cell r="J11570">
            <v>6504500</v>
          </cell>
        </row>
        <row r="11571">
          <cell r="H11571" t="str">
            <v>0843996188</v>
          </cell>
          <cell r="I11571">
            <v>6504500</v>
          </cell>
          <cell r="J11571">
            <v>6504500</v>
          </cell>
        </row>
        <row r="11572">
          <cell r="H11572" t="str">
            <v>0843996188</v>
          </cell>
          <cell r="I11572">
            <v>0</v>
          </cell>
          <cell r="J11572">
            <v>6504500</v>
          </cell>
        </row>
        <row r="11573">
          <cell r="H11573" t="str">
            <v>0843996188</v>
          </cell>
          <cell r="I11573">
            <v>0</v>
          </cell>
          <cell r="J11573">
            <v>6504500</v>
          </cell>
        </row>
        <row r="11574">
          <cell r="H11574" t="str">
            <v>188</v>
          </cell>
          <cell r="I11574">
            <v>1042242400</v>
          </cell>
          <cell r="J11574">
            <v>1041938793.64</v>
          </cell>
        </row>
        <row r="11575">
          <cell r="H11575" t="str">
            <v>0300000188</v>
          </cell>
          <cell r="I11575">
            <v>4880600</v>
          </cell>
          <cell r="J11575">
            <v>4880600</v>
          </cell>
        </row>
        <row r="11576">
          <cell r="H11576" t="str">
            <v>0330000188</v>
          </cell>
          <cell r="I11576">
            <v>4880600</v>
          </cell>
          <cell r="J11576">
            <v>4880600</v>
          </cell>
        </row>
        <row r="11577">
          <cell r="H11577" t="str">
            <v>0333988188</v>
          </cell>
          <cell r="I11577">
            <v>1284000</v>
          </cell>
          <cell r="J11577">
            <v>1284000</v>
          </cell>
        </row>
        <row r="11578">
          <cell r="H11578" t="str">
            <v>0333988188</v>
          </cell>
          <cell r="I11578">
            <v>1284000</v>
          </cell>
          <cell r="J11578">
            <v>1284000</v>
          </cell>
        </row>
        <row r="11579">
          <cell r="H11579" t="str">
            <v>0333988188</v>
          </cell>
          <cell r="I11579">
            <v>0</v>
          </cell>
          <cell r="J11579">
            <v>1284000</v>
          </cell>
        </row>
        <row r="11580">
          <cell r="H11580" t="str">
            <v>0333988188</v>
          </cell>
          <cell r="I11580">
            <v>0</v>
          </cell>
          <cell r="J11580">
            <v>1284000</v>
          </cell>
        </row>
        <row r="11581">
          <cell r="H11581" t="str">
            <v>0333989188</v>
          </cell>
          <cell r="I11581">
            <v>5300</v>
          </cell>
          <cell r="J11581">
            <v>5300</v>
          </cell>
        </row>
        <row r="11582">
          <cell r="H11582" t="str">
            <v>0333989188</v>
          </cell>
          <cell r="I11582">
            <v>5300</v>
          </cell>
          <cell r="J11582">
            <v>5300</v>
          </cell>
        </row>
        <row r="11583">
          <cell r="H11583" t="str">
            <v>0333989188</v>
          </cell>
          <cell r="I11583">
            <v>0</v>
          </cell>
          <cell r="J11583">
            <v>5300</v>
          </cell>
        </row>
        <row r="11584">
          <cell r="H11584" t="str">
            <v>0333989188</v>
          </cell>
          <cell r="I11584">
            <v>0</v>
          </cell>
          <cell r="J11584">
            <v>5300</v>
          </cell>
        </row>
        <row r="11585">
          <cell r="H11585" t="str">
            <v>0333990188</v>
          </cell>
          <cell r="I11585">
            <v>315700</v>
          </cell>
          <cell r="J11585">
            <v>315700</v>
          </cell>
        </row>
        <row r="11586">
          <cell r="H11586" t="str">
            <v>0333990188</v>
          </cell>
          <cell r="I11586">
            <v>315700</v>
          </cell>
          <cell r="J11586">
            <v>315700</v>
          </cell>
        </row>
        <row r="11587">
          <cell r="H11587" t="str">
            <v>0333990188</v>
          </cell>
          <cell r="I11587">
            <v>0</v>
          </cell>
          <cell r="J11587">
            <v>315700</v>
          </cell>
        </row>
        <row r="11588">
          <cell r="H11588" t="str">
            <v>0333990188</v>
          </cell>
          <cell r="I11588">
            <v>0</v>
          </cell>
          <cell r="J11588">
            <v>315700</v>
          </cell>
        </row>
        <row r="11589">
          <cell r="H11589" t="str">
            <v>0333991188</v>
          </cell>
          <cell r="I11589">
            <v>3275600</v>
          </cell>
          <cell r="J11589">
            <v>3275600</v>
          </cell>
        </row>
        <row r="11590">
          <cell r="H11590" t="str">
            <v>0333991188</v>
          </cell>
          <cell r="I11590">
            <v>3275600</v>
          </cell>
          <cell r="J11590">
            <v>3275600</v>
          </cell>
        </row>
        <row r="11591">
          <cell r="H11591" t="str">
            <v>0333991188</v>
          </cell>
          <cell r="I11591">
            <v>0</v>
          </cell>
          <cell r="J11591">
            <v>3275600</v>
          </cell>
        </row>
        <row r="11592">
          <cell r="H11592" t="str">
            <v>0333991188</v>
          </cell>
          <cell r="I11592">
            <v>0</v>
          </cell>
          <cell r="J11592">
            <v>3275600</v>
          </cell>
        </row>
        <row r="11593">
          <cell r="H11593" t="str">
            <v>0800000188</v>
          </cell>
          <cell r="I11593">
            <v>1037361800</v>
          </cell>
          <cell r="J11593">
            <v>1037058193.64</v>
          </cell>
        </row>
        <row r="11594">
          <cell r="H11594" t="str">
            <v>0820000188</v>
          </cell>
          <cell r="I11594">
            <v>661373000</v>
          </cell>
          <cell r="J11594">
            <v>661373000</v>
          </cell>
        </row>
        <row r="11595">
          <cell r="H11595" t="str">
            <v>0820059188</v>
          </cell>
          <cell r="I11595">
            <v>661373000</v>
          </cell>
          <cell r="J11595">
            <v>661373000</v>
          </cell>
        </row>
        <row r="11596">
          <cell r="H11596" t="str">
            <v>0820059188</v>
          </cell>
          <cell r="I11596">
            <v>661373000</v>
          </cell>
          <cell r="J11596">
            <v>661373000</v>
          </cell>
        </row>
        <row r="11597">
          <cell r="H11597" t="str">
            <v>0820059188</v>
          </cell>
          <cell r="I11597">
            <v>0</v>
          </cell>
          <cell r="J11597">
            <v>180512900</v>
          </cell>
        </row>
        <row r="11598">
          <cell r="H11598" t="str">
            <v>0820059188</v>
          </cell>
          <cell r="I11598">
            <v>0</v>
          </cell>
          <cell r="J11598">
            <v>180512900</v>
          </cell>
        </row>
        <row r="11599">
          <cell r="H11599" t="str">
            <v>0820059188</v>
          </cell>
          <cell r="I11599">
            <v>0</v>
          </cell>
          <cell r="J11599">
            <v>480860100</v>
          </cell>
        </row>
        <row r="11600">
          <cell r="H11600" t="str">
            <v>0820059188</v>
          </cell>
          <cell r="I11600">
            <v>0</v>
          </cell>
          <cell r="J11600">
            <v>480860100</v>
          </cell>
        </row>
        <row r="11601">
          <cell r="H11601" t="str">
            <v>0840000188</v>
          </cell>
          <cell r="I11601">
            <v>375988800</v>
          </cell>
          <cell r="J11601">
            <v>375685193.63999999</v>
          </cell>
        </row>
        <row r="11602">
          <cell r="H11602" t="str">
            <v>0840059188</v>
          </cell>
          <cell r="I11602">
            <v>364274100</v>
          </cell>
          <cell r="J11602">
            <v>363972445.63999999</v>
          </cell>
        </row>
        <row r="11603">
          <cell r="H11603" t="str">
            <v>0840059188</v>
          </cell>
          <cell r="I11603">
            <v>18612800</v>
          </cell>
          <cell r="J11603">
            <v>18612800</v>
          </cell>
        </row>
        <row r="11604">
          <cell r="H11604" t="str">
            <v>0840059188</v>
          </cell>
          <cell r="I11604">
            <v>0</v>
          </cell>
          <cell r="J11604">
            <v>292800</v>
          </cell>
        </row>
        <row r="11605">
          <cell r="H11605" t="str">
            <v>0840059188</v>
          </cell>
          <cell r="I11605">
            <v>0</v>
          </cell>
          <cell r="J11605">
            <v>292800</v>
          </cell>
        </row>
        <row r="11606">
          <cell r="H11606" t="str">
            <v>0840059188</v>
          </cell>
          <cell r="I11606">
            <v>0</v>
          </cell>
          <cell r="J11606">
            <v>18320000</v>
          </cell>
        </row>
        <row r="11607">
          <cell r="H11607" t="str">
            <v>0840059188</v>
          </cell>
          <cell r="I11607">
            <v>0</v>
          </cell>
          <cell r="J11607">
            <v>18320000</v>
          </cell>
        </row>
        <row r="11608">
          <cell r="H11608" t="str">
            <v>0840059188</v>
          </cell>
          <cell r="I11608">
            <v>341749700</v>
          </cell>
          <cell r="J11608">
            <v>341448045.63999999</v>
          </cell>
        </row>
        <row r="11609">
          <cell r="H11609" t="str">
            <v>0840059188</v>
          </cell>
          <cell r="I11609">
            <v>0</v>
          </cell>
          <cell r="J11609">
            <v>18662266.48</v>
          </cell>
        </row>
        <row r="11610">
          <cell r="H11610" t="str">
            <v>0840059188</v>
          </cell>
          <cell r="I11610">
            <v>0</v>
          </cell>
          <cell r="J11610">
            <v>18662266.48</v>
          </cell>
        </row>
        <row r="11611">
          <cell r="H11611" t="str">
            <v>0840059188</v>
          </cell>
          <cell r="I11611">
            <v>0</v>
          </cell>
          <cell r="J11611">
            <v>322785779.16000003</v>
          </cell>
        </row>
        <row r="11612">
          <cell r="H11612" t="str">
            <v>0840059188</v>
          </cell>
          <cell r="I11612">
            <v>0</v>
          </cell>
          <cell r="J11612">
            <v>17864841.960000001</v>
          </cell>
        </row>
        <row r="11613">
          <cell r="H11613" t="str">
            <v>0840059188</v>
          </cell>
          <cell r="I11613">
            <v>0</v>
          </cell>
          <cell r="J11613">
            <v>64997262</v>
          </cell>
        </row>
        <row r="11614">
          <cell r="H11614" t="str">
            <v>0840059188</v>
          </cell>
          <cell r="I11614">
            <v>0</v>
          </cell>
          <cell r="J11614">
            <v>239923675.19999999</v>
          </cell>
        </row>
        <row r="11615">
          <cell r="H11615" t="str">
            <v>0840059188</v>
          </cell>
          <cell r="I11615">
            <v>3911600</v>
          </cell>
          <cell r="J11615">
            <v>3911600</v>
          </cell>
        </row>
        <row r="11616">
          <cell r="H11616" t="str">
            <v>0840059188</v>
          </cell>
          <cell r="I11616">
            <v>0</v>
          </cell>
          <cell r="J11616">
            <v>3911600</v>
          </cell>
        </row>
        <row r="11617">
          <cell r="H11617" t="str">
            <v>0840059188</v>
          </cell>
          <cell r="I11617">
            <v>0</v>
          </cell>
          <cell r="J11617">
            <v>3408000</v>
          </cell>
        </row>
        <row r="11618">
          <cell r="H11618" t="str">
            <v>0840059188</v>
          </cell>
          <cell r="I11618">
            <v>0</v>
          </cell>
          <cell r="J11618">
            <v>503600</v>
          </cell>
        </row>
        <row r="11619">
          <cell r="H11619" t="str">
            <v>0842040188</v>
          </cell>
          <cell r="I11619">
            <v>496700</v>
          </cell>
          <cell r="J11619">
            <v>494748</v>
          </cell>
        </row>
        <row r="11620">
          <cell r="H11620" t="str">
            <v>0842040188</v>
          </cell>
          <cell r="I11620">
            <v>496700</v>
          </cell>
          <cell r="J11620">
            <v>494748</v>
          </cell>
        </row>
        <row r="11621">
          <cell r="H11621" t="str">
            <v>0842040188</v>
          </cell>
          <cell r="I11621">
            <v>0</v>
          </cell>
          <cell r="J11621">
            <v>494748</v>
          </cell>
        </row>
        <row r="11622">
          <cell r="H11622" t="str">
            <v>0842040188</v>
          </cell>
          <cell r="I11622">
            <v>0</v>
          </cell>
          <cell r="J11622">
            <v>494748</v>
          </cell>
        </row>
        <row r="11623">
          <cell r="H11623" t="str">
            <v>0843969188</v>
          </cell>
          <cell r="I11623">
            <v>4900</v>
          </cell>
          <cell r="J11623">
            <v>4900</v>
          </cell>
        </row>
        <row r="11624">
          <cell r="H11624" t="str">
            <v>0843969188</v>
          </cell>
          <cell r="I11624">
            <v>4900</v>
          </cell>
          <cell r="J11624">
            <v>4900</v>
          </cell>
        </row>
        <row r="11625">
          <cell r="H11625" t="str">
            <v>0843969188</v>
          </cell>
          <cell r="I11625">
            <v>0</v>
          </cell>
          <cell r="J11625">
            <v>900</v>
          </cell>
        </row>
        <row r="11626">
          <cell r="H11626" t="str">
            <v>0843969188</v>
          </cell>
          <cell r="I11626">
            <v>0</v>
          </cell>
          <cell r="J11626">
            <v>900</v>
          </cell>
        </row>
        <row r="11627">
          <cell r="H11627" t="str">
            <v>0843969188</v>
          </cell>
          <cell r="I11627">
            <v>0</v>
          </cell>
          <cell r="J11627">
            <v>4000</v>
          </cell>
        </row>
        <row r="11628">
          <cell r="H11628" t="str">
            <v>0843969188</v>
          </cell>
          <cell r="I11628">
            <v>0</v>
          </cell>
          <cell r="J11628">
            <v>4000</v>
          </cell>
        </row>
        <row r="11629">
          <cell r="H11629" t="str">
            <v>0843994188</v>
          </cell>
          <cell r="I11629">
            <v>1965700</v>
          </cell>
          <cell r="J11629">
            <v>1965700</v>
          </cell>
        </row>
        <row r="11630">
          <cell r="H11630" t="str">
            <v>0843994188</v>
          </cell>
          <cell r="I11630">
            <v>1965700</v>
          </cell>
          <cell r="J11630">
            <v>1965700</v>
          </cell>
        </row>
        <row r="11631">
          <cell r="H11631" t="str">
            <v>0843994188</v>
          </cell>
          <cell r="I11631">
            <v>0</v>
          </cell>
          <cell r="J11631">
            <v>1965700</v>
          </cell>
        </row>
        <row r="11632">
          <cell r="H11632" t="str">
            <v>0843994188</v>
          </cell>
          <cell r="I11632">
            <v>0</v>
          </cell>
          <cell r="J11632">
            <v>1965700</v>
          </cell>
        </row>
        <row r="11633">
          <cell r="H11633" t="str">
            <v>0843996188</v>
          </cell>
          <cell r="I11633">
            <v>9247400</v>
          </cell>
          <cell r="J11633">
            <v>9247400</v>
          </cell>
        </row>
        <row r="11634">
          <cell r="H11634" t="str">
            <v>0843996188</v>
          </cell>
          <cell r="I11634">
            <v>9247400</v>
          </cell>
          <cell r="J11634">
            <v>9247400</v>
          </cell>
        </row>
        <row r="11635">
          <cell r="H11635" t="str">
            <v>0843996188</v>
          </cell>
          <cell r="I11635">
            <v>0</v>
          </cell>
          <cell r="J11635">
            <v>9247400</v>
          </cell>
        </row>
        <row r="11636">
          <cell r="H11636" t="str">
            <v>0843996188</v>
          </cell>
          <cell r="I11636">
            <v>0</v>
          </cell>
          <cell r="J11636">
            <v>9247400</v>
          </cell>
        </row>
        <row r="11637">
          <cell r="H11637" t="str">
            <v>188</v>
          </cell>
          <cell r="I11637">
            <v>22225069100</v>
          </cell>
          <cell r="J11637">
            <v>21924573769.360001</v>
          </cell>
        </row>
        <row r="11638">
          <cell r="H11638" t="str">
            <v>0300000188</v>
          </cell>
          <cell r="I11638">
            <v>107550000</v>
          </cell>
          <cell r="J11638">
            <v>107532817.34</v>
          </cell>
        </row>
        <row r="11639">
          <cell r="H11639" t="str">
            <v>0330000188</v>
          </cell>
          <cell r="I11639">
            <v>107550000</v>
          </cell>
          <cell r="J11639">
            <v>107532817.34</v>
          </cell>
        </row>
        <row r="11640">
          <cell r="H11640" t="str">
            <v>0333986188</v>
          </cell>
          <cell r="I11640">
            <v>4315800</v>
          </cell>
          <cell r="J11640">
            <v>4315798.0199999996</v>
          </cell>
        </row>
        <row r="11641">
          <cell r="H11641" t="str">
            <v>0333986188</v>
          </cell>
          <cell r="I11641">
            <v>4315800</v>
          </cell>
          <cell r="J11641">
            <v>4315798.0199999996</v>
          </cell>
        </row>
        <row r="11642">
          <cell r="H11642" t="str">
            <v>0333986188</v>
          </cell>
          <cell r="I11642">
            <v>0</v>
          </cell>
          <cell r="J11642">
            <v>4315798.0199999996</v>
          </cell>
        </row>
        <row r="11643">
          <cell r="H11643" t="str">
            <v>0333986188</v>
          </cell>
          <cell r="I11643">
            <v>0</v>
          </cell>
          <cell r="J11643">
            <v>4315798.0199999996</v>
          </cell>
        </row>
        <row r="11644">
          <cell r="H11644" t="str">
            <v>0333988188</v>
          </cell>
          <cell r="I11644">
            <v>36107500</v>
          </cell>
          <cell r="J11644">
            <v>36107398.609999999</v>
          </cell>
        </row>
        <row r="11645">
          <cell r="H11645" t="str">
            <v>0333988188</v>
          </cell>
          <cell r="I11645">
            <v>36107500</v>
          </cell>
          <cell r="J11645">
            <v>36107398.609999999</v>
          </cell>
        </row>
        <row r="11646">
          <cell r="H11646" t="str">
            <v>0333988188</v>
          </cell>
          <cell r="I11646">
            <v>0</v>
          </cell>
          <cell r="J11646">
            <v>36107398.609999999</v>
          </cell>
        </row>
        <row r="11647">
          <cell r="H11647" t="str">
            <v>0333988188</v>
          </cell>
          <cell r="I11647">
            <v>0</v>
          </cell>
          <cell r="J11647">
            <v>36107398.609999999</v>
          </cell>
        </row>
        <row r="11648">
          <cell r="H11648" t="str">
            <v>0333989188</v>
          </cell>
          <cell r="I11648">
            <v>108800</v>
          </cell>
          <cell r="J11648">
            <v>106287.27</v>
          </cell>
        </row>
        <row r="11649">
          <cell r="H11649" t="str">
            <v>0333989188</v>
          </cell>
          <cell r="I11649">
            <v>108800</v>
          </cell>
          <cell r="J11649">
            <v>106287.27</v>
          </cell>
        </row>
        <row r="11650">
          <cell r="H11650" t="str">
            <v>0333989188</v>
          </cell>
          <cell r="I11650">
            <v>0</v>
          </cell>
          <cell r="J11650">
            <v>106287.27</v>
          </cell>
        </row>
        <row r="11651">
          <cell r="H11651" t="str">
            <v>0333989188</v>
          </cell>
          <cell r="I11651">
            <v>0</v>
          </cell>
          <cell r="J11651">
            <v>106287.27</v>
          </cell>
        </row>
        <row r="11652">
          <cell r="H11652" t="str">
            <v>0333990188</v>
          </cell>
          <cell r="I11652">
            <v>8118500</v>
          </cell>
          <cell r="J11652">
            <v>8103952.4500000002</v>
          </cell>
        </row>
        <row r="11653">
          <cell r="H11653" t="str">
            <v>0333990188</v>
          </cell>
          <cell r="I11653">
            <v>8118500</v>
          </cell>
          <cell r="J11653">
            <v>8103952.4500000002</v>
          </cell>
        </row>
        <row r="11654">
          <cell r="H11654" t="str">
            <v>0333990188</v>
          </cell>
          <cell r="I11654">
            <v>0</v>
          </cell>
          <cell r="J11654">
            <v>8103952.4500000002</v>
          </cell>
        </row>
        <row r="11655">
          <cell r="H11655" t="str">
            <v>0333990188</v>
          </cell>
          <cell r="I11655">
            <v>0</v>
          </cell>
          <cell r="J11655">
            <v>8103952.4500000002</v>
          </cell>
        </row>
        <row r="11656">
          <cell r="H11656" t="str">
            <v>0333991188</v>
          </cell>
          <cell r="I11656">
            <v>58899400</v>
          </cell>
          <cell r="J11656">
            <v>58899380.990000002</v>
          </cell>
        </row>
        <row r="11657">
          <cell r="H11657" t="str">
            <v>0333991188</v>
          </cell>
          <cell r="I11657">
            <v>58899400</v>
          </cell>
          <cell r="J11657">
            <v>58899380.990000002</v>
          </cell>
        </row>
        <row r="11658">
          <cell r="H11658" t="str">
            <v>0333991188</v>
          </cell>
          <cell r="I11658">
            <v>0</v>
          </cell>
          <cell r="J11658">
            <v>58899380.990000002</v>
          </cell>
        </row>
        <row r="11659">
          <cell r="H11659" t="str">
            <v>0333991188</v>
          </cell>
          <cell r="I11659">
            <v>0</v>
          </cell>
          <cell r="J11659">
            <v>58899380.990000002</v>
          </cell>
        </row>
        <row r="11660">
          <cell r="H11660" t="str">
            <v>0800000188</v>
          </cell>
          <cell r="I11660">
            <v>22117519100</v>
          </cell>
          <cell r="J11660">
            <v>21817040952.02</v>
          </cell>
        </row>
        <row r="11661">
          <cell r="H11661" t="str">
            <v>0820000188</v>
          </cell>
          <cell r="I11661">
            <v>13309789800</v>
          </cell>
          <cell r="J11661">
            <v>13309789607.530001</v>
          </cell>
        </row>
        <row r="11662">
          <cell r="H11662" t="str">
            <v>0820059188</v>
          </cell>
          <cell r="I11662">
            <v>13309789800</v>
          </cell>
          <cell r="J11662">
            <v>13309789607.530001</v>
          </cell>
        </row>
        <row r="11663">
          <cell r="H11663" t="str">
            <v>0820059188</v>
          </cell>
          <cell r="I11663">
            <v>13309789800</v>
          </cell>
          <cell r="J11663">
            <v>13309789607.530001</v>
          </cell>
        </row>
        <row r="11664">
          <cell r="H11664" t="str">
            <v>0820059188</v>
          </cell>
          <cell r="I11664">
            <v>0</v>
          </cell>
          <cell r="J11664">
            <v>2270538000</v>
          </cell>
        </row>
        <row r="11665">
          <cell r="H11665" t="str">
            <v>0820059188</v>
          </cell>
          <cell r="I11665">
            <v>0</v>
          </cell>
          <cell r="J11665">
            <v>2270538000</v>
          </cell>
        </row>
        <row r="11666">
          <cell r="H11666" t="str">
            <v>0820059188</v>
          </cell>
          <cell r="I11666">
            <v>0</v>
          </cell>
          <cell r="J11666">
            <v>11039251607.530001</v>
          </cell>
        </row>
        <row r="11667">
          <cell r="H11667" t="str">
            <v>0820059188</v>
          </cell>
          <cell r="I11667">
            <v>0</v>
          </cell>
          <cell r="J11667">
            <v>11039251607.530001</v>
          </cell>
        </row>
        <row r="11668">
          <cell r="H11668" t="str">
            <v>0830000188</v>
          </cell>
          <cell r="I11668">
            <v>3038878100</v>
          </cell>
          <cell r="J11668">
            <v>3038878100</v>
          </cell>
        </row>
        <row r="11669">
          <cell r="H11669" t="str">
            <v>0830059188</v>
          </cell>
          <cell r="I11669">
            <v>3038878100</v>
          </cell>
          <cell r="J11669">
            <v>3038878100</v>
          </cell>
        </row>
        <row r="11670">
          <cell r="H11670" t="str">
            <v>0830059188</v>
          </cell>
          <cell r="I11670">
            <v>3038878100</v>
          </cell>
          <cell r="J11670">
            <v>3038878100</v>
          </cell>
        </row>
        <row r="11671">
          <cell r="H11671" t="str">
            <v>0830059188</v>
          </cell>
          <cell r="I11671">
            <v>0</v>
          </cell>
          <cell r="J11671">
            <v>3038878100</v>
          </cell>
        </row>
        <row r="11672">
          <cell r="H11672" t="str">
            <v>0830059188</v>
          </cell>
          <cell r="I11672">
            <v>0</v>
          </cell>
          <cell r="J11672">
            <v>3038878100</v>
          </cell>
        </row>
        <row r="11673">
          <cell r="H11673" t="str">
            <v>0840000188</v>
          </cell>
          <cell r="I11673">
            <v>5768851200</v>
          </cell>
          <cell r="J11673">
            <v>5468373244.4899998</v>
          </cell>
        </row>
        <row r="11674">
          <cell r="H11674" t="str">
            <v>0840059188</v>
          </cell>
          <cell r="I11674">
            <v>4511787600</v>
          </cell>
          <cell r="J11674">
            <v>4509572005.8400002</v>
          </cell>
        </row>
        <row r="11675">
          <cell r="H11675" t="str">
            <v>0840059188</v>
          </cell>
          <cell r="I11675">
            <v>581713900</v>
          </cell>
          <cell r="J11675">
            <v>581614386.23000002</v>
          </cell>
        </row>
        <row r="11676">
          <cell r="H11676" t="str">
            <v>0840059188</v>
          </cell>
          <cell r="I11676">
            <v>0</v>
          </cell>
          <cell r="J11676">
            <v>343271712.13</v>
          </cell>
        </row>
        <row r="11677">
          <cell r="H11677" t="str">
            <v>0840059188</v>
          </cell>
          <cell r="I11677">
            <v>0</v>
          </cell>
          <cell r="J11677">
            <v>340251184.95999998</v>
          </cell>
        </row>
        <row r="11678">
          <cell r="H11678" t="str">
            <v>0840059188</v>
          </cell>
          <cell r="I11678">
            <v>0</v>
          </cell>
          <cell r="J11678">
            <v>3020527.17</v>
          </cell>
        </row>
        <row r="11679">
          <cell r="H11679" t="str">
            <v>0840059188</v>
          </cell>
          <cell r="I11679">
            <v>0</v>
          </cell>
          <cell r="J11679">
            <v>238342674.09999999</v>
          </cell>
        </row>
        <row r="11680">
          <cell r="H11680" t="str">
            <v>0840059188</v>
          </cell>
          <cell r="I11680">
            <v>0</v>
          </cell>
          <cell r="J11680">
            <v>238342674.09999999</v>
          </cell>
        </row>
        <row r="11681">
          <cell r="H11681" t="str">
            <v>0840059188</v>
          </cell>
          <cell r="I11681">
            <v>3815255300</v>
          </cell>
          <cell r="J11681">
            <v>3813148111.27</v>
          </cell>
        </row>
        <row r="11682">
          <cell r="H11682" t="str">
            <v>0840059188</v>
          </cell>
          <cell r="I11682">
            <v>0</v>
          </cell>
          <cell r="J11682">
            <v>880976029.19000006</v>
          </cell>
        </row>
        <row r="11683">
          <cell r="H11683" t="str">
            <v>0840059188</v>
          </cell>
          <cell r="I11683">
            <v>0</v>
          </cell>
          <cell r="J11683">
            <v>17612989.170000002</v>
          </cell>
        </row>
        <row r="11684">
          <cell r="H11684" t="str">
            <v>0840059188</v>
          </cell>
          <cell r="I11684">
            <v>0</v>
          </cell>
          <cell r="J11684">
            <v>863363040.01999998</v>
          </cell>
        </row>
        <row r="11685">
          <cell r="H11685" t="str">
            <v>0840059188</v>
          </cell>
          <cell r="I11685">
            <v>0</v>
          </cell>
          <cell r="J11685">
            <v>2932172082.0799999</v>
          </cell>
        </row>
        <row r="11686">
          <cell r="H11686" t="str">
            <v>0840059188</v>
          </cell>
          <cell r="I11686">
            <v>0</v>
          </cell>
          <cell r="J11686">
            <v>193109879.97999999</v>
          </cell>
        </row>
        <row r="11687">
          <cell r="H11687" t="str">
            <v>0840059188</v>
          </cell>
          <cell r="I11687">
            <v>0</v>
          </cell>
          <cell r="J11687">
            <v>329209257.35000002</v>
          </cell>
        </row>
        <row r="11688">
          <cell r="H11688" t="str">
            <v>0840059188</v>
          </cell>
          <cell r="I11688">
            <v>0</v>
          </cell>
          <cell r="J11688">
            <v>2409852944.75</v>
          </cell>
        </row>
        <row r="11689">
          <cell r="H11689" t="str">
            <v>0840059188</v>
          </cell>
          <cell r="I11689">
            <v>11538900</v>
          </cell>
          <cell r="J11689">
            <v>11538900</v>
          </cell>
        </row>
        <row r="11690">
          <cell r="H11690" t="str">
            <v>0840059188</v>
          </cell>
          <cell r="I11690">
            <v>0</v>
          </cell>
          <cell r="J11690">
            <v>867800</v>
          </cell>
        </row>
        <row r="11691">
          <cell r="H11691" t="str">
            <v>0840059188</v>
          </cell>
          <cell r="I11691">
            <v>0</v>
          </cell>
          <cell r="J11691">
            <v>867800</v>
          </cell>
        </row>
        <row r="11692">
          <cell r="H11692" t="str">
            <v>0840059188</v>
          </cell>
          <cell r="I11692">
            <v>0</v>
          </cell>
          <cell r="J11692">
            <v>10671100</v>
          </cell>
        </row>
        <row r="11693">
          <cell r="H11693" t="str">
            <v>0840059188</v>
          </cell>
          <cell r="I11693">
            <v>103279500</v>
          </cell>
          <cell r="J11693">
            <v>103270608.34</v>
          </cell>
        </row>
        <row r="11694">
          <cell r="H11694" t="str">
            <v>0840059188</v>
          </cell>
          <cell r="I11694">
            <v>0</v>
          </cell>
          <cell r="J11694">
            <v>524700</v>
          </cell>
        </row>
        <row r="11695">
          <cell r="H11695" t="str">
            <v>0840059188</v>
          </cell>
          <cell r="I11695">
            <v>0</v>
          </cell>
          <cell r="J11695">
            <v>524700</v>
          </cell>
        </row>
        <row r="11696">
          <cell r="H11696" t="str">
            <v>0840059188</v>
          </cell>
          <cell r="I11696">
            <v>0</v>
          </cell>
          <cell r="J11696">
            <v>102745908.34</v>
          </cell>
        </row>
        <row r="11697">
          <cell r="H11697" t="str">
            <v>0840059188</v>
          </cell>
          <cell r="I11697">
            <v>0</v>
          </cell>
          <cell r="J11697">
            <v>89126897</v>
          </cell>
        </row>
        <row r="11698">
          <cell r="H11698" t="str">
            <v>0840059188</v>
          </cell>
          <cell r="I11698">
            <v>0</v>
          </cell>
          <cell r="J11698">
            <v>12319611.34</v>
          </cell>
        </row>
        <row r="11699">
          <cell r="H11699" t="str">
            <v>0840059188</v>
          </cell>
          <cell r="I11699">
            <v>0</v>
          </cell>
          <cell r="J11699">
            <v>1299400</v>
          </cell>
        </row>
        <row r="11700">
          <cell r="H11700" t="str">
            <v>0843893188</v>
          </cell>
          <cell r="I11700">
            <v>1100000</v>
          </cell>
          <cell r="J11700">
            <v>1100000</v>
          </cell>
        </row>
        <row r="11701">
          <cell r="H11701" t="str">
            <v>0843893188</v>
          </cell>
          <cell r="I11701">
            <v>1100000</v>
          </cell>
          <cell r="J11701">
            <v>1100000</v>
          </cell>
        </row>
        <row r="11702">
          <cell r="H11702" t="str">
            <v>0843893188</v>
          </cell>
          <cell r="I11702">
            <v>0</v>
          </cell>
          <cell r="J11702">
            <v>1100000</v>
          </cell>
        </row>
        <row r="11703">
          <cell r="H11703" t="str">
            <v>0843968188</v>
          </cell>
          <cell r="I11703">
            <v>10525200</v>
          </cell>
          <cell r="J11703">
            <v>10525150</v>
          </cell>
        </row>
        <row r="11704">
          <cell r="H11704" t="str">
            <v>0843968188</v>
          </cell>
          <cell r="I11704">
            <v>10525200</v>
          </cell>
          <cell r="J11704">
            <v>10525150</v>
          </cell>
        </row>
        <row r="11705">
          <cell r="H11705" t="str">
            <v>0843968188</v>
          </cell>
          <cell r="I11705">
            <v>0</v>
          </cell>
          <cell r="J11705">
            <v>10525150</v>
          </cell>
        </row>
        <row r="11706">
          <cell r="H11706" t="str">
            <v>0843968188</v>
          </cell>
          <cell r="I11706">
            <v>0</v>
          </cell>
          <cell r="J11706">
            <v>10525150</v>
          </cell>
        </row>
        <row r="11707">
          <cell r="H11707" t="str">
            <v>0843969188</v>
          </cell>
          <cell r="I11707">
            <v>374800</v>
          </cell>
          <cell r="J11707">
            <v>372833.33</v>
          </cell>
        </row>
        <row r="11708">
          <cell r="H11708" t="str">
            <v>0843969188</v>
          </cell>
          <cell r="I11708">
            <v>374800</v>
          </cell>
          <cell r="J11708">
            <v>372833.33</v>
          </cell>
        </row>
        <row r="11709">
          <cell r="H11709" t="str">
            <v>0843969188</v>
          </cell>
          <cell r="I11709">
            <v>0</v>
          </cell>
          <cell r="J11709">
            <v>78895.7</v>
          </cell>
        </row>
        <row r="11710">
          <cell r="H11710" t="str">
            <v>0843969188</v>
          </cell>
          <cell r="I11710">
            <v>0</v>
          </cell>
          <cell r="J11710">
            <v>78895.7</v>
          </cell>
        </row>
        <row r="11711">
          <cell r="H11711" t="str">
            <v>0843969188</v>
          </cell>
          <cell r="I11711">
            <v>0</v>
          </cell>
          <cell r="J11711">
            <v>293937.63</v>
          </cell>
        </row>
        <row r="11712">
          <cell r="H11712" t="str">
            <v>0843969188</v>
          </cell>
          <cell r="I11712">
            <v>0</v>
          </cell>
          <cell r="J11712">
            <v>293937.63</v>
          </cell>
        </row>
        <row r="11713">
          <cell r="H11713" t="str">
            <v>0843971188</v>
          </cell>
          <cell r="I11713">
            <v>2705100</v>
          </cell>
          <cell r="J11713">
            <v>2705070.13</v>
          </cell>
        </row>
        <row r="11714">
          <cell r="H11714" t="str">
            <v>0843971188</v>
          </cell>
          <cell r="I11714">
            <v>2705100</v>
          </cell>
          <cell r="J11714">
            <v>2705070.13</v>
          </cell>
        </row>
        <row r="11715">
          <cell r="H11715" t="str">
            <v>0843971188</v>
          </cell>
          <cell r="I11715">
            <v>0</v>
          </cell>
          <cell r="J11715">
            <v>2705070.13</v>
          </cell>
        </row>
        <row r="11716">
          <cell r="H11716" t="str">
            <v>0843971188</v>
          </cell>
          <cell r="I11716">
            <v>0</v>
          </cell>
          <cell r="J11716">
            <v>2705070.13</v>
          </cell>
        </row>
        <row r="11717">
          <cell r="H11717" t="str">
            <v>0843994188</v>
          </cell>
          <cell r="I11717">
            <v>101833200</v>
          </cell>
          <cell r="J11717">
            <v>101833151.95999999</v>
          </cell>
        </row>
        <row r="11718">
          <cell r="H11718" t="str">
            <v>0843994188</v>
          </cell>
          <cell r="I11718">
            <v>101833200</v>
          </cell>
          <cell r="J11718">
            <v>101833151.95999999</v>
          </cell>
        </row>
        <row r="11719">
          <cell r="H11719" t="str">
            <v>0843994188</v>
          </cell>
          <cell r="I11719">
            <v>0</v>
          </cell>
          <cell r="J11719">
            <v>101833151.95999999</v>
          </cell>
        </row>
        <row r="11720">
          <cell r="H11720" t="str">
            <v>0843994188</v>
          </cell>
          <cell r="I11720">
            <v>0</v>
          </cell>
          <cell r="J11720">
            <v>101833151.95999999</v>
          </cell>
        </row>
        <row r="11721">
          <cell r="H11721" t="str">
            <v>0843996188</v>
          </cell>
          <cell r="I11721">
            <v>133010300</v>
          </cell>
          <cell r="J11721">
            <v>133010291.09999999</v>
          </cell>
        </row>
        <row r="11722">
          <cell r="H11722" t="str">
            <v>0843996188</v>
          </cell>
          <cell r="I11722">
            <v>133010300</v>
          </cell>
          <cell r="J11722">
            <v>133010291.09999999</v>
          </cell>
        </row>
        <row r="11723">
          <cell r="H11723" t="str">
            <v>0843996188</v>
          </cell>
          <cell r="I11723">
            <v>0</v>
          </cell>
          <cell r="J11723">
            <v>133010291.09999999</v>
          </cell>
        </row>
        <row r="11724">
          <cell r="H11724" t="str">
            <v>0843996188</v>
          </cell>
          <cell r="I11724">
            <v>0</v>
          </cell>
          <cell r="J11724">
            <v>133010291.09999999</v>
          </cell>
        </row>
        <row r="11725">
          <cell r="H11725" t="str">
            <v>0844009188</v>
          </cell>
          <cell r="I11725">
            <v>1007515000</v>
          </cell>
          <cell r="J11725">
            <v>709254742.13</v>
          </cell>
        </row>
        <row r="11726">
          <cell r="H11726" t="str">
            <v>0844009188</v>
          </cell>
          <cell r="I11726">
            <v>1007515000</v>
          </cell>
          <cell r="J11726">
            <v>709254742.13</v>
          </cell>
        </row>
        <row r="11727">
          <cell r="H11727" t="str">
            <v>0844009188</v>
          </cell>
          <cell r="I11727">
            <v>0</v>
          </cell>
          <cell r="J11727">
            <v>709254742.13</v>
          </cell>
        </row>
        <row r="11728">
          <cell r="H11728" t="str">
            <v>0844009188</v>
          </cell>
          <cell r="I11728">
            <v>0</v>
          </cell>
          <cell r="J11728">
            <v>709254742.13</v>
          </cell>
        </row>
        <row r="11729">
          <cell r="H11729" t="str">
            <v>188</v>
          </cell>
          <cell r="I11729">
            <v>29187452700</v>
          </cell>
          <cell r="J11729">
            <v>28109428531.450001</v>
          </cell>
        </row>
        <row r="11730">
          <cell r="H11730" t="str">
            <v>188</v>
          </cell>
          <cell r="I11730">
            <v>22055485900</v>
          </cell>
          <cell r="J11730">
            <v>21149538400.34</v>
          </cell>
        </row>
        <row r="11731">
          <cell r="H11731" t="str">
            <v>0300000188</v>
          </cell>
          <cell r="I11731">
            <v>49902800</v>
          </cell>
          <cell r="J11731">
            <v>49808478.740000002</v>
          </cell>
        </row>
        <row r="11732">
          <cell r="H11732" t="str">
            <v>0330000188</v>
          </cell>
          <cell r="I11732">
            <v>49902800</v>
          </cell>
          <cell r="J11732">
            <v>49808478.740000002</v>
          </cell>
        </row>
        <row r="11733">
          <cell r="H11733" t="str">
            <v>0333988188</v>
          </cell>
          <cell r="I11733">
            <v>17508500</v>
          </cell>
          <cell r="J11733">
            <v>17427953.09</v>
          </cell>
        </row>
        <row r="11734">
          <cell r="H11734" t="str">
            <v>0333988188</v>
          </cell>
          <cell r="I11734">
            <v>17508500</v>
          </cell>
          <cell r="J11734">
            <v>17427953.09</v>
          </cell>
        </row>
        <row r="11735">
          <cell r="H11735" t="str">
            <v>0333988188</v>
          </cell>
          <cell r="I11735">
            <v>0</v>
          </cell>
          <cell r="J11735">
            <v>17427953.09</v>
          </cell>
        </row>
        <row r="11736">
          <cell r="H11736" t="str">
            <v>0333988188</v>
          </cell>
          <cell r="I11736">
            <v>0</v>
          </cell>
          <cell r="J11736">
            <v>17427953.09</v>
          </cell>
        </row>
        <row r="11737">
          <cell r="H11737" t="str">
            <v>0333989188</v>
          </cell>
          <cell r="I11737">
            <v>61900</v>
          </cell>
          <cell r="J11737">
            <v>61811.22</v>
          </cell>
        </row>
        <row r="11738">
          <cell r="H11738" t="str">
            <v>0333989188</v>
          </cell>
          <cell r="I11738">
            <v>61900</v>
          </cell>
          <cell r="J11738">
            <v>61811.22</v>
          </cell>
        </row>
        <row r="11739">
          <cell r="H11739" t="str">
            <v>0333989188</v>
          </cell>
          <cell r="I11739">
            <v>0</v>
          </cell>
          <cell r="J11739">
            <v>61811.22</v>
          </cell>
        </row>
        <row r="11740">
          <cell r="H11740" t="str">
            <v>0333989188</v>
          </cell>
          <cell r="I11740">
            <v>0</v>
          </cell>
          <cell r="J11740">
            <v>61811.22</v>
          </cell>
        </row>
        <row r="11741">
          <cell r="H11741" t="str">
            <v>0333990188</v>
          </cell>
          <cell r="I11741">
            <v>2708000</v>
          </cell>
          <cell r="J11741">
            <v>2694518.47</v>
          </cell>
        </row>
        <row r="11742">
          <cell r="H11742" t="str">
            <v>0333990188</v>
          </cell>
          <cell r="I11742">
            <v>2708000</v>
          </cell>
          <cell r="J11742">
            <v>2694518.47</v>
          </cell>
        </row>
        <row r="11743">
          <cell r="H11743" t="str">
            <v>0333990188</v>
          </cell>
          <cell r="I11743">
            <v>0</v>
          </cell>
          <cell r="J11743">
            <v>2694518.47</v>
          </cell>
        </row>
        <row r="11744">
          <cell r="H11744" t="str">
            <v>0333990188</v>
          </cell>
          <cell r="I11744">
            <v>0</v>
          </cell>
          <cell r="J11744">
            <v>2694518.47</v>
          </cell>
        </row>
        <row r="11745">
          <cell r="H11745" t="str">
            <v>0333991188</v>
          </cell>
          <cell r="I11745">
            <v>29624400</v>
          </cell>
          <cell r="J11745">
            <v>29624195.960000001</v>
          </cell>
        </row>
        <row r="11746">
          <cell r="H11746" t="str">
            <v>0333991188</v>
          </cell>
          <cell r="I11746">
            <v>29624400</v>
          </cell>
          <cell r="J11746">
            <v>29624195.960000001</v>
          </cell>
        </row>
        <row r="11747">
          <cell r="H11747" t="str">
            <v>0333991188</v>
          </cell>
          <cell r="I11747">
            <v>0</v>
          </cell>
          <cell r="J11747">
            <v>29624195.960000001</v>
          </cell>
        </row>
        <row r="11748">
          <cell r="H11748" t="str">
            <v>0333991188</v>
          </cell>
          <cell r="I11748">
            <v>0</v>
          </cell>
          <cell r="J11748">
            <v>29624195.960000001</v>
          </cell>
        </row>
        <row r="11749">
          <cell r="H11749" t="str">
            <v>0800000188</v>
          </cell>
          <cell r="I11749">
            <v>22005583100</v>
          </cell>
          <cell r="J11749">
            <v>21099729921.599998</v>
          </cell>
        </row>
        <row r="11750">
          <cell r="H11750" t="str">
            <v>0840000188</v>
          </cell>
          <cell r="I11750">
            <v>22005583100</v>
          </cell>
          <cell r="J11750">
            <v>21099729921.599998</v>
          </cell>
        </row>
        <row r="11751">
          <cell r="H11751" t="str">
            <v>0840059188</v>
          </cell>
          <cell r="I11751">
            <v>20119641000</v>
          </cell>
          <cell r="J11751">
            <v>20116976824.75</v>
          </cell>
        </row>
        <row r="11752">
          <cell r="H11752" t="str">
            <v>0840059188</v>
          </cell>
          <cell r="I11752">
            <v>14826240600</v>
          </cell>
          <cell r="J11752">
            <v>14825272313.66</v>
          </cell>
        </row>
        <row r="11753">
          <cell r="H11753" t="str">
            <v>0840059188</v>
          </cell>
          <cell r="I11753">
            <v>0</v>
          </cell>
          <cell r="J11753">
            <v>11643881098.84</v>
          </cell>
        </row>
        <row r="11754">
          <cell r="H11754" t="str">
            <v>0840059188</v>
          </cell>
          <cell r="I11754">
            <v>0</v>
          </cell>
          <cell r="J11754">
            <v>11630673295.52</v>
          </cell>
        </row>
        <row r="11755">
          <cell r="H11755" t="str">
            <v>0840059188</v>
          </cell>
          <cell r="I11755">
            <v>0</v>
          </cell>
          <cell r="J11755">
            <v>13207803.32</v>
          </cell>
        </row>
        <row r="11756">
          <cell r="H11756" t="str">
            <v>0840059188</v>
          </cell>
          <cell r="I11756">
            <v>0</v>
          </cell>
          <cell r="J11756">
            <v>3181391214.8200002</v>
          </cell>
        </row>
        <row r="11757">
          <cell r="H11757" t="str">
            <v>0840059188</v>
          </cell>
          <cell r="I11757">
            <v>0</v>
          </cell>
          <cell r="J11757">
            <v>3121384012.1900001</v>
          </cell>
        </row>
        <row r="11758">
          <cell r="H11758" t="str">
            <v>0840059188</v>
          </cell>
          <cell r="I11758">
            <v>0</v>
          </cell>
          <cell r="J11758">
            <v>60007202.630000003</v>
          </cell>
        </row>
        <row r="11759">
          <cell r="H11759" t="str">
            <v>0840059188</v>
          </cell>
          <cell r="I11759">
            <v>5248691200</v>
          </cell>
          <cell r="J11759">
            <v>5246999744.96</v>
          </cell>
        </row>
        <row r="11760">
          <cell r="H11760" t="str">
            <v>0840059188</v>
          </cell>
          <cell r="I11760">
            <v>0</v>
          </cell>
          <cell r="J11760">
            <v>579027363.76999998</v>
          </cell>
        </row>
        <row r="11761">
          <cell r="H11761" t="str">
            <v>0840059188</v>
          </cell>
          <cell r="I11761">
            <v>0</v>
          </cell>
          <cell r="J11761">
            <v>683966.89</v>
          </cell>
        </row>
        <row r="11762">
          <cell r="H11762" t="str">
            <v>0840059188</v>
          </cell>
          <cell r="I11762">
            <v>0</v>
          </cell>
          <cell r="J11762">
            <v>578343396.88</v>
          </cell>
        </row>
        <row r="11763">
          <cell r="H11763" t="str">
            <v>0840059188</v>
          </cell>
          <cell r="I11763">
            <v>0</v>
          </cell>
          <cell r="J11763">
            <v>4667972381.1899996</v>
          </cell>
        </row>
        <row r="11764">
          <cell r="H11764" t="str">
            <v>0840059188</v>
          </cell>
          <cell r="I11764">
            <v>0</v>
          </cell>
          <cell r="J11764">
            <v>102930893.09</v>
          </cell>
        </row>
        <row r="11765">
          <cell r="H11765" t="str">
            <v>0840059188</v>
          </cell>
          <cell r="I11765">
            <v>0</v>
          </cell>
          <cell r="J11765">
            <v>623518751.08000004</v>
          </cell>
        </row>
        <row r="11766">
          <cell r="H11766" t="str">
            <v>0840059188</v>
          </cell>
          <cell r="I11766">
            <v>0</v>
          </cell>
          <cell r="J11766">
            <v>3941522737.02</v>
          </cell>
        </row>
        <row r="11767">
          <cell r="H11767" t="str">
            <v>0840059188</v>
          </cell>
          <cell r="I11767">
            <v>2571800</v>
          </cell>
          <cell r="J11767">
            <v>2571643.2400000002</v>
          </cell>
        </row>
        <row r="11768">
          <cell r="H11768" t="str">
            <v>0840059188</v>
          </cell>
          <cell r="I11768">
            <v>0</v>
          </cell>
          <cell r="J11768">
            <v>2571643.2400000002</v>
          </cell>
        </row>
        <row r="11769">
          <cell r="H11769" t="str">
            <v>0840059188</v>
          </cell>
          <cell r="I11769">
            <v>0</v>
          </cell>
          <cell r="J11769">
            <v>2571643.2400000002</v>
          </cell>
        </row>
        <row r="11770">
          <cell r="H11770" t="str">
            <v>0840059188</v>
          </cell>
          <cell r="I11770">
            <v>42137400</v>
          </cell>
          <cell r="J11770">
            <v>42133122.890000001</v>
          </cell>
        </row>
        <row r="11771">
          <cell r="H11771" t="str">
            <v>0840059188</v>
          </cell>
          <cell r="I11771">
            <v>0</v>
          </cell>
          <cell r="J11771">
            <v>1634949.05</v>
          </cell>
        </row>
        <row r="11772">
          <cell r="H11772" t="str">
            <v>0840059188</v>
          </cell>
          <cell r="I11772">
            <v>0</v>
          </cell>
          <cell r="J11772">
            <v>1634949.05</v>
          </cell>
        </row>
        <row r="11773">
          <cell r="H11773" t="str">
            <v>0840059188</v>
          </cell>
          <cell r="I11773">
            <v>0</v>
          </cell>
          <cell r="J11773">
            <v>40498173.840000004</v>
          </cell>
        </row>
        <row r="11774">
          <cell r="H11774" t="str">
            <v>0840059188</v>
          </cell>
          <cell r="I11774">
            <v>0</v>
          </cell>
          <cell r="J11774">
            <v>33285796</v>
          </cell>
        </row>
        <row r="11775">
          <cell r="H11775" t="str">
            <v>0840059188</v>
          </cell>
          <cell r="I11775">
            <v>0</v>
          </cell>
          <cell r="J11775">
            <v>6751959.6100000003</v>
          </cell>
        </row>
        <row r="11776">
          <cell r="H11776" t="str">
            <v>0840059188</v>
          </cell>
          <cell r="I11776">
            <v>0</v>
          </cell>
          <cell r="J11776">
            <v>460418.23</v>
          </cell>
        </row>
        <row r="11777">
          <cell r="H11777" t="str">
            <v>0843968188</v>
          </cell>
          <cell r="I11777">
            <v>2886700</v>
          </cell>
          <cell r="J11777">
            <v>2880868.6</v>
          </cell>
        </row>
        <row r="11778">
          <cell r="H11778" t="str">
            <v>0843968188</v>
          </cell>
          <cell r="I11778">
            <v>2886700</v>
          </cell>
          <cell r="J11778">
            <v>2880868.6</v>
          </cell>
        </row>
        <row r="11779">
          <cell r="H11779" t="str">
            <v>0843968188</v>
          </cell>
          <cell r="I11779">
            <v>0</v>
          </cell>
          <cell r="J11779">
            <v>2880868.6</v>
          </cell>
        </row>
        <row r="11780">
          <cell r="H11780" t="str">
            <v>0843968188</v>
          </cell>
          <cell r="I11780">
            <v>0</v>
          </cell>
          <cell r="J11780">
            <v>2880868.6</v>
          </cell>
        </row>
        <row r="11781">
          <cell r="H11781" t="str">
            <v>0843969188</v>
          </cell>
          <cell r="I11781">
            <v>497000</v>
          </cell>
          <cell r="J11781">
            <v>495955.15</v>
          </cell>
        </row>
        <row r="11782">
          <cell r="H11782" t="str">
            <v>0843969188</v>
          </cell>
          <cell r="I11782">
            <v>497000</v>
          </cell>
          <cell r="J11782">
            <v>495955.15</v>
          </cell>
        </row>
        <row r="11783">
          <cell r="H11783" t="str">
            <v>0843969188</v>
          </cell>
          <cell r="I11783">
            <v>0</v>
          </cell>
          <cell r="J11783">
            <v>370266.06</v>
          </cell>
        </row>
        <row r="11784">
          <cell r="H11784" t="str">
            <v>0843969188</v>
          </cell>
          <cell r="I11784">
            <v>0</v>
          </cell>
          <cell r="J11784">
            <v>370266.06</v>
          </cell>
        </row>
        <row r="11785">
          <cell r="H11785" t="str">
            <v>0843969188</v>
          </cell>
          <cell r="I11785">
            <v>0</v>
          </cell>
          <cell r="J11785">
            <v>125689.09</v>
          </cell>
        </row>
        <row r="11786">
          <cell r="H11786" t="str">
            <v>0843969188</v>
          </cell>
          <cell r="I11786">
            <v>0</v>
          </cell>
          <cell r="J11786">
            <v>125689.09</v>
          </cell>
        </row>
        <row r="11787">
          <cell r="H11787" t="str">
            <v>0843971188</v>
          </cell>
          <cell r="I11787">
            <v>20173800</v>
          </cell>
          <cell r="J11787">
            <v>20173786.039999999</v>
          </cell>
        </row>
        <row r="11788">
          <cell r="H11788" t="str">
            <v>0843971188</v>
          </cell>
          <cell r="I11788">
            <v>20173800</v>
          </cell>
          <cell r="J11788">
            <v>20173786.039999999</v>
          </cell>
        </row>
        <row r="11789">
          <cell r="H11789" t="str">
            <v>0843971188</v>
          </cell>
          <cell r="I11789">
            <v>0</v>
          </cell>
          <cell r="J11789">
            <v>20173786.039999999</v>
          </cell>
        </row>
        <row r="11790">
          <cell r="H11790" t="str">
            <v>0843971188</v>
          </cell>
          <cell r="I11790">
            <v>0</v>
          </cell>
          <cell r="J11790">
            <v>20173786.039999999</v>
          </cell>
        </row>
        <row r="11791">
          <cell r="H11791" t="str">
            <v>0843974188</v>
          </cell>
          <cell r="I11791">
            <v>976800</v>
          </cell>
          <cell r="J11791">
            <v>976800</v>
          </cell>
        </row>
        <row r="11792">
          <cell r="H11792" t="str">
            <v>0843974188</v>
          </cell>
          <cell r="I11792">
            <v>976800</v>
          </cell>
          <cell r="J11792">
            <v>976800</v>
          </cell>
        </row>
        <row r="11793">
          <cell r="H11793" t="str">
            <v>0843974188</v>
          </cell>
          <cell r="I11793">
            <v>0</v>
          </cell>
          <cell r="J11793">
            <v>976800</v>
          </cell>
        </row>
        <row r="11794">
          <cell r="H11794" t="str">
            <v>0843974188</v>
          </cell>
          <cell r="I11794">
            <v>0</v>
          </cell>
          <cell r="J11794">
            <v>976800</v>
          </cell>
        </row>
        <row r="11795">
          <cell r="H11795" t="str">
            <v>0843987188</v>
          </cell>
          <cell r="I11795">
            <v>16798700</v>
          </cell>
          <cell r="J11795">
            <v>16798622.379999999</v>
          </cell>
        </row>
        <row r="11796">
          <cell r="H11796" t="str">
            <v>0843987188</v>
          </cell>
          <cell r="I11796">
            <v>16798700</v>
          </cell>
          <cell r="J11796">
            <v>16798622.379999999</v>
          </cell>
        </row>
        <row r="11797">
          <cell r="H11797" t="str">
            <v>0843987188</v>
          </cell>
          <cell r="I11797">
            <v>0</v>
          </cell>
          <cell r="J11797">
            <v>16798622.379999999</v>
          </cell>
        </row>
        <row r="11798">
          <cell r="H11798" t="str">
            <v>0843987188</v>
          </cell>
          <cell r="I11798">
            <v>0</v>
          </cell>
          <cell r="J11798">
            <v>16798622.379999999</v>
          </cell>
        </row>
        <row r="11799">
          <cell r="H11799" t="str">
            <v>0843994188</v>
          </cell>
          <cell r="I11799">
            <v>33158000</v>
          </cell>
          <cell r="J11799">
            <v>33157993.710000001</v>
          </cell>
        </row>
        <row r="11800">
          <cell r="H11800" t="str">
            <v>0843994188</v>
          </cell>
          <cell r="I11800">
            <v>33158000</v>
          </cell>
          <cell r="J11800">
            <v>33157993.710000001</v>
          </cell>
        </row>
        <row r="11801">
          <cell r="H11801" t="str">
            <v>0843994188</v>
          </cell>
          <cell r="I11801">
            <v>0</v>
          </cell>
          <cell r="J11801">
            <v>33157993.710000001</v>
          </cell>
        </row>
        <row r="11802">
          <cell r="H11802" t="str">
            <v>0843994188</v>
          </cell>
          <cell r="I11802">
            <v>0</v>
          </cell>
          <cell r="J11802">
            <v>33157993.710000001</v>
          </cell>
        </row>
        <row r="11803">
          <cell r="H11803" t="str">
            <v>0843996188</v>
          </cell>
          <cell r="I11803">
            <v>31052400</v>
          </cell>
          <cell r="J11803">
            <v>31052400</v>
          </cell>
        </row>
        <row r="11804">
          <cell r="H11804" t="str">
            <v>0843996188</v>
          </cell>
          <cell r="I11804">
            <v>31052400</v>
          </cell>
          <cell r="J11804">
            <v>31052400</v>
          </cell>
        </row>
        <row r="11805">
          <cell r="H11805" t="str">
            <v>0843996188</v>
          </cell>
          <cell r="I11805">
            <v>0</v>
          </cell>
          <cell r="J11805">
            <v>31052400</v>
          </cell>
        </row>
        <row r="11806">
          <cell r="H11806" t="str">
            <v>0843996188</v>
          </cell>
          <cell r="I11806">
            <v>0</v>
          </cell>
          <cell r="J11806">
            <v>31052400</v>
          </cell>
        </row>
        <row r="11807">
          <cell r="H11807" t="str">
            <v>0843999188</v>
          </cell>
          <cell r="I11807">
            <v>1383000</v>
          </cell>
          <cell r="J11807">
            <v>1382956.57</v>
          </cell>
        </row>
        <row r="11808">
          <cell r="H11808" t="str">
            <v>0843999188</v>
          </cell>
          <cell r="I11808">
            <v>1383000</v>
          </cell>
          <cell r="J11808">
            <v>1382956.57</v>
          </cell>
        </row>
        <row r="11809">
          <cell r="H11809" t="str">
            <v>0843999188</v>
          </cell>
          <cell r="I11809">
            <v>0</v>
          </cell>
          <cell r="J11809">
            <v>1382956.57</v>
          </cell>
        </row>
        <row r="11810">
          <cell r="H11810" t="str">
            <v>0843999188</v>
          </cell>
          <cell r="I11810">
            <v>0</v>
          </cell>
          <cell r="J11810">
            <v>1382956.57</v>
          </cell>
        </row>
        <row r="11811">
          <cell r="H11811" t="str">
            <v>0844009188</v>
          </cell>
          <cell r="I11811">
            <v>1779015700</v>
          </cell>
          <cell r="J11811">
            <v>875833714.39999998</v>
          </cell>
        </row>
        <row r="11812">
          <cell r="H11812" t="str">
            <v>0844009188</v>
          </cell>
          <cell r="I11812">
            <v>1779015700</v>
          </cell>
          <cell r="J11812">
            <v>875833714.39999998</v>
          </cell>
        </row>
        <row r="11813">
          <cell r="H11813" t="str">
            <v>0844009188</v>
          </cell>
          <cell r="I11813">
            <v>0</v>
          </cell>
          <cell r="J11813">
            <v>875833714.39999998</v>
          </cell>
        </row>
        <row r="11814">
          <cell r="H11814" t="str">
            <v>0844009188</v>
          </cell>
          <cell r="I11814">
            <v>0</v>
          </cell>
          <cell r="J11814">
            <v>875833714.39999998</v>
          </cell>
        </row>
        <row r="11815">
          <cell r="H11815" t="str">
            <v>188</v>
          </cell>
          <cell r="I11815">
            <v>1852009300</v>
          </cell>
          <cell r="J11815">
            <v>1851997799.6199999</v>
          </cell>
        </row>
        <row r="11816">
          <cell r="H11816" t="str">
            <v>0300000188</v>
          </cell>
          <cell r="I11816">
            <v>2954500</v>
          </cell>
          <cell r="J11816">
            <v>2943543.64</v>
          </cell>
        </row>
        <row r="11817">
          <cell r="H11817" t="str">
            <v>0330000188</v>
          </cell>
          <cell r="I11817">
            <v>2954500</v>
          </cell>
          <cell r="J11817">
            <v>2943543.64</v>
          </cell>
        </row>
        <row r="11818">
          <cell r="H11818" t="str">
            <v>0333988188</v>
          </cell>
          <cell r="I11818">
            <v>1490500</v>
          </cell>
          <cell r="J11818">
            <v>1479610.63</v>
          </cell>
        </row>
        <row r="11819">
          <cell r="H11819" t="str">
            <v>0333988188</v>
          </cell>
          <cell r="I11819">
            <v>1490500</v>
          </cell>
          <cell r="J11819">
            <v>1479610.63</v>
          </cell>
        </row>
        <row r="11820">
          <cell r="H11820" t="str">
            <v>0333988188</v>
          </cell>
          <cell r="I11820">
            <v>0</v>
          </cell>
          <cell r="J11820">
            <v>1479610.63</v>
          </cell>
        </row>
        <row r="11821">
          <cell r="H11821" t="str">
            <v>0333988188</v>
          </cell>
          <cell r="I11821">
            <v>0</v>
          </cell>
          <cell r="J11821">
            <v>1479610.63</v>
          </cell>
        </row>
        <row r="11822">
          <cell r="H11822" t="str">
            <v>0333989188</v>
          </cell>
          <cell r="I11822">
            <v>1700</v>
          </cell>
          <cell r="J11822">
            <v>1653.65</v>
          </cell>
        </row>
        <row r="11823">
          <cell r="H11823" t="str">
            <v>0333989188</v>
          </cell>
          <cell r="I11823">
            <v>1700</v>
          </cell>
          <cell r="J11823">
            <v>1653.65</v>
          </cell>
        </row>
        <row r="11824">
          <cell r="H11824" t="str">
            <v>0333989188</v>
          </cell>
          <cell r="I11824">
            <v>0</v>
          </cell>
          <cell r="J11824">
            <v>1653.65</v>
          </cell>
        </row>
        <row r="11825">
          <cell r="H11825" t="str">
            <v>0333989188</v>
          </cell>
          <cell r="I11825">
            <v>0</v>
          </cell>
          <cell r="J11825">
            <v>1653.65</v>
          </cell>
        </row>
        <row r="11826">
          <cell r="H11826" t="str">
            <v>0333990188</v>
          </cell>
          <cell r="I11826">
            <v>58000</v>
          </cell>
          <cell r="J11826">
            <v>57991.199999999997</v>
          </cell>
        </row>
        <row r="11827">
          <cell r="H11827" t="str">
            <v>0333990188</v>
          </cell>
          <cell r="I11827">
            <v>58000</v>
          </cell>
          <cell r="J11827">
            <v>57991.199999999997</v>
          </cell>
        </row>
        <row r="11828">
          <cell r="H11828" t="str">
            <v>0333990188</v>
          </cell>
          <cell r="I11828">
            <v>0</v>
          </cell>
          <cell r="J11828">
            <v>57991.199999999997</v>
          </cell>
        </row>
        <row r="11829">
          <cell r="H11829" t="str">
            <v>0333990188</v>
          </cell>
          <cell r="I11829">
            <v>0</v>
          </cell>
          <cell r="J11829">
            <v>57991.199999999997</v>
          </cell>
        </row>
        <row r="11830">
          <cell r="H11830" t="str">
            <v>0333991188</v>
          </cell>
          <cell r="I11830">
            <v>1404300</v>
          </cell>
          <cell r="J11830">
            <v>1404288.16</v>
          </cell>
        </row>
        <row r="11831">
          <cell r="H11831" t="str">
            <v>0333991188</v>
          </cell>
          <cell r="I11831">
            <v>1404300</v>
          </cell>
          <cell r="J11831">
            <v>1404288.16</v>
          </cell>
        </row>
        <row r="11832">
          <cell r="H11832" t="str">
            <v>0333991188</v>
          </cell>
          <cell r="I11832">
            <v>0</v>
          </cell>
          <cell r="J11832">
            <v>1404288.16</v>
          </cell>
        </row>
        <row r="11833">
          <cell r="H11833" t="str">
            <v>0333991188</v>
          </cell>
          <cell r="I11833">
            <v>0</v>
          </cell>
          <cell r="J11833">
            <v>1404288.16</v>
          </cell>
        </row>
        <row r="11834">
          <cell r="H11834" t="str">
            <v>0800000188</v>
          </cell>
          <cell r="I11834">
            <v>1849054800</v>
          </cell>
          <cell r="J11834">
            <v>1849054255.98</v>
          </cell>
        </row>
        <row r="11835">
          <cell r="H11835" t="str">
            <v>0840000188</v>
          </cell>
          <cell r="I11835">
            <v>1849054800</v>
          </cell>
          <cell r="J11835">
            <v>1849054255.98</v>
          </cell>
        </row>
        <row r="11836">
          <cell r="H11836" t="str">
            <v>0840059188</v>
          </cell>
          <cell r="I11836">
            <v>1845581200</v>
          </cell>
          <cell r="J11836">
            <v>1845580847.24</v>
          </cell>
        </row>
        <row r="11837">
          <cell r="H11837" t="str">
            <v>0840059188</v>
          </cell>
          <cell r="I11837">
            <v>1456013500</v>
          </cell>
          <cell r="J11837">
            <v>1456013323.24</v>
          </cell>
        </row>
        <row r="11838">
          <cell r="H11838" t="str">
            <v>0840059188</v>
          </cell>
          <cell r="I11838">
            <v>0</v>
          </cell>
          <cell r="J11838">
            <v>1259420148.3800001</v>
          </cell>
        </row>
        <row r="11839">
          <cell r="H11839" t="str">
            <v>0840059188</v>
          </cell>
          <cell r="I11839">
            <v>0</v>
          </cell>
          <cell r="J11839">
            <v>1259329500</v>
          </cell>
        </row>
        <row r="11840">
          <cell r="H11840" t="str">
            <v>0840059188</v>
          </cell>
          <cell r="I11840">
            <v>0</v>
          </cell>
          <cell r="J11840">
            <v>90648.38</v>
          </cell>
        </row>
        <row r="11841">
          <cell r="H11841" t="str">
            <v>0840059188</v>
          </cell>
          <cell r="I11841">
            <v>0</v>
          </cell>
          <cell r="J11841">
            <v>196593174.86000001</v>
          </cell>
        </row>
        <row r="11842">
          <cell r="H11842" t="str">
            <v>0840059188</v>
          </cell>
          <cell r="I11842">
            <v>0</v>
          </cell>
          <cell r="J11842">
            <v>195466500</v>
          </cell>
        </row>
        <row r="11843">
          <cell r="H11843" t="str">
            <v>0840059188</v>
          </cell>
          <cell r="I11843">
            <v>0</v>
          </cell>
          <cell r="J11843">
            <v>1126674.8600000001</v>
          </cell>
        </row>
        <row r="11844">
          <cell r="H11844" t="str">
            <v>0840059188</v>
          </cell>
          <cell r="I11844">
            <v>386887400</v>
          </cell>
          <cell r="J11844">
            <v>386887224</v>
          </cell>
        </row>
        <row r="11845">
          <cell r="H11845" t="str">
            <v>0840059188</v>
          </cell>
          <cell r="I11845">
            <v>0</v>
          </cell>
          <cell r="J11845">
            <v>386887224</v>
          </cell>
        </row>
        <row r="11846">
          <cell r="H11846" t="str">
            <v>0840059188</v>
          </cell>
          <cell r="I11846">
            <v>0</v>
          </cell>
          <cell r="J11846">
            <v>9180000</v>
          </cell>
        </row>
        <row r="11847">
          <cell r="H11847" t="str">
            <v>0840059188</v>
          </cell>
          <cell r="I11847">
            <v>0</v>
          </cell>
          <cell r="J11847">
            <v>13259200</v>
          </cell>
        </row>
        <row r="11848">
          <cell r="H11848" t="str">
            <v>0840059188</v>
          </cell>
          <cell r="I11848">
            <v>0</v>
          </cell>
          <cell r="J11848">
            <v>364448024</v>
          </cell>
        </row>
        <row r="11849">
          <cell r="H11849" t="str">
            <v>0840059188</v>
          </cell>
          <cell r="I11849">
            <v>2680300</v>
          </cell>
          <cell r="J11849">
            <v>2680300</v>
          </cell>
        </row>
        <row r="11850">
          <cell r="H11850" t="str">
            <v>0840059188</v>
          </cell>
          <cell r="I11850">
            <v>0</v>
          </cell>
          <cell r="J11850">
            <v>2680300</v>
          </cell>
        </row>
        <row r="11851">
          <cell r="H11851" t="str">
            <v>0840059188</v>
          </cell>
          <cell r="I11851">
            <v>0</v>
          </cell>
          <cell r="J11851">
            <v>2427800</v>
          </cell>
        </row>
        <row r="11852">
          <cell r="H11852" t="str">
            <v>0840059188</v>
          </cell>
          <cell r="I11852">
            <v>0</v>
          </cell>
          <cell r="J11852">
            <v>232200</v>
          </cell>
        </row>
        <row r="11853">
          <cell r="H11853" t="str">
            <v>0840059188</v>
          </cell>
          <cell r="I11853">
            <v>0</v>
          </cell>
          <cell r="J11853">
            <v>20300</v>
          </cell>
        </row>
        <row r="11854">
          <cell r="H11854" t="str">
            <v>0843969188</v>
          </cell>
          <cell r="I11854">
            <v>21100</v>
          </cell>
          <cell r="J11854">
            <v>20908.740000000002</v>
          </cell>
        </row>
        <row r="11855">
          <cell r="H11855" t="str">
            <v>0843969188</v>
          </cell>
          <cell r="I11855">
            <v>21100</v>
          </cell>
          <cell r="J11855">
            <v>20908.740000000002</v>
          </cell>
        </row>
        <row r="11856">
          <cell r="H11856" t="str">
            <v>0843969188</v>
          </cell>
          <cell r="I11856">
            <v>0</v>
          </cell>
          <cell r="J11856">
            <v>16500</v>
          </cell>
        </row>
        <row r="11857">
          <cell r="H11857" t="str">
            <v>0843969188</v>
          </cell>
          <cell r="I11857">
            <v>0</v>
          </cell>
          <cell r="J11857">
            <v>16500</v>
          </cell>
        </row>
        <row r="11858">
          <cell r="H11858" t="str">
            <v>0843969188</v>
          </cell>
          <cell r="I11858">
            <v>0</v>
          </cell>
          <cell r="J11858">
            <v>4408.74</v>
          </cell>
        </row>
        <row r="11859">
          <cell r="H11859" t="str">
            <v>0843969188</v>
          </cell>
          <cell r="I11859">
            <v>0</v>
          </cell>
          <cell r="J11859">
            <v>4408.74</v>
          </cell>
        </row>
        <row r="11860">
          <cell r="H11860" t="str">
            <v>0843994188</v>
          </cell>
          <cell r="I11860">
            <v>270000</v>
          </cell>
          <cell r="J11860">
            <v>270000</v>
          </cell>
        </row>
        <row r="11861">
          <cell r="H11861" t="str">
            <v>0843994188</v>
          </cell>
          <cell r="I11861">
            <v>270000</v>
          </cell>
          <cell r="J11861">
            <v>270000</v>
          </cell>
        </row>
        <row r="11862">
          <cell r="H11862" t="str">
            <v>0843994188</v>
          </cell>
          <cell r="I11862">
            <v>0</v>
          </cell>
          <cell r="J11862">
            <v>270000</v>
          </cell>
        </row>
        <row r="11863">
          <cell r="H11863" t="str">
            <v>0843994188</v>
          </cell>
          <cell r="I11863">
            <v>0</v>
          </cell>
          <cell r="J11863">
            <v>270000</v>
          </cell>
        </row>
        <row r="11864">
          <cell r="H11864" t="str">
            <v>0843996188</v>
          </cell>
          <cell r="I11864">
            <v>3182500</v>
          </cell>
          <cell r="J11864">
            <v>3182500</v>
          </cell>
        </row>
        <row r="11865">
          <cell r="H11865" t="str">
            <v>0843996188</v>
          </cell>
          <cell r="I11865">
            <v>3182500</v>
          </cell>
          <cell r="J11865">
            <v>3182500</v>
          </cell>
        </row>
        <row r="11866">
          <cell r="H11866" t="str">
            <v>0843996188</v>
          </cell>
          <cell r="I11866">
            <v>0</v>
          </cell>
          <cell r="J11866">
            <v>3182500</v>
          </cell>
        </row>
        <row r="11867">
          <cell r="H11867" t="str">
            <v>0843996188</v>
          </cell>
          <cell r="I11867">
            <v>0</v>
          </cell>
          <cell r="J11867">
            <v>3182500</v>
          </cell>
        </row>
        <row r="11868">
          <cell r="H11868" t="str">
            <v>188</v>
          </cell>
          <cell r="I11868">
            <v>5219803500</v>
          </cell>
          <cell r="J11868">
            <v>5047738376.6000004</v>
          </cell>
        </row>
        <row r="11869">
          <cell r="H11869" t="str">
            <v>0300000188</v>
          </cell>
          <cell r="I11869">
            <v>4883700</v>
          </cell>
          <cell r="J11869">
            <v>4868324.5199999996</v>
          </cell>
        </row>
        <row r="11870">
          <cell r="H11870" t="str">
            <v>0330000188</v>
          </cell>
          <cell r="I11870">
            <v>4883700</v>
          </cell>
          <cell r="J11870">
            <v>4868324.5199999996</v>
          </cell>
        </row>
        <row r="11871">
          <cell r="H11871" t="str">
            <v>0333988188</v>
          </cell>
          <cell r="I11871">
            <v>1726200</v>
          </cell>
          <cell r="J11871">
            <v>1726169.77</v>
          </cell>
        </row>
        <row r="11872">
          <cell r="H11872" t="str">
            <v>0333988188</v>
          </cell>
          <cell r="I11872">
            <v>1726200</v>
          </cell>
          <cell r="J11872">
            <v>1726169.77</v>
          </cell>
        </row>
        <row r="11873">
          <cell r="H11873" t="str">
            <v>0333988188</v>
          </cell>
          <cell r="I11873">
            <v>0</v>
          </cell>
          <cell r="J11873">
            <v>1726169.77</v>
          </cell>
        </row>
        <row r="11874">
          <cell r="H11874" t="str">
            <v>0333988188</v>
          </cell>
          <cell r="I11874">
            <v>0</v>
          </cell>
          <cell r="J11874">
            <v>1726169.77</v>
          </cell>
        </row>
        <row r="11875">
          <cell r="H11875" t="str">
            <v>0333989188</v>
          </cell>
          <cell r="I11875">
            <v>10700</v>
          </cell>
          <cell r="J11875">
            <v>10460.219999999999</v>
          </cell>
        </row>
        <row r="11876">
          <cell r="H11876" t="str">
            <v>0333989188</v>
          </cell>
          <cell r="I11876">
            <v>10700</v>
          </cell>
          <cell r="J11876">
            <v>10460.219999999999</v>
          </cell>
        </row>
        <row r="11877">
          <cell r="H11877" t="str">
            <v>0333989188</v>
          </cell>
          <cell r="I11877">
            <v>0</v>
          </cell>
          <cell r="J11877">
            <v>10460.219999999999</v>
          </cell>
        </row>
        <row r="11878">
          <cell r="H11878" t="str">
            <v>0333989188</v>
          </cell>
          <cell r="I11878">
            <v>0</v>
          </cell>
          <cell r="J11878">
            <v>10460.219999999999</v>
          </cell>
        </row>
        <row r="11879">
          <cell r="H11879" t="str">
            <v>0333990188</v>
          </cell>
          <cell r="I11879">
            <v>521000</v>
          </cell>
          <cell r="J11879">
            <v>505918.99</v>
          </cell>
        </row>
        <row r="11880">
          <cell r="H11880" t="str">
            <v>0333990188</v>
          </cell>
          <cell r="I11880">
            <v>521000</v>
          </cell>
          <cell r="J11880">
            <v>505918.99</v>
          </cell>
        </row>
        <row r="11881">
          <cell r="H11881" t="str">
            <v>0333990188</v>
          </cell>
          <cell r="I11881">
            <v>0</v>
          </cell>
          <cell r="J11881">
            <v>505918.99</v>
          </cell>
        </row>
        <row r="11882">
          <cell r="H11882" t="str">
            <v>0333990188</v>
          </cell>
          <cell r="I11882">
            <v>0</v>
          </cell>
          <cell r="J11882">
            <v>505918.99</v>
          </cell>
        </row>
        <row r="11883">
          <cell r="H11883" t="str">
            <v>0333991188</v>
          </cell>
          <cell r="I11883">
            <v>2625800</v>
          </cell>
          <cell r="J11883">
            <v>2625775.54</v>
          </cell>
        </row>
        <row r="11884">
          <cell r="H11884" t="str">
            <v>0333991188</v>
          </cell>
          <cell r="I11884">
            <v>2625800</v>
          </cell>
          <cell r="J11884">
            <v>2625775.54</v>
          </cell>
        </row>
        <row r="11885">
          <cell r="H11885" t="str">
            <v>0333991188</v>
          </cell>
          <cell r="I11885">
            <v>0</v>
          </cell>
          <cell r="J11885">
            <v>2625775.54</v>
          </cell>
        </row>
        <row r="11886">
          <cell r="H11886" t="str">
            <v>0333991188</v>
          </cell>
          <cell r="I11886">
            <v>0</v>
          </cell>
          <cell r="J11886">
            <v>2625775.54</v>
          </cell>
        </row>
        <row r="11887">
          <cell r="H11887" t="str">
            <v>0800000188</v>
          </cell>
          <cell r="I11887">
            <v>5214919800</v>
          </cell>
          <cell r="J11887">
            <v>5042870052.0799999</v>
          </cell>
        </row>
        <row r="11888">
          <cell r="H11888" t="str">
            <v>0840000188</v>
          </cell>
          <cell r="I11888">
            <v>5214919800</v>
          </cell>
          <cell r="J11888">
            <v>5042870052.0799999</v>
          </cell>
        </row>
        <row r="11889">
          <cell r="H11889" t="str">
            <v>0840059188</v>
          </cell>
          <cell r="I11889">
            <v>4658767800</v>
          </cell>
          <cell r="J11889">
            <v>4657492288.04</v>
          </cell>
        </row>
        <row r="11890">
          <cell r="H11890" t="str">
            <v>0840059188</v>
          </cell>
          <cell r="I11890">
            <v>2110682600</v>
          </cell>
          <cell r="J11890">
            <v>2110617930.76</v>
          </cell>
        </row>
        <row r="11891">
          <cell r="H11891" t="str">
            <v>0840059188</v>
          </cell>
          <cell r="I11891">
            <v>0</v>
          </cell>
          <cell r="J11891">
            <v>1807047432.53</v>
          </cell>
        </row>
        <row r="11892">
          <cell r="H11892" t="str">
            <v>0840059188</v>
          </cell>
          <cell r="I11892">
            <v>0</v>
          </cell>
          <cell r="J11892">
            <v>1805213070.53</v>
          </cell>
        </row>
        <row r="11893">
          <cell r="H11893" t="str">
            <v>0840059188</v>
          </cell>
          <cell r="I11893">
            <v>0</v>
          </cell>
          <cell r="J11893">
            <v>1834362</v>
          </cell>
        </row>
        <row r="11894">
          <cell r="H11894" t="str">
            <v>0840059188</v>
          </cell>
          <cell r="I11894">
            <v>0</v>
          </cell>
          <cell r="J11894">
            <v>303570498.23000002</v>
          </cell>
        </row>
        <row r="11895">
          <cell r="H11895" t="str">
            <v>0840059188</v>
          </cell>
          <cell r="I11895">
            <v>0</v>
          </cell>
          <cell r="J11895">
            <v>297810996.44</v>
          </cell>
        </row>
        <row r="11896">
          <cell r="H11896" t="str">
            <v>0840059188</v>
          </cell>
          <cell r="I11896">
            <v>0</v>
          </cell>
          <cell r="J11896">
            <v>5759501.79</v>
          </cell>
        </row>
        <row r="11897">
          <cell r="H11897" t="str">
            <v>0840059188</v>
          </cell>
          <cell r="I11897">
            <v>2510260700</v>
          </cell>
          <cell r="J11897">
            <v>2509112353.5599999</v>
          </cell>
        </row>
        <row r="11898">
          <cell r="H11898" t="str">
            <v>0840059188</v>
          </cell>
          <cell r="I11898">
            <v>0</v>
          </cell>
          <cell r="J11898">
            <v>766882639.08000004</v>
          </cell>
        </row>
        <row r="11899">
          <cell r="H11899" t="str">
            <v>0840059188</v>
          </cell>
          <cell r="I11899">
            <v>0</v>
          </cell>
          <cell r="J11899">
            <v>598476.15</v>
          </cell>
        </row>
        <row r="11900">
          <cell r="H11900" t="str">
            <v>0840059188</v>
          </cell>
          <cell r="I11900">
            <v>0</v>
          </cell>
          <cell r="J11900">
            <v>766284162.92999995</v>
          </cell>
        </row>
        <row r="11901">
          <cell r="H11901" t="str">
            <v>0840059188</v>
          </cell>
          <cell r="I11901">
            <v>0</v>
          </cell>
          <cell r="J11901">
            <v>1742229714.48</v>
          </cell>
        </row>
        <row r="11902">
          <cell r="H11902" t="str">
            <v>0840059188</v>
          </cell>
          <cell r="I11902">
            <v>0</v>
          </cell>
          <cell r="J11902">
            <v>34645246.759999998</v>
          </cell>
        </row>
        <row r="11903">
          <cell r="H11903" t="str">
            <v>0840059188</v>
          </cell>
          <cell r="I11903">
            <v>0</v>
          </cell>
          <cell r="J11903">
            <v>473351154.91000003</v>
          </cell>
        </row>
        <row r="11904">
          <cell r="H11904" t="str">
            <v>0840059188</v>
          </cell>
          <cell r="I11904">
            <v>0</v>
          </cell>
          <cell r="J11904">
            <v>1234233312.8099999</v>
          </cell>
        </row>
        <row r="11905">
          <cell r="H11905" t="str">
            <v>0840059188</v>
          </cell>
          <cell r="I11905">
            <v>37824500</v>
          </cell>
          <cell r="J11905">
            <v>37762003.719999999</v>
          </cell>
        </row>
        <row r="11906">
          <cell r="H11906" t="str">
            <v>0840059188</v>
          </cell>
          <cell r="I11906">
            <v>0</v>
          </cell>
          <cell r="J11906">
            <v>28088.76</v>
          </cell>
        </row>
        <row r="11907">
          <cell r="H11907" t="str">
            <v>0840059188</v>
          </cell>
          <cell r="I11907">
            <v>0</v>
          </cell>
          <cell r="J11907">
            <v>28088.76</v>
          </cell>
        </row>
        <row r="11908">
          <cell r="H11908" t="str">
            <v>0840059188</v>
          </cell>
          <cell r="I11908">
            <v>0</v>
          </cell>
          <cell r="J11908">
            <v>37733914.960000001</v>
          </cell>
        </row>
        <row r="11909">
          <cell r="H11909" t="str">
            <v>0840059188</v>
          </cell>
          <cell r="I11909">
            <v>0</v>
          </cell>
          <cell r="J11909">
            <v>33495432.949999999</v>
          </cell>
        </row>
        <row r="11910">
          <cell r="H11910" t="str">
            <v>0840059188</v>
          </cell>
          <cell r="I11910">
            <v>0</v>
          </cell>
          <cell r="J11910">
            <v>4162167.61</v>
          </cell>
        </row>
        <row r="11911">
          <cell r="H11911" t="str">
            <v>0840059188</v>
          </cell>
          <cell r="I11911">
            <v>0</v>
          </cell>
          <cell r="J11911">
            <v>76314.399999999994</v>
          </cell>
        </row>
        <row r="11912">
          <cell r="H11912" t="str">
            <v>0843968188</v>
          </cell>
          <cell r="I11912">
            <v>866600</v>
          </cell>
          <cell r="J11912">
            <v>829350</v>
          </cell>
        </row>
        <row r="11913">
          <cell r="H11913" t="str">
            <v>0843968188</v>
          </cell>
          <cell r="I11913">
            <v>866600</v>
          </cell>
          <cell r="J11913">
            <v>829350</v>
          </cell>
        </row>
        <row r="11914">
          <cell r="H11914" t="str">
            <v>0843968188</v>
          </cell>
          <cell r="I11914">
            <v>0</v>
          </cell>
          <cell r="J11914">
            <v>829350</v>
          </cell>
        </row>
        <row r="11915">
          <cell r="H11915" t="str">
            <v>0843968188</v>
          </cell>
          <cell r="I11915">
            <v>0</v>
          </cell>
          <cell r="J11915">
            <v>829350</v>
          </cell>
        </row>
        <row r="11916">
          <cell r="H11916" t="str">
            <v>0843969188</v>
          </cell>
          <cell r="I11916">
            <v>93600</v>
          </cell>
          <cell r="J11916">
            <v>91804.34</v>
          </cell>
        </row>
        <row r="11917">
          <cell r="H11917" t="str">
            <v>0843969188</v>
          </cell>
          <cell r="I11917">
            <v>93600</v>
          </cell>
          <cell r="J11917">
            <v>91804.34</v>
          </cell>
        </row>
        <row r="11918">
          <cell r="H11918" t="str">
            <v>0843969188</v>
          </cell>
          <cell r="I11918">
            <v>0</v>
          </cell>
          <cell r="J11918">
            <v>80669.69</v>
          </cell>
        </row>
        <row r="11919">
          <cell r="H11919" t="str">
            <v>0843969188</v>
          </cell>
          <cell r="I11919">
            <v>0</v>
          </cell>
          <cell r="J11919">
            <v>80669.69</v>
          </cell>
        </row>
        <row r="11920">
          <cell r="H11920" t="str">
            <v>0843969188</v>
          </cell>
          <cell r="I11920">
            <v>0</v>
          </cell>
          <cell r="J11920">
            <v>11134.65</v>
          </cell>
        </row>
        <row r="11921">
          <cell r="H11921" t="str">
            <v>0843969188</v>
          </cell>
          <cell r="I11921">
            <v>0</v>
          </cell>
          <cell r="J11921">
            <v>11134.65</v>
          </cell>
        </row>
        <row r="11922">
          <cell r="H11922" t="str">
            <v>0843994188</v>
          </cell>
          <cell r="I11922">
            <v>1154800</v>
          </cell>
          <cell r="J11922">
            <v>1154715.24</v>
          </cell>
        </row>
        <row r="11923">
          <cell r="H11923" t="str">
            <v>0843994188</v>
          </cell>
          <cell r="I11923">
            <v>1154800</v>
          </cell>
          <cell r="J11923">
            <v>1154715.24</v>
          </cell>
        </row>
        <row r="11924">
          <cell r="H11924" t="str">
            <v>0843994188</v>
          </cell>
          <cell r="I11924">
            <v>0</v>
          </cell>
          <cell r="J11924">
            <v>1154715.24</v>
          </cell>
        </row>
        <row r="11925">
          <cell r="H11925" t="str">
            <v>0843994188</v>
          </cell>
          <cell r="I11925">
            <v>0</v>
          </cell>
          <cell r="J11925">
            <v>1154715.24</v>
          </cell>
        </row>
        <row r="11926">
          <cell r="H11926" t="str">
            <v>0843996188</v>
          </cell>
          <cell r="I11926">
            <v>3087900</v>
          </cell>
          <cell r="J11926">
            <v>3087900</v>
          </cell>
        </row>
        <row r="11927">
          <cell r="H11927" t="str">
            <v>0843996188</v>
          </cell>
          <cell r="I11927">
            <v>3087900</v>
          </cell>
          <cell r="J11927">
            <v>3087900</v>
          </cell>
        </row>
        <row r="11928">
          <cell r="H11928" t="str">
            <v>0843996188</v>
          </cell>
          <cell r="I11928">
            <v>0</v>
          </cell>
          <cell r="J11928">
            <v>3087900</v>
          </cell>
        </row>
        <row r="11929">
          <cell r="H11929" t="str">
            <v>0843996188</v>
          </cell>
          <cell r="I11929">
            <v>0</v>
          </cell>
          <cell r="J11929">
            <v>3087900</v>
          </cell>
        </row>
        <row r="11930">
          <cell r="H11930" t="str">
            <v>0843999188</v>
          </cell>
          <cell r="I11930">
            <v>3085700</v>
          </cell>
          <cell r="J11930">
            <v>3085637</v>
          </cell>
        </row>
        <row r="11931">
          <cell r="H11931" t="str">
            <v>0843999188</v>
          </cell>
          <cell r="I11931">
            <v>3085700</v>
          </cell>
          <cell r="J11931">
            <v>3085637</v>
          </cell>
        </row>
        <row r="11932">
          <cell r="H11932" t="str">
            <v>0843999188</v>
          </cell>
          <cell r="I11932">
            <v>0</v>
          </cell>
          <cell r="J11932">
            <v>3085637</v>
          </cell>
        </row>
        <row r="11933">
          <cell r="H11933" t="str">
            <v>0843999188</v>
          </cell>
          <cell r="I11933">
            <v>0</v>
          </cell>
          <cell r="J11933">
            <v>3085637</v>
          </cell>
        </row>
        <row r="11934">
          <cell r="H11934" t="str">
            <v>0844009188</v>
          </cell>
          <cell r="I11934">
            <v>547863400</v>
          </cell>
          <cell r="J11934">
            <v>377128357.45999998</v>
          </cell>
        </row>
        <row r="11935">
          <cell r="H11935" t="str">
            <v>0844009188</v>
          </cell>
          <cell r="I11935">
            <v>547863400</v>
          </cell>
          <cell r="J11935">
            <v>377128357.45999998</v>
          </cell>
        </row>
        <row r="11936">
          <cell r="H11936" t="str">
            <v>0844009188</v>
          </cell>
          <cell r="I11936">
            <v>0</v>
          </cell>
          <cell r="J11936">
            <v>377128357.45999998</v>
          </cell>
        </row>
        <row r="11937">
          <cell r="H11937" t="str">
            <v>0844009188</v>
          </cell>
          <cell r="I11937">
            <v>0</v>
          </cell>
          <cell r="J11937">
            <v>377128357.45999998</v>
          </cell>
        </row>
        <row r="11938">
          <cell r="H11938" t="str">
            <v>188</v>
          </cell>
          <cell r="I11938">
            <v>60154000</v>
          </cell>
          <cell r="J11938">
            <v>60153954.890000001</v>
          </cell>
        </row>
        <row r="11939">
          <cell r="H11939" t="str">
            <v>0300000188</v>
          </cell>
          <cell r="I11939">
            <v>14500</v>
          </cell>
          <cell r="J11939">
            <v>14497.8</v>
          </cell>
        </row>
        <row r="11940">
          <cell r="H11940" t="str">
            <v>0330000188</v>
          </cell>
          <cell r="I11940">
            <v>14500</v>
          </cell>
          <cell r="J11940">
            <v>14497.8</v>
          </cell>
        </row>
        <row r="11941">
          <cell r="H11941" t="str">
            <v>0333990188</v>
          </cell>
          <cell r="I11941">
            <v>14500</v>
          </cell>
          <cell r="J11941">
            <v>14497.8</v>
          </cell>
        </row>
        <row r="11942">
          <cell r="H11942" t="str">
            <v>0333990188</v>
          </cell>
          <cell r="I11942">
            <v>14500</v>
          </cell>
          <cell r="J11942">
            <v>14497.8</v>
          </cell>
        </row>
        <row r="11943">
          <cell r="H11943" t="str">
            <v>0333990188</v>
          </cell>
          <cell r="I11943">
            <v>0</v>
          </cell>
          <cell r="J11943">
            <v>14497.8</v>
          </cell>
        </row>
        <row r="11944">
          <cell r="H11944" t="str">
            <v>0333990188</v>
          </cell>
          <cell r="I11944">
            <v>0</v>
          </cell>
          <cell r="J11944">
            <v>14497.8</v>
          </cell>
        </row>
        <row r="11945">
          <cell r="H11945" t="str">
            <v>0800000188</v>
          </cell>
          <cell r="I11945">
            <v>60139500</v>
          </cell>
          <cell r="J11945">
            <v>60139457.090000004</v>
          </cell>
        </row>
        <row r="11946">
          <cell r="H11946" t="str">
            <v>0840000188</v>
          </cell>
          <cell r="I11946">
            <v>60139500</v>
          </cell>
          <cell r="J11946">
            <v>60139457.090000004</v>
          </cell>
        </row>
        <row r="11947">
          <cell r="H11947" t="str">
            <v>0840059188</v>
          </cell>
          <cell r="I11947">
            <v>59522200</v>
          </cell>
          <cell r="J11947">
            <v>59522195.840000004</v>
          </cell>
        </row>
        <row r="11948">
          <cell r="H11948" t="str">
            <v>0840059188</v>
          </cell>
          <cell r="I11948">
            <v>54844700</v>
          </cell>
          <cell r="J11948">
            <v>54844700</v>
          </cell>
        </row>
        <row r="11949">
          <cell r="H11949" t="str">
            <v>0840059188</v>
          </cell>
          <cell r="I11949">
            <v>0</v>
          </cell>
          <cell r="J11949">
            <v>1743600</v>
          </cell>
        </row>
        <row r="11950">
          <cell r="H11950" t="str">
            <v>0840059188</v>
          </cell>
          <cell r="I11950">
            <v>0</v>
          </cell>
          <cell r="J11950">
            <v>1736400</v>
          </cell>
        </row>
        <row r="11951">
          <cell r="H11951" t="str">
            <v>0840059188</v>
          </cell>
          <cell r="I11951">
            <v>0</v>
          </cell>
          <cell r="J11951">
            <v>7200</v>
          </cell>
        </row>
        <row r="11952">
          <cell r="H11952" t="str">
            <v>0840059188</v>
          </cell>
          <cell r="I11952">
            <v>0</v>
          </cell>
          <cell r="J11952">
            <v>53101100</v>
          </cell>
        </row>
        <row r="11953">
          <cell r="H11953" t="str">
            <v>0840059188</v>
          </cell>
          <cell r="I11953">
            <v>0</v>
          </cell>
          <cell r="J11953">
            <v>52371100</v>
          </cell>
        </row>
        <row r="11954">
          <cell r="H11954" t="str">
            <v>0840059188</v>
          </cell>
          <cell r="I11954">
            <v>0</v>
          </cell>
          <cell r="J11954">
            <v>730000</v>
          </cell>
        </row>
        <row r="11955">
          <cell r="H11955" t="str">
            <v>0840059188</v>
          </cell>
          <cell r="I11955">
            <v>4671500</v>
          </cell>
          <cell r="J11955">
            <v>4671495.84</v>
          </cell>
        </row>
        <row r="11956">
          <cell r="H11956" t="str">
            <v>0840059188</v>
          </cell>
          <cell r="I11956">
            <v>0</v>
          </cell>
          <cell r="J11956">
            <v>4671495.84</v>
          </cell>
        </row>
        <row r="11957">
          <cell r="H11957" t="str">
            <v>0840059188</v>
          </cell>
          <cell r="I11957">
            <v>0</v>
          </cell>
          <cell r="J11957">
            <v>751495.84</v>
          </cell>
        </row>
        <row r="11958">
          <cell r="H11958" t="str">
            <v>0840059188</v>
          </cell>
          <cell r="I11958">
            <v>0</v>
          </cell>
          <cell r="J11958">
            <v>3920000</v>
          </cell>
        </row>
        <row r="11959">
          <cell r="H11959" t="str">
            <v>0840059188</v>
          </cell>
          <cell r="I11959">
            <v>6000</v>
          </cell>
          <cell r="J11959">
            <v>6000</v>
          </cell>
        </row>
        <row r="11960">
          <cell r="H11960" t="str">
            <v>0840059188</v>
          </cell>
          <cell r="I11960">
            <v>0</v>
          </cell>
          <cell r="J11960">
            <v>6000</v>
          </cell>
        </row>
        <row r="11961">
          <cell r="H11961" t="str">
            <v>0840059188</v>
          </cell>
          <cell r="I11961">
            <v>0</v>
          </cell>
          <cell r="J11961">
            <v>6000</v>
          </cell>
        </row>
        <row r="11962">
          <cell r="H11962" t="str">
            <v>0843968188</v>
          </cell>
          <cell r="I11962">
            <v>68500</v>
          </cell>
          <cell r="J11962">
            <v>68500</v>
          </cell>
        </row>
        <row r="11963">
          <cell r="H11963" t="str">
            <v>0843968188</v>
          </cell>
          <cell r="I11963">
            <v>68500</v>
          </cell>
          <cell r="J11963">
            <v>68500</v>
          </cell>
        </row>
        <row r="11964">
          <cell r="H11964" t="str">
            <v>0843968188</v>
          </cell>
          <cell r="I11964">
            <v>0</v>
          </cell>
          <cell r="J11964">
            <v>68500</v>
          </cell>
        </row>
        <row r="11965">
          <cell r="H11965" t="str">
            <v>0843968188</v>
          </cell>
          <cell r="I11965">
            <v>0</v>
          </cell>
          <cell r="J11965">
            <v>68500</v>
          </cell>
        </row>
        <row r="11966">
          <cell r="H11966" t="str">
            <v>0843994188</v>
          </cell>
          <cell r="I11966">
            <v>404400</v>
          </cell>
          <cell r="J11966">
            <v>404361.25</v>
          </cell>
        </row>
        <row r="11967">
          <cell r="H11967" t="str">
            <v>0843994188</v>
          </cell>
          <cell r="I11967">
            <v>404400</v>
          </cell>
          <cell r="J11967">
            <v>404361.25</v>
          </cell>
        </row>
        <row r="11968">
          <cell r="H11968" t="str">
            <v>0843994188</v>
          </cell>
          <cell r="I11968">
            <v>0</v>
          </cell>
          <cell r="J11968">
            <v>404361.25</v>
          </cell>
        </row>
        <row r="11969">
          <cell r="H11969" t="str">
            <v>0843994188</v>
          </cell>
          <cell r="I11969">
            <v>0</v>
          </cell>
          <cell r="J11969">
            <v>404361.25</v>
          </cell>
        </row>
        <row r="11970">
          <cell r="H11970" t="str">
            <v>0843996188</v>
          </cell>
          <cell r="I11970">
            <v>144400</v>
          </cell>
          <cell r="J11970">
            <v>144400</v>
          </cell>
        </row>
        <row r="11971">
          <cell r="H11971" t="str">
            <v>0843996188</v>
          </cell>
          <cell r="I11971">
            <v>144400</v>
          </cell>
          <cell r="J11971">
            <v>144400</v>
          </cell>
        </row>
        <row r="11972">
          <cell r="H11972" t="str">
            <v>0843996188</v>
          </cell>
          <cell r="I11972">
            <v>0</v>
          </cell>
          <cell r="J11972">
            <v>144400</v>
          </cell>
        </row>
        <row r="11973">
          <cell r="H11973" t="str">
            <v>0843996188</v>
          </cell>
          <cell r="I11973">
            <v>0</v>
          </cell>
          <cell r="J11973">
            <v>144400</v>
          </cell>
        </row>
        <row r="11974">
          <cell r="H11974" t="str">
            <v>188</v>
          </cell>
          <cell r="I11974">
            <v>198411813000</v>
          </cell>
          <cell r="J11974">
            <v>198402584478.54999</v>
          </cell>
        </row>
        <row r="11975">
          <cell r="H11975" t="str">
            <v>188</v>
          </cell>
          <cell r="I11975">
            <v>182583778000</v>
          </cell>
          <cell r="J11975">
            <v>182581676290.44</v>
          </cell>
        </row>
        <row r="11976">
          <cell r="H11976" t="str">
            <v>7100000188</v>
          </cell>
          <cell r="I11976">
            <v>182583778000</v>
          </cell>
          <cell r="J11976">
            <v>182581676290.44</v>
          </cell>
        </row>
        <row r="11977">
          <cell r="H11977" t="str">
            <v>7103001188</v>
          </cell>
          <cell r="I11977">
            <v>182583778000</v>
          </cell>
          <cell r="J11977">
            <v>182581676290.44</v>
          </cell>
        </row>
        <row r="11978">
          <cell r="H11978" t="str">
            <v>7103001188</v>
          </cell>
          <cell r="I11978">
            <v>728472100</v>
          </cell>
          <cell r="J11978">
            <v>727611073.22000003</v>
          </cell>
        </row>
        <row r="11979">
          <cell r="H11979" t="str">
            <v>7103001188</v>
          </cell>
          <cell r="I11979">
            <v>0</v>
          </cell>
          <cell r="J11979">
            <v>727611073.22000003</v>
          </cell>
        </row>
        <row r="11980">
          <cell r="H11980" t="str">
            <v>7103001188</v>
          </cell>
          <cell r="I11980">
            <v>0</v>
          </cell>
          <cell r="J11980">
            <v>727611073.22000003</v>
          </cell>
        </row>
        <row r="11981">
          <cell r="H11981" t="str">
            <v>7103001188</v>
          </cell>
          <cell r="I11981">
            <v>181855305900</v>
          </cell>
          <cell r="J11981">
            <v>181854065217.22</v>
          </cell>
        </row>
        <row r="11982">
          <cell r="H11982" t="str">
            <v>7103001188</v>
          </cell>
          <cell r="I11982">
            <v>0</v>
          </cell>
          <cell r="J11982">
            <v>181854065217.22</v>
          </cell>
        </row>
        <row r="11983">
          <cell r="H11983" t="str">
            <v>7103001188</v>
          </cell>
          <cell r="I11983">
            <v>0</v>
          </cell>
          <cell r="J11983">
            <v>181854065217.22</v>
          </cell>
        </row>
        <row r="11984">
          <cell r="H11984" t="str">
            <v>188</v>
          </cell>
          <cell r="I11984">
            <v>15755610600</v>
          </cell>
          <cell r="J11984">
            <v>15748484628.459999</v>
          </cell>
        </row>
        <row r="11985">
          <cell r="H11985" t="str">
            <v>0300000188</v>
          </cell>
          <cell r="I11985">
            <v>11986342400</v>
          </cell>
          <cell r="J11985">
            <v>11979216431.459999</v>
          </cell>
        </row>
        <row r="11986">
          <cell r="H11986" t="str">
            <v>0310000188</v>
          </cell>
          <cell r="I11986">
            <v>11986342400</v>
          </cell>
          <cell r="J11986">
            <v>11979216431.459999</v>
          </cell>
        </row>
        <row r="11987">
          <cell r="H11987" t="str">
            <v>0313004188</v>
          </cell>
          <cell r="I11987">
            <v>352262600</v>
          </cell>
          <cell r="J11987">
            <v>350767015.74000001</v>
          </cell>
        </row>
        <row r="11988">
          <cell r="H11988" t="str">
            <v>0313004188</v>
          </cell>
          <cell r="I11988">
            <v>352262600</v>
          </cell>
          <cell r="J11988">
            <v>350767015.74000001</v>
          </cell>
        </row>
        <row r="11989">
          <cell r="H11989" t="str">
            <v>0313004188</v>
          </cell>
          <cell r="I11989">
            <v>0</v>
          </cell>
          <cell r="J11989">
            <v>350767015.74000001</v>
          </cell>
        </row>
        <row r="11990">
          <cell r="H11990" t="str">
            <v>0313004188</v>
          </cell>
          <cell r="I11990">
            <v>0</v>
          </cell>
          <cell r="J11990">
            <v>350767015.74000001</v>
          </cell>
        </row>
        <row r="11991">
          <cell r="H11991" t="str">
            <v>0313005188</v>
          </cell>
          <cell r="I11991">
            <v>608800</v>
          </cell>
          <cell r="J11991">
            <v>604172.42000000004</v>
          </cell>
        </row>
        <row r="11992">
          <cell r="H11992" t="str">
            <v>0313005188</v>
          </cell>
          <cell r="I11992">
            <v>608800</v>
          </cell>
          <cell r="J11992">
            <v>604172.42000000004</v>
          </cell>
        </row>
        <row r="11993">
          <cell r="H11993" t="str">
            <v>0313005188</v>
          </cell>
          <cell r="I11993">
            <v>0</v>
          </cell>
          <cell r="J11993">
            <v>604172.42000000004</v>
          </cell>
        </row>
        <row r="11994">
          <cell r="H11994" t="str">
            <v>0313005188</v>
          </cell>
          <cell r="I11994">
            <v>0</v>
          </cell>
          <cell r="J11994">
            <v>604172.42000000004</v>
          </cell>
        </row>
        <row r="11995">
          <cell r="H11995" t="str">
            <v>0313006188</v>
          </cell>
          <cell r="I11995">
            <v>4631500</v>
          </cell>
          <cell r="J11995">
            <v>4617526.6500000004</v>
          </cell>
        </row>
        <row r="11996">
          <cell r="H11996" t="str">
            <v>0313006188</v>
          </cell>
          <cell r="I11996">
            <v>4631500</v>
          </cell>
          <cell r="J11996">
            <v>4617526.6500000004</v>
          </cell>
        </row>
        <row r="11997">
          <cell r="H11997" t="str">
            <v>0313006188</v>
          </cell>
          <cell r="I11997">
            <v>0</v>
          </cell>
          <cell r="J11997">
            <v>4617526.6500000004</v>
          </cell>
        </row>
        <row r="11998">
          <cell r="H11998" t="str">
            <v>0313006188</v>
          </cell>
          <cell r="I11998">
            <v>0</v>
          </cell>
          <cell r="J11998">
            <v>4617526.6500000004</v>
          </cell>
        </row>
        <row r="11999">
          <cell r="H11999" t="str">
            <v>0313009188</v>
          </cell>
          <cell r="I11999">
            <v>776100</v>
          </cell>
          <cell r="J11999">
            <v>771603.36</v>
          </cell>
        </row>
        <row r="12000">
          <cell r="H12000" t="str">
            <v>0313009188</v>
          </cell>
          <cell r="I12000">
            <v>776100</v>
          </cell>
          <cell r="J12000">
            <v>771603.36</v>
          </cell>
        </row>
        <row r="12001">
          <cell r="H12001" t="str">
            <v>0313009188</v>
          </cell>
          <cell r="I12001">
            <v>0</v>
          </cell>
          <cell r="J12001">
            <v>771603.36</v>
          </cell>
        </row>
        <row r="12002">
          <cell r="H12002" t="str">
            <v>0313009188</v>
          </cell>
          <cell r="I12002">
            <v>0</v>
          </cell>
          <cell r="J12002">
            <v>771603.36</v>
          </cell>
        </row>
        <row r="12003">
          <cell r="H12003" t="str">
            <v>0313014188</v>
          </cell>
          <cell r="I12003">
            <v>1441200800</v>
          </cell>
          <cell r="J12003">
            <v>1441048686.8099999</v>
          </cell>
        </row>
        <row r="12004">
          <cell r="H12004" t="str">
            <v>0313014188</v>
          </cell>
          <cell r="I12004">
            <v>1441200800</v>
          </cell>
          <cell r="J12004">
            <v>1441048686.8099999</v>
          </cell>
        </row>
        <row r="12005">
          <cell r="H12005" t="str">
            <v>0313014188</v>
          </cell>
          <cell r="I12005">
            <v>0</v>
          </cell>
          <cell r="J12005">
            <v>1441048686.8099999</v>
          </cell>
        </row>
        <row r="12006">
          <cell r="H12006" t="str">
            <v>0313014188</v>
          </cell>
          <cell r="I12006">
            <v>0</v>
          </cell>
          <cell r="J12006">
            <v>1441048686.8099999</v>
          </cell>
        </row>
        <row r="12007">
          <cell r="H12007" t="str">
            <v>0313017188</v>
          </cell>
          <cell r="I12007">
            <v>47431000</v>
          </cell>
          <cell r="J12007">
            <v>47431000</v>
          </cell>
        </row>
        <row r="12008">
          <cell r="H12008" t="str">
            <v>0313017188</v>
          </cell>
          <cell r="I12008">
            <v>47431000</v>
          </cell>
          <cell r="J12008">
            <v>47431000</v>
          </cell>
        </row>
        <row r="12009">
          <cell r="H12009" t="str">
            <v>0313017188</v>
          </cell>
          <cell r="I12009">
            <v>0</v>
          </cell>
          <cell r="J12009">
            <v>47431000</v>
          </cell>
        </row>
        <row r="12010">
          <cell r="H12010" t="str">
            <v>0313017188</v>
          </cell>
          <cell r="I12010">
            <v>0</v>
          </cell>
          <cell r="J12010">
            <v>47431000</v>
          </cell>
        </row>
        <row r="12011">
          <cell r="H12011" t="str">
            <v>0313018188</v>
          </cell>
          <cell r="I12011">
            <v>38854500</v>
          </cell>
          <cell r="J12011">
            <v>38808265.469999999</v>
          </cell>
        </row>
        <row r="12012">
          <cell r="H12012" t="str">
            <v>0313018188</v>
          </cell>
          <cell r="I12012">
            <v>38854500</v>
          </cell>
          <cell r="J12012">
            <v>38808265.469999999</v>
          </cell>
        </row>
        <row r="12013">
          <cell r="H12013" t="str">
            <v>0313018188</v>
          </cell>
          <cell r="I12013">
            <v>0</v>
          </cell>
          <cell r="J12013">
            <v>38808265.469999999</v>
          </cell>
        </row>
        <row r="12014">
          <cell r="H12014" t="str">
            <v>0313018188</v>
          </cell>
          <cell r="I12014">
            <v>0</v>
          </cell>
          <cell r="J12014">
            <v>38808265.469999999</v>
          </cell>
        </row>
        <row r="12015">
          <cell r="H12015" t="str">
            <v>0313019188</v>
          </cell>
          <cell r="I12015">
            <v>7620500</v>
          </cell>
          <cell r="J12015">
            <v>7590112.8899999997</v>
          </cell>
        </row>
        <row r="12016">
          <cell r="H12016" t="str">
            <v>0313019188</v>
          </cell>
          <cell r="I12016">
            <v>7620500</v>
          </cell>
          <cell r="J12016">
            <v>7590112.8899999997</v>
          </cell>
        </row>
        <row r="12017">
          <cell r="H12017" t="str">
            <v>0313019188</v>
          </cell>
          <cell r="I12017">
            <v>0</v>
          </cell>
          <cell r="J12017">
            <v>7590112.8899999997</v>
          </cell>
        </row>
        <row r="12018">
          <cell r="H12018" t="str">
            <v>0313019188</v>
          </cell>
          <cell r="I12018">
            <v>0</v>
          </cell>
          <cell r="J12018">
            <v>7590112.8899999997</v>
          </cell>
        </row>
        <row r="12019">
          <cell r="H12019" t="str">
            <v>0313020188</v>
          </cell>
          <cell r="I12019">
            <v>7249700</v>
          </cell>
          <cell r="J12019">
            <v>7249649.4000000004</v>
          </cell>
        </row>
        <row r="12020">
          <cell r="H12020" t="str">
            <v>0313020188</v>
          </cell>
          <cell r="I12020">
            <v>7249700</v>
          </cell>
          <cell r="J12020">
            <v>7249649.4000000004</v>
          </cell>
        </row>
        <row r="12021">
          <cell r="H12021" t="str">
            <v>0313020188</v>
          </cell>
          <cell r="I12021">
            <v>0</v>
          </cell>
          <cell r="J12021">
            <v>7249649.4000000004</v>
          </cell>
        </row>
        <row r="12022">
          <cell r="H12022" t="str">
            <v>0313020188</v>
          </cell>
          <cell r="I12022">
            <v>0</v>
          </cell>
          <cell r="J12022">
            <v>7249649.4000000004</v>
          </cell>
        </row>
        <row r="12023">
          <cell r="H12023" t="str">
            <v>0313023188</v>
          </cell>
          <cell r="I12023">
            <v>242933500</v>
          </cell>
          <cell r="J12023">
            <v>242818750.49000001</v>
          </cell>
        </row>
        <row r="12024">
          <cell r="H12024" t="str">
            <v>0313023188</v>
          </cell>
          <cell r="I12024">
            <v>242933500</v>
          </cell>
          <cell r="J12024">
            <v>242818750.49000001</v>
          </cell>
        </row>
        <row r="12025">
          <cell r="H12025" t="str">
            <v>0313023188</v>
          </cell>
          <cell r="I12025">
            <v>0</v>
          </cell>
          <cell r="J12025">
            <v>242818750.49000001</v>
          </cell>
        </row>
        <row r="12026">
          <cell r="H12026" t="str">
            <v>0313023188</v>
          </cell>
          <cell r="I12026">
            <v>0</v>
          </cell>
          <cell r="J12026">
            <v>242818750.49000001</v>
          </cell>
        </row>
        <row r="12027">
          <cell r="H12027" t="str">
            <v>0313024188</v>
          </cell>
          <cell r="I12027">
            <v>771728900</v>
          </cell>
          <cell r="J12027">
            <v>771653626.58000004</v>
          </cell>
        </row>
        <row r="12028">
          <cell r="H12028" t="str">
            <v>0313024188</v>
          </cell>
          <cell r="I12028">
            <v>771728900</v>
          </cell>
          <cell r="J12028">
            <v>771653626.58000004</v>
          </cell>
        </row>
        <row r="12029">
          <cell r="H12029" t="str">
            <v>0313024188</v>
          </cell>
          <cell r="I12029">
            <v>0</v>
          </cell>
          <cell r="J12029">
            <v>771653626.58000004</v>
          </cell>
        </row>
        <row r="12030">
          <cell r="H12030" t="str">
            <v>0313024188</v>
          </cell>
          <cell r="I12030">
            <v>0</v>
          </cell>
          <cell r="J12030">
            <v>771653626.58000004</v>
          </cell>
        </row>
        <row r="12031">
          <cell r="H12031" t="str">
            <v>0313025188</v>
          </cell>
          <cell r="I12031">
            <v>7168263400</v>
          </cell>
          <cell r="J12031">
            <v>7167592635.5799999</v>
          </cell>
        </row>
        <row r="12032">
          <cell r="H12032" t="str">
            <v>0313025188</v>
          </cell>
          <cell r="I12032">
            <v>7168263400</v>
          </cell>
          <cell r="J12032">
            <v>7167592635.5799999</v>
          </cell>
        </row>
        <row r="12033">
          <cell r="H12033" t="str">
            <v>0313025188</v>
          </cell>
          <cell r="I12033">
            <v>0</v>
          </cell>
          <cell r="J12033">
            <v>7167592635.5799999</v>
          </cell>
        </row>
        <row r="12034">
          <cell r="H12034" t="str">
            <v>0313025188</v>
          </cell>
          <cell r="I12034">
            <v>0</v>
          </cell>
          <cell r="J12034">
            <v>7167592635.5799999</v>
          </cell>
        </row>
        <row r="12035">
          <cell r="H12035" t="str">
            <v>0313026188</v>
          </cell>
          <cell r="I12035">
            <v>206917500</v>
          </cell>
          <cell r="J12035">
            <v>203826784.37</v>
          </cell>
        </row>
        <row r="12036">
          <cell r="H12036" t="str">
            <v>0313026188</v>
          </cell>
          <cell r="I12036">
            <v>206917500</v>
          </cell>
          <cell r="J12036">
            <v>203826784.37</v>
          </cell>
        </row>
        <row r="12037">
          <cell r="H12037" t="str">
            <v>0313026188</v>
          </cell>
          <cell r="I12037">
            <v>0</v>
          </cell>
          <cell r="J12037">
            <v>203826784.37</v>
          </cell>
        </row>
        <row r="12038">
          <cell r="H12038" t="str">
            <v>0313026188</v>
          </cell>
          <cell r="I12038">
            <v>0</v>
          </cell>
          <cell r="J12038">
            <v>203826784.37</v>
          </cell>
        </row>
        <row r="12039">
          <cell r="H12039" t="str">
            <v>0313030188</v>
          </cell>
          <cell r="I12039">
            <v>646200</v>
          </cell>
          <cell r="J12039">
            <v>531543.4</v>
          </cell>
        </row>
        <row r="12040">
          <cell r="H12040" t="str">
            <v>0313030188</v>
          </cell>
          <cell r="I12040">
            <v>646200</v>
          </cell>
          <cell r="J12040">
            <v>531543.4</v>
          </cell>
        </row>
        <row r="12041">
          <cell r="H12041" t="str">
            <v>0313030188</v>
          </cell>
          <cell r="I12041">
            <v>0</v>
          </cell>
          <cell r="J12041">
            <v>531543.4</v>
          </cell>
        </row>
        <row r="12042">
          <cell r="H12042" t="str">
            <v>0313030188</v>
          </cell>
          <cell r="I12042">
            <v>0</v>
          </cell>
          <cell r="J12042">
            <v>531543.4</v>
          </cell>
        </row>
        <row r="12043">
          <cell r="H12043" t="str">
            <v>0313035188</v>
          </cell>
          <cell r="I12043">
            <v>65543700</v>
          </cell>
          <cell r="J12043">
            <v>65165725.009999998</v>
          </cell>
        </row>
        <row r="12044">
          <cell r="H12044" t="str">
            <v>0313035188</v>
          </cell>
          <cell r="I12044">
            <v>65543700</v>
          </cell>
          <cell r="J12044">
            <v>65165725.009999998</v>
          </cell>
        </row>
        <row r="12045">
          <cell r="H12045" t="str">
            <v>0313035188</v>
          </cell>
          <cell r="I12045">
            <v>0</v>
          </cell>
          <cell r="J12045">
            <v>65165725.009999998</v>
          </cell>
        </row>
        <row r="12046">
          <cell r="H12046" t="str">
            <v>0313035188</v>
          </cell>
          <cell r="I12046">
            <v>0</v>
          </cell>
          <cell r="J12046">
            <v>65165725.009999998</v>
          </cell>
        </row>
        <row r="12047">
          <cell r="H12047" t="str">
            <v>0313036188</v>
          </cell>
          <cell r="I12047">
            <v>209200700</v>
          </cell>
          <cell r="J12047">
            <v>209163768.21000001</v>
          </cell>
        </row>
        <row r="12048">
          <cell r="H12048" t="str">
            <v>0313036188</v>
          </cell>
          <cell r="I12048">
            <v>209200700</v>
          </cell>
          <cell r="J12048">
            <v>209163768.21000001</v>
          </cell>
        </row>
        <row r="12049">
          <cell r="H12049" t="str">
            <v>0313036188</v>
          </cell>
          <cell r="I12049">
            <v>0</v>
          </cell>
          <cell r="J12049">
            <v>209163768.21000001</v>
          </cell>
        </row>
        <row r="12050">
          <cell r="H12050" t="str">
            <v>0313036188</v>
          </cell>
          <cell r="I12050">
            <v>0</v>
          </cell>
          <cell r="J12050">
            <v>209163768.21000001</v>
          </cell>
        </row>
        <row r="12051">
          <cell r="H12051" t="str">
            <v>0313039188</v>
          </cell>
          <cell r="I12051">
            <v>87997800</v>
          </cell>
          <cell r="J12051">
            <v>87294912.640000001</v>
          </cell>
        </row>
        <row r="12052">
          <cell r="H12052" t="str">
            <v>0313039188</v>
          </cell>
          <cell r="I12052">
            <v>87997800</v>
          </cell>
          <cell r="J12052">
            <v>87294912.640000001</v>
          </cell>
        </row>
        <row r="12053">
          <cell r="H12053" t="str">
            <v>0313039188</v>
          </cell>
          <cell r="I12053">
            <v>0</v>
          </cell>
          <cell r="J12053">
            <v>87294912.640000001</v>
          </cell>
        </row>
        <row r="12054">
          <cell r="H12054" t="str">
            <v>0313039188</v>
          </cell>
          <cell r="I12054">
            <v>0</v>
          </cell>
          <cell r="J12054">
            <v>87294912.640000001</v>
          </cell>
        </row>
        <row r="12055">
          <cell r="H12055" t="str">
            <v>0313055188</v>
          </cell>
          <cell r="I12055">
            <v>243055000</v>
          </cell>
          <cell r="J12055">
            <v>242995229.93000001</v>
          </cell>
        </row>
        <row r="12056">
          <cell r="H12056" t="str">
            <v>0313055188</v>
          </cell>
          <cell r="I12056">
            <v>243055000</v>
          </cell>
          <cell r="J12056">
            <v>242995229.93000001</v>
          </cell>
        </row>
        <row r="12057">
          <cell r="H12057" t="str">
            <v>0313055188</v>
          </cell>
          <cell r="I12057">
            <v>0</v>
          </cell>
          <cell r="J12057">
            <v>242995229.93000001</v>
          </cell>
        </row>
        <row r="12058">
          <cell r="H12058" t="str">
            <v>0313055188</v>
          </cell>
          <cell r="I12058">
            <v>0</v>
          </cell>
          <cell r="J12058">
            <v>242995229.93000001</v>
          </cell>
        </row>
        <row r="12059">
          <cell r="H12059" t="str">
            <v>0313069188</v>
          </cell>
          <cell r="I12059">
            <v>8841200</v>
          </cell>
          <cell r="J12059">
            <v>8828698.5600000005</v>
          </cell>
        </row>
        <row r="12060">
          <cell r="H12060" t="str">
            <v>0313069188</v>
          </cell>
          <cell r="I12060">
            <v>8841200</v>
          </cell>
          <cell r="J12060">
            <v>8828698.5600000005</v>
          </cell>
        </row>
        <row r="12061">
          <cell r="H12061" t="str">
            <v>0313069188</v>
          </cell>
          <cell r="I12061">
            <v>0</v>
          </cell>
          <cell r="J12061">
            <v>8828698.5600000005</v>
          </cell>
        </row>
        <row r="12062">
          <cell r="H12062" t="str">
            <v>0313069188</v>
          </cell>
          <cell r="I12062">
            <v>0</v>
          </cell>
          <cell r="J12062">
            <v>8828698.5600000005</v>
          </cell>
        </row>
        <row r="12063">
          <cell r="H12063" t="str">
            <v>0313099188</v>
          </cell>
          <cell r="I12063">
            <v>2196100</v>
          </cell>
          <cell r="J12063">
            <v>2140076.4500000002</v>
          </cell>
        </row>
        <row r="12064">
          <cell r="H12064" t="str">
            <v>0313099188</v>
          </cell>
          <cell r="I12064">
            <v>2196100</v>
          </cell>
          <cell r="J12064">
            <v>2140076.4500000002</v>
          </cell>
        </row>
        <row r="12065">
          <cell r="H12065" t="str">
            <v>0313099188</v>
          </cell>
          <cell r="I12065">
            <v>0</v>
          </cell>
          <cell r="J12065">
            <v>2140076.4500000002</v>
          </cell>
        </row>
        <row r="12066">
          <cell r="H12066" t="str">
            <v>0313099188</v>
          </cell>
          <cell r="I12066">
            <v>0</v>
          </cell>
          <cell r="J12066">
            <v>2140076.4500000002</v>
          </cell>
        </row>
        <row r="12067">
          <cell r="H12067" t="str">
            <v>0313981188</v>
          </cell>
          <cell r="I12067">
            <v>1078382900</v>
          </cell>
          <cell r="J12067">
            <v>1078316647.5</v>
          </cell>
        </row>
        <row r="12068">
          <cell r="H12068" t="str">
            <v>0313981188</v>
          </cell>
          <cell r="I12068">
            <v>1078382900</v>
          </cell>
          <cell r="J12068">
            <v>1078316647.5</v>
          </cell>
        </row>
        <row r="12069">
          <cell r="H12069" t="str">
            <v>0313981188</v>
          </cell>
          <cell r="I12069">
            <v>0</v>
          </cell>
          <cell r="J12069">
            <v>1078316647.5</v>
          </cell>
        </row>
        <row r="12070">
          <cell r="H12070" t="str">
            <v>0313981188</v>
          </cell>
          <cell r="I12070">
            <v>0</v>
          </cell>
          <cell r="J12070">
            <v>1078316647.5</v>
          </cell>
        </row>
        <row r="12071">
          <cell r="H12071" t="str">
            <v>0500000188</v>
          </cell>
          <cell r="I12071">
            <v>36500000</v>
          </cell>
          <cell r="J12071">
            <v>36500000</v>
          </cell>
        </row>
        <row r="12072">
          <cell r="H12072" t="str">
            <v>0540000188</v>
          </cell>
          <cell r="I12072">
            <v>36500000</v>
          </cell>
          <cell r="J12072">
            <v>36500000</v>
          </cell>
        </row>
        <row r="12073">
          <cell r="H12073" t="str">
            <v>0543589188</v>
          </cell>
          <cell r="I12073">
            <v>36500000</v>
          </cell>
          <cell r="J12073">
            <v>36500000</v>
          </cell>
        </row>
        <row r="12074">
          <cell r="H12074" t="str">
            <v>0543589188</v>
          </cell>
          <cell r="I12074">
            <v>36500000</v>
          </cell>
          <cell r="J12074">
            <v>36500000</v>
          </cell>
        </row>
        <row r="12075">
          <cell r="H12075" t="str">
            <v>0543589188</v>
          </cell>
          <cell r="I12075">
            <v>0</v>
          </cell>
          <cell r="J12075">
            <v>36500000</v>
          </cell>
        </row>
        <row r="12076">
          <cell r="H12076" t="str">
            <v>0543589188</v>
          </cell>
          <cell r="I12076">
            <v>0</v>
          </cell>
          <cell r="J12076">
            <v>36500000</v>
          </cell>
        </row>
        <row r="12077">
          <cell r="H12077" t="str">
            <v>0800000188</v>
          </cell>
          <cell r="I12077">
            <v>3573056200</v>
          </cell>
          <cell r="J12077">
            <v>3573056197</v>
          </cell>
        </row>
        <row r="12078">
          <cell r="H12078" t="str">
            <v>0840000188</v>
          </cell>
          <cell r="I12078">
            <v>3573056200</v>
          </cell>
          <cell r="J12078">
            <v>3573056197</v>
          </cell>
        </row>
        <row r="12079">
          <cell r="H12079" t="str">
            <v>0843492188</v>
          </cell>
          <cell r="I12079">
            <v>408798000</v>
          </cell>
          <cell r="J12079">
            <v>408798000</v>
          </cell>
        </row>
        <row r="12080">
          <cell r="H12080" t="str">
            <v>0843492188</v>
          </cell>
          <cell r="I12080">
            <v>408798000</v>
          </cell>
          <cell r="J12080">
            <v>408798000</v>
          </cell>
        </row>
        <row r="12081">
          <cell r="H12081" t="str">
            <v>0843492188</v>
          </cell>
          <cell r="I12081">
            <v>0</v>
          </cell>
          <cell r="J12081">
            <v>408798000</v>
          </cell>
        </row>
        <row r="12082">
          <cell r="H12082" t="str">
            <v>0843492188</v>
          </cell>
          <cell r="I12082">
            <v>0</v>
          </cell>
          <cell r="J12082">
            <v>408798000</v>
          </cell>
        </row>
        <row r="12083">
          <cell r="H12083" t="str">
            <v>0843580188</v>
          </cell>
          <cell r="I12083">
            <v>14031200</v>
          </cell>
          <cell r="J12083">
            <v>14031200</v>
          </cell>
        </row>
        <row r="12084">
          <cell r="H12084" t="str">
            <v>0843580188</v>
          </cell>
          <cell r="I12084">
            <v>14031200</v>
          </cell>
          <cell r="J12084">
            <v>14031200</v>
          </cell>
        </row>
        <row r="12085">
          <cell r="H12085" t="str">
            <v>0843580188</v>
          </cell>
          <cell r="I12085">
            <v>0</v>
          </cell>
          <cell r="J12085">
            <v>14031200</v>
          </cell>
        </row>
        <row r="12086">
          <cell r="H12086" t="str">
            <v>0843580188</v>
          </cell>
          <cell r="I12086">
            <v>0</v>
          </cell>
          <cell r="J12086">
            <v>14031200</v>
          </cell>
        </row>
        <row r="12087">
          <cell r="H12087" t="str">
            <v>0843594188</v>
          </cell>
          <cell r="I12087">
            <v>3149928600</v>
          </cell>
          <cell r="J12087">
            <v>3149928600</v>
          </cell>
        </row>
        <row r="12088">
          <cell r="H12088" t="str">
            <v>0843594188</v>
          </cell>
          <cell r="I12088">
            <v>3149928600</v>
          </cell>
          <cell r="J12088">
            <v>3149928600</v>
          </cell>
        </row>
        <row r="12089">
          <cell r="H12089" t="str">
            <v>0843594188</v>
          </cell>
          <cell r="I12089">
            <v>0</v>
          </cell>
          <cell r="J12089">
            <v>3149928600</v>
          </cell>
        </row>
        <row r="12090">
          <cell r="H12090" t="str">
            <v>0843594188</v>
          </cell>
          <cell r="I12090">
            <v>0</v>
          </cell>
          <cell r="J12090">
            <v>3149928600</v>
          </cell>
        </row>
        <row r="12091">
          <cell r="H12091" t="str">
            <v>0843959188</v>
          </cell>
          <cell r="I12091">
            <v>21000</v>
          </cell>
          <cell r="J12091">
            <v>21000</v>
          </cell>
        </row>
        <row r="12092">
          <cell r="H12092" t="str">
            <v>0843959188</v>
          </cell>
          <cell r="I12092">
            <v>21000</v>
          </cell>
          <cell r="J12092">
            <v>21000</v>
          </cell>
        </row>
        <row r="12093">
          <cell r="H12093" t="str">
            <v>0843959188</v>
          </cell>
          <cell r="I12093">
            <v>0</v>
          </cell>
          <cell r="J12093">
            <v>21000</v>
          </cell>
        </row>
        <row r="12094">
          <cell r="H12094" t="str">
            <v>0843959188</v>
          </cell>
          <cell r="I12094">
            <v>0</v>
          </cell>
          <cell r="J12094">
            <v>21000</v>
          </cell>
        </row>
        <row r="12095">
          <cell r="H12095" t="str">
            <v>0843970188</v>
          </cell>
          <cell r="I12095">
            <v>52300</v>
          </cell>
          <cell r="J12095">
            <v>52300</v>
          </cell>
        </row>
        <row r="12096">
          <cell r="H12096" t="str">
            <v>0843970188</v>
          </cell>
          <cell r="I12096">
            <v>52300</v>
          </cell>
          <cell r="J12096">
            <v>52300</v>
          </cell>
        </row>
        <row r="12097">
          <cell r="H12097" t="str">
            <v>0843970188</v>
          </cell>
          <cell r="I12097">
            <v>0</v>
          </cell>
          <cell r="J12097">
            <v>52300</v>
          </cell>
        </row>
        <row r="12098">
          <cell r="H12098" t="str">
            <v>0843970188</v>
          </cell>
          <cell r="I12098">
            <v>0</v>
          </cell>
          <cell r="J12098">
            <v>52300</v>
          </cell>
        </row>
        <row r="12099">
          <cell r="H12099" t="str">
            <v>0843971188</v>
          </cell>
          <cell r="I12099">
            <v>225100</v>
          </cell>
          <cell r="J12099">
            <v>225097</v>
          </cell>
        </row>
        <row r="12100">
          <cell r="H12100" t="str">
            <v>0843971188</v>
          </cell>
          <cell r="I12100">
            <v>225100</v>
          </cell>
          <cell r="J12100">
            <v>225097</v>
          </cell>
        </row>
        <row r="12101">
          <cell r="H12101" t="str">
            <v>0843971188</v>
          </cell>
          <cell r="I12101">
            <v>0</v>
          </cell>
          <cell r="J12101">
            <v>225097</v>
          </cell>
        </row>
        <row r="12102">
          <cell r="H12102" t="str">
            <v>0843971188</v>
          </cell>
          <cell r="I12102">
            <v>0</v>
          </cell>
          <cell r="J12102">
            <v>225097</v>
          </cell>
        </row>
        <row r="12103">
          <cell r="H12103" t="str">
            <v>9900000188</v>
          </cell>
          <cell r="I12103">
            <v>159712000</v>
          </cell>
          <cell r="J12103">
            <v>159712000</v>
          </cell>
        </row>
        <row r="12104">
          <cell r="H12104" t="str">
            <v>9990000188</v>
          </cell>
          <cell r="I12104">
            <v>159712000</v>
          </cell>
          <cell r="J12104">
            <v>159712000</v>
          </cell>
        </row>
        <row r="12105">
          <cell r="H12105" t="str">
            <v>9993981188</v>
          </cell>
          <cell r="I12105">
            <v>159712000</v>
          </cell>
          <cell r="J12105">
            <v>159712000</v>
          </cell>
        </row>
        <row r="12106">
          <cell r="H12106" t="str">
            <v>9993981188</v>
          </cell>
          <cell r="I12106">
            <v>159712000</v>
          </cell>
          <cell r="J12106">
            <v>159712000</v>
          </cell>
        </row>
        <row r="12107">
          <cell r="H12107" t="str">
            <v>9993981188</v>
          </cell>
          <cell r="I12107">
            <v>0</v>
          </cell>
          <cell r="J12107">
            <v>159712000</v>
          </cell>
        </row>
        <row r="12108">
          <cell r="H12108" t="str">
            <v>9993981188</v>
          </cell>
          <cell r="I12108">
            <v>0</v>
          </cell>
          <cell r="J12108">
            <v>159712000</v>
          </cell>
        </row>
        <row r="12109">
          <cell r="H12109" t="str">
            <v>188</v>
          </cell>
          <cell r="I12109">
            <v>72424400</v>
          </cell>
          <cell r="J12109">
            <v>72423559.650000006</v>
          </cell>
        </row>
        <row r="12110">
          <cell r="H12110" t="str">
            <v>0300000188</v>
          </cell>
          <cell r="I12110">
            <v>72424400</v>
          </cell>
          <cell r="J12110">
            <v>72423559.650000006</v>
          </cell>
        </row>
        <row r="12111">
          <cell r="H12111" t="str">
            <v>0330000188</v>
          </cell>
          <cell r="I12111">
            <v>72424400</v>
          </cell>
          <cell r="J12111">
            <v>72423559.650000006</v>
          </cell>
        </row>
        <row r="12112">
          <cell r="H12112" t="str">
            <v>0333003188</v>
          </cell>
          <cell r="I12112">
            <v>72424400</v>
          </cell>
          <cell r="J12112">
            <v>72423559.650000006</v>
          </cell>
        </row>
        <row r="12113">
          <cell r="H12113" t="str">
            <v>0333003188</v>
          </cell>
          <cell r="I12113">
            <v>72424400</v>
          </cell>
          <cell r="J12113">
            <v>72423559.650000006</v>
          </cell>
        </row>
        <row r="12114">
          <cell r="H12114" t="str">
            <v>0333003188</v>
          </cell>
          <cell r="I12114">
            <v>0</v>
          </cell>
          <cell r="J12114">
            <v>72423559.650000006</v>
          </cell>
        </row>
        <row r="12115">
          <cell r="H12115" t="str">
            <v>0333003188</v>
          </cell>
          <cell r="I12115">
            <v>0</v>
          </cell>
          <cell r="J12115">
            <v>72423559.650000006</v>
          </cell>
        </row>
        <row r="12116">
          <cell r="H12116" t="str">
            <v>189</v>
          </cell>
          <cell r="I12116">
            <v>51702733100</v>
          </cell>
          <cell r="J12116">
            <v>51693391930.480003</v>
          </cell>
        </row>
        <row r="12117">
          <cell r="H12117" t="str">
            <v>189</v>
          </cell>
          <cell r="I12117">
            <v>92728000</v>
          </cell>
          <cell r="J12117">
            <v>92575946.400000006</v>
          </cell>
        </row>
        <row r="12118">
          <cell r="H12118" t="str">
            <v>189</v>
          </cell>
          <cell r="I12118">
            <v>75955400</v>
          </cell>
          <cell r="J12118">
            <v>75955396.400000006</v>
          </cell>
        </row>
        <row r="12119">
          <cell r="H12119" t="str">
            <v>1000000189</v>
          </cell>
          <cell r="I12119">
            <v>760900</v>
          </cell>
          <cell r="J12119">
            <v>760900</v>
          </cell>
        </row>
        <row r="12120">
          <cell r="H12120" t="str">
            <v>1090000189</v>
          </cell>
          <cell r="I12120">
            <v>760900</v>
          </cell>
          <cell r="J12120">
            <v>760900</v>
          </cell>
        </row>
        <row r="12121">
          <cell r="H12121" t="str">
            <v>1099999189</v>
          </cell>
          <cell r="I12121">
            <v>760900</v>
          </cell>
          <cell r="J12121">
            <v>760900</v>
          </cell>
        </row>
        <row r="12122">
          <cell r="H12122" t="str">
            <v>1099999189</v>
          </cell>
          <cell r="I12122">
            <v>760900</v>
          </cell>
          <cell r="J12122">
            <v>760900</v>
          </cell>
        </row>
        <row r="12123">
          <cell r="H12123" t="str">
            <v>1099999189</v>
          </cell>
          <cell r="I12123">
            <v>0</v>
          </cell>
          <cell r="J12123">
            <v>760900</v>
          </cell>
        </row>
        <row r="12124">
          <cell r="H12124" t="str">
            <v>1099999189</v>
          </cell>
          <cell r="I12124">
            <v>0</v>
          </cell>
          <cell r="J12124">
            <v>760900</v>
          </cell>
        </row>
        <row r="12125">
          <cell r="H12125" t="str">
            <v>2300000189</v>
          </cell>
          <cell r="I12125">
            <v>75194500</v>
          </cell>
          <cell r="J12125">
            <v>75194496.400000006</v>
          </cell>
        </row>
        <row r="12126">
          <cell r="H12126" t="str">
            <v>2330000189</v>
          </cell>
          <cell r="I12126">
            <v>75194500</v>
          </cell>
          <cell r="J12126">
            <v>75194496.400000006</v>
          </cell>
        </row>
        <row r="12127">
          <cell r="H12127" t="str">
            <v>2337002189</v>
          </cell>
          <cell r="I12127">
            <v>75194500</v>
          </cell>
          <cell r="J12127">
            <v>75194496.400000006</v>
          </cell>
        </row>
        <row r="12128">
          <cell r="H12128" t="str">
            <v>2337002189</v>
          </cell>
          <cell r="I12128">
            <v>75194500</v>
          </cell>
          <cell r="J12128">
            <v>75194496.400000006</v>
          </cell>
        </row>
        <row r="12129">
          <cell r="H12129" t="str">
            <v>2337002189</v>
          </cell>
          <cell r="I12129">
            <v>0</v>
          </cell>
          <cell r="J12129">
            <v>75194496.400000006</v>
          </cell>
        </row>
        <row r="12130">
          <cell r="H12130" t="str">
            <v>2337002189</v>
          </cell>
          <cell r="I12130">
            <v>0</v>
          </cell>
          <cell r="J12130">
            <v>75194496.400000006</v>
          </cell>
        </row>
        <row r="12131">
          <cell r="H12131" t="str">
            <v>189</v>
          </cell>
          <cell r="I12131">
            <v>16772600</v>
          </cell>
          <cell r="J12131">
            <v>16620550</v>
          </cell>
        </row>
        <row r="12132">
          <cell r="H12132" t="str">
            <v>2300000189</v>
          </cell>
          <cell r="I12132">
            <v>16772600</v>
          </cell>
          <cell r="J12132">
            <v>16620550</v>
          </cell>
        </row>
        <row r="12133">
          <cell r="H12133" t="str">
            <v>2330000189</v>
          </cell>
          <cell r="I12133">
            <v>16772600</v>
          </cell>
          <cell r="J12133">
            <v>16620550</v>
          </cell>
        </row>
        <row r="12134">
          <cell r="H12134" t="str">
            <v>2337002189</v>
          </cell>
          <cell r="I12134">
            <v>16772600</v>
          </cell>
          <cell r="J12134">
            <v>16620550</v>
          </cell>
        </row>
        <row r="12135">
          <cell r="H12135" t="str">
            <v>2337002189</v>
          </cell>
          <cell r="I12135">
            <v>16772600</v>
          </cell>
          <cell r="J12135">
            <v>16620550</v>
          </cell>
        </row>
        <row r="12136">
          <cell r="H12136" t="str">
            <v>2337002189</v>
          </cell>
          <cell r="I12136">
            <v>0</v>
          </cell>
          <cell r="J12136">
            <v>16620550</v>
          </cell>
        </row>
        <row r="12137">
          <cell r="H12137" t="str">
            <v>2337002189</v>
          </cell>
          <cell r="I12137">
            <v>0</v>
          </cell>
          <cell r="J12137">
            <v>16620550</v>
          </cell>
        </row>
        <row r="12138">
          <cell r="H12138" t="str">
            <v>189</v>
          </cell>
          <cell r="I12138">
            <v>51610005100</v>
          </cell>
          <cell r="J12138">
            <v>51600815984.080002</v>
          </cell>
        </row>
        <row r="12139">
          <cell r="H12139" t="str">
            <v>189</v>
          </cell>
          <cell r="I12139">
            <v>48764831700</v>
          </cell>
          <cell r="J12139">
            <v>48759500263.040001</v>
          </cell>
        </row>
        <row r="12140">
          <cell r="H12140" t="str">
            <v>7100000189</v>
          </cell>
          <cell r="I12140">
            <v>48764831700</v>
          </cell>
          <cell r="J12140">
            <v>48759500263.040001</v>
          </cell>
        </row>
        <row r="12141">
          <cell r="H12141" t="str">
            <v>7103001189</v>
          </cell>
          <cell r="I12141">
            <v>48764831700</v>
          </cell>
          <cell r="J12141">
            <v>48759500263.040001</v>
          </cell>
        </row>
        <row r="12142">
          <cell r="H12142" t="str">
            <v>7103001189</v>
          </cell>
          <cell r="I12142">
            <v>164913800</v>
          </cell>
          <cell r="J12142">
            <v>160383109.50999999</v>
          </cell>
        </row>
        <row r="12143">
          <cell r="H12143" t="str">
            <v>7103001189</v>
          </cell>
          <cell r="I12143">
            <v>0</v>
          </cell>
          <cell r="J12143">
            <v>160383109.50999999</v>
          </cell>
        </row>
        <row r="12144">
          <cell r="H12144" t="str">
            <v>7103001189</v>
          </cell>
          <cell r="I12144">
            <v>0</v>
          </cell>
          <cell r="J12144">
            <v>160383109.50999999</v>
          </cell>
        </row>
        <row r="12145">
          <cell r="H12145" t="str">
            <v>7103001189</v>
          </cell>
          <cell r="I12145">
            <v>48599917900</v>
          </cell>
          <cell r="J12145">
            <v>48599117153.529999</v>
          </cell>
        </row>
        <row r="12146">
          <cell r="H12146" t="str">
            <v>7103001189</v>
          </cell>
          <cell r="I12146">
            <v>0</v>
          </cell>
          <cell r="J12146">
            <v>48599117153.529999</v>
          </cell>
        </row>
        <row r="12147">
          <cell r="H12147" t="str">
            <v>7103001189</v>
          </cell>
          <cell r="I12147">
            <v>0</v>
          </cell>
          <cell r="J12147">
            <v>48599117153.529999</v>
          </cell>
        </row>
        <row r="12148">
          <cell r="H12148" t="str">
            <v>189</v>
          </cell>
          <cell r="I12148">
            <v>2845173400</v>
          </cell>
          <cell r="J12148">
            <v>2841315721.04</v>
          </cell>
        </row>
        <row r="12149">
          <cell r="H12149" t="str">
            <v>0300000189</v>
          </cell>
          <cell r="I12149">
            <v>2845173400</v>
          </cell>
          <cell r="J12149">
            <v>2841315721.04</v>
          </cell>
        </row>
        <row r="12150">
          <cell r="H12150" t="str">
            <v>0310000189</v>
          </cell>
          <cell r="I12150">
            <v>2845173400</v>
          </cell>
          <cell r="J12150">
            <v>2841315721.04</v>
          </cell>
        </row>
        <row r="12151">
          <cell r="H12151" t="str">
            <v>0313002189</v>
          </cell>
          <cell r="I12151">
            <v>18675300</v>
          </cell>
          <cell r="J12151">
            <v>18505724.899999999</v>
          </cell>
        </row>
        <row r="12152">
          <cell r="H12152" t="str">
            <v>0313002189</v>
          </cell>
          <cell r="I12152">
            <v>18675300</v>
          </cell>
          <cell r="J12152">
            <v>18505724.899999999</v>
          </cell>
        </row>
        <row r="12153">
          <cell r="H12153" t="str">
            <v>0313002189</v>
          </cell>
          <cell r="I12153">
            <v>0</v>
          </cell>
          <cell r="J12153">
            <v>18505724.899999999</v>
          </cell>
        </row>
        <row r="12154">
          <cell r="H12154" t="str">
            <v>0313002189</v>
          </cell>
          <cell r="I12154">
            <v>0</v>
          </cell>
          <cell r="J12154">
            <v>18505724.899999999</v>
          </cell>
        </row>
        <row r="12155">
          <cell r="H12155" t="str">
            <v>0313004189</v>
          </cell>
          <cell r="I12155">
            <v>23616600</v>
          </cell>
          <cell r="J12155">
            <v>23603998.370000001</v>
          </cell>
        </row>
        <row r="12156">
          <cell r="H12156" t="str">
            <v>0313004189</v>
          </cell>
          <cell r="I12156">
            <v>23616600</v>
          </cell>
          <cell r="J12156">
            <v>23603998.370000001</v>
          </cell>
        </row>
        <row r="12157">
          <cell r="H12157" t="str">
            <v>0313004189</v>
          </cell>
          <cell r="I12157">
            <v>0</v>
          </cell>
          <cell r="J12157">
            <v>23603998.370000001</v>
          </cell>
        </row>
        <row r="12158">
          <cell r="H12158" t="str">
            <v>0313004189</v>
          </cell>
          <cell r="I12158">
            <v>0</v>
          </cell>
          <cell r="J12158">
            <v>23603998.370000001</v>
          </cell>
        </row>
        <row r="12159">
          <cell r="H12159" t="str">
            <v>0313005189</v>
          </cell>
          <cell r="I12159">
            <v>100400</v>
          </cell>
          <cell r="J12159">
            <v>98568.6</v>
          </cell>
        </row>
        <row r="12160">
          <cell r="H12160" t="str">
            <v>0313005189</v>
          </cell>
          <cell r="I12160">
            <v>100400</v>
          </cell>
          <cell r="J12160">
            <v>98568.6</v>
          </cell>
        </row>
        <row r="12161">
          <cell r="H12161" t="str">
            <v>0313005189</v>
          </cell>
          <cell r="I12161">
            <v>0</v>
          </cell>
          <cell r="J12161">
            <v>98568.6</v>
          </cell>
        </row>
        <row r="12162">
          <cell r="H12162" t="str">
            <v>0313005189</v>
          </cell>
          <cell r="I12162">
            <v>0</v>
          </cell>
          <cell r="J12162">
            <v>98568.6</v>
          </cell>
        </row>
        <row r="12163">
          <cell r="H12163" t="str">
            <v>0313006189</v>
          </cell>
          <cell r="I12163">
            <v>71700</v>
          </cell>
          <cell r="J12163">
            <v>69030.83</v>
          </cell>
        </row>
        <row r="12164">
          <cell r="H12164" t="str">
            <v>0313006189</v>
          </cell>
          <cell r="I12164">
            <v>71700</v>
          </cell>
          <cell r="J12164">
            <v>69030.83</v>
          </cell>
        </row>
        <row r="12165">
          <cell r="H12165" t="str">
            <v>0313006189</v>
          </cell>
          <cell r="I12165">
            <v>0</v>
          </cell>
          <cell r="J12165">
            <v>69030.83</v>
          </cell>
        </row>
        <row r="12166">
          <cell r="H12166" t="str">
            <v>0313006189</v>
          </cell>
          <cell r="I12166">
            <v>0</v>
          </cell>
          <cell r="J12166">
            <v>69030.83</v>
          </cell>
        </row>
        <row r="12167">
          <cell r="H12167" t="str">
            <v>0313014189</v>
          </cell>
          <cell r="I12167">
            <v>62517000</v>
          </cell>
          <cell r="J12167">
            <v>59722056.649999999</v>
          </cell>
        </row>
        <row r="12168">
          <cell r="H12168" t="str">
            <v>0313014189</v>
          </cell>
          <cell r="I12168">
            <v>62517000</v>
          </cell>
          <cell r="J12168">
            <v>59722056.649999999</v>
          </cell>
        </row>
        <row r="12169">
          <cell r="H12169" t="str">
            <v>0313014189</v>
          </cell>
          <cell r="I12169">
            <v>0</v>
          </cell>
          <cell r="J12169">
            <v>59722056.649999999</v>
          </cell>
        </row>
        <row r="12170">
          <cell r="H12170" t="str">
            <v>0313014189</v>
          </cell>
          <cell r="I12170">
            <v>0</v>
          </cell>
          <cell r="J12170">
            <v>59722056.649999999</v>
          </cell>
        </row>
        <row r="12171">
          <cell r="H12171" t="str">
            <v>0313018189</v>
          </cell>
          <cell r="I12171">
            <v>871600</v>
          </cell>
          <cell r="J12171">
            <v>846100.55</v>
          </cell>
        </row>
        <row r="12172">
          <cell r="H12172" t="str">
            <v>0313018189</v>
          </cell>
          <cell r="I12172">
            <v>871600</v>
          </cell>
          <cell r="J12172">
            <v>846100.55</v>
          </cell>
        </row>
        <row r="12173">
          <cell r="H12173" t="str">
            <v>0313018189</v>
          </cell>
          <cell r="I12173">
            <v>0</v>
          </cell>
          <cell r="J12173">
            <v>846100.55</v>
          </cell>
        </row>
        <row r="12174">
          <cell r="H12174" t="str">
            <v>0313018189</v>
          </cell>
          <cell r="I12174">
            <v>0</v>
          </cell>
          <cell r="J12174">
            <v>846100.55</v>
          </cell>
        </row>
        <row r="12175">
          <cell r="H12175" t="str">
            <v>0313019189</v>
          </cell>
          <cell r="I12175">
            <v>36924500</v>
          </cell>
          <cell r="J12175">
            <v>36915199.07</v>
          </cell>
        </row>
        <row r="12176">
          <cell r="H12176" t="str">
            <v>0313019189</v>
          </cell>
          <cell r="I12176">
            <v>36924500</v>
          </cell>
          <cell r="J12176">
            <v>36915199.07</v>
          </cell>
        </row>
        <row r="12177">
          <cell r="H12177" t="str">
            <v>0313019189</v>
          </cell>
          <cell r="I12177">
            <v>0</v>
          </cell>
          <cell r="J12177">
            <v>36915199.07</v>
          </cell>
        </row>
        <row r="12178">
          <cell r="H12178" t="str">
            <v>0313019189</v>
          </cell>
          <cell r="I12178">
            <v>0</v>
          </cell>
          <cell r="J12178">
            <v>36915199.07</v>
          </cell>
        </row>
        <row r="12179">
          <cell r="H12179" t="str">
            <v>0313024189</v>
          </cell>
          <cell r="I12179">
            <v>228094800</v>
          </cell>
          <cell r="J12179">
            <v>227706631.96000001</v>
          </cell>
        </row>
        <row r="12180">
          <cell r="H12180" t="str">
            <v>0313024189</v>
          </cell>
          <cell r="I12180">
            <v>228094800</v>
          </cell>
          <cell r="J12180">
            <v>227706631.96000001</v>
          </cell>
        </row>
        <row r="12181">
          <cell r="H12181" t="str">
            <v>0313024189</v>
          </cell>
          <cell r="I12181">
            <v>0</v>
          </cell>
          <cell r="J12181">
            <v>227706631.96000001</v>
          </cell>
        </row>
        <row r="12182">
          <cell r="H12182" t="str">
            <v>0313024189</v>
          </cell>
          <cell r="I12182">
            <v>0</v>
          </cell>
          <cell r="J12182">
            <v>227706631.96000001</v>
          </cell>
        </row>
        <row r="12183">
          <cell r="H12183" t="str">
            <v>0313026189</v>
          </cell>
          <cell r="I12183">
            <v>16376100</v>
          </cell>
          <cell r="J12183">
            <v>16346676.529999999</v>
          </cell>
        </row>
        <row r="12184">
          <cell r="H12184" t="str">
            <v>0313026189</v>
          </cell>
          <cell r="I12184">
            <v>16376100</v>
          </cell>
          <cell r="J12184">
            <v>16346676.529999999</v>
          </cell>
        </row>
        <row r="12185">
          <cell r="H12185" t="str">
            <v>0313026189</v>
          </cell>
          <cell r="I12185">
            <v>0</v>
          </cell>
          <cell r="J12185">
            <v>16346676.529999999</v>
          </cell>
        </row>
        <row r="12186">
          <cell r="H12186" t="str">
            <v>0313026189</v>
          </cell>
          <cell r="I12186">
            <v>0</v>
          </cell>
          <cell r="J12186">
            <v>16346676.529999999</v>
          </cell>
        </row>
        <row r="12187">
          <cell r="H12187" t="str">
            <v>0313030189</v>
          </cell>
          <cell r="I12187">
            <v>464100</v>
          </cell>
          <cell r="J12187">
            <v>464034.56</v>
          </cell>
        </row>
        <row r="12188">
          <cell r="H12188" t="str">
            <v>0313030189</v>
          </cell>
          <cell r="I12188">
            <v>464100</v>
          </cell>
          <cell r="J12188">
            <v>464034.56</v>
          </cell>
        </row>
        <row r="12189">
          <cell r="H12189" t="str">
            <v>0313030189</v>
          </cell>
          <cell r="I12189">
            <v>0</v>
          </cell>
          <cell r="J12189">
            <v>464034.56</v>
          </cell>
        </row>
        <row r="12190">
          <cell r="H12190" t="str">
            <v>0313030189</v>
          </cell>
          <cell r="I12190">
            <v>0</v>
          </cell>
          <cell r="J12190">
            <v>464034.56</v>
          </cell>
        </row>
        <row r="12191">
          <cell r="H12191" t="str">
            <v>0313035189</v>
          </cell>
          <cell r="I12191">
            <v>24835000</v>
          </cell>
          <cell r="J12191">
            <v>24787234.280000001</v>
          </cell>
        </row>
        <row r="12192">
          <cell r="H12192" t="str">
            <v>0313035189</v>
          </cell>
          <cell r="I12192">
            <v>24835000</v>
          </cell>
          <cell r="J12192">
            <v>24787234.280000001</v>
          </cell>
        </row>
        <row r="12193">
          <cell r="H12193" t="str">
            <v>0313035189</v>
          </cell>
          <cell r="I12193">
            <v>0</v>
          </cell>
          <cell r="J12193">
            <v>24787234.280000001</v>
          </cell>
        </row>
        <row r="12194">
          <cell r="H12194" t="str">
            <v>0313035189</v>
          </cell>
          <cell r="I12194">
            <v>0</v>
          </cell>
          <cell r="J12194">
            <v>24787234.280000001</v>
          </cell>
        </row>
        <row r="12195">
          <cell r="H12195" t="str">
            <v>0313036189</v>
          </cell>
          <cell r="I12195">
            <v>14600500</v>
          </cell>
          <cell r="J12195">
            <v>14580367.26</v>
          </cell>
        </row>
        <row r="12196">
          <cell r="H12196" t="str">
            <v>0313036189</v>
          </cell>
          <cell r="I12196">
            <v>14600500</v>
          </cell>
          <cell r="J12196">
            <v>14580367.26</v>
          </cell>
        </row>
        <row r="12197">
          <cell r="H12197" t="str">
            <v>0313036189</v>
          </cell>
          <cell r="I12197">
            <v>0</v>
          </cell>
          <cell r="J12197">
            <v>14580367.26</v>
          </cell>
        </row>
        <row r="12198">
          <cell r="H12198" t="str">
            <v>0313036189</v>
          </cell>
          <cell r="I12198">
            <v>0</v>
          </cell>
          <cell r="J12198">
            <v>14580367.26</v>
          </cell>
        </row>
        <row r="12199">
          <cell r="H12199" t="str">
            <v>0313039189</v>
          </cell>
          <cell r="I12199">
            <v>11822800</v>
          </cell>
          <cell r="J12199">
            <v>11784154.289999999</v>
          </cell>
        </row>
        <row r="12200">
          <cell r="H12200" t="str">
            <v>0313039189</v>
          </cell>
          <cell r="I12200">
            <v>11822800</v>
          </cell>
          <cell r="J12200">
            <v>11784154.289999999</v>
          </cell>
        </row>
        <row r="12201">
          <cell r="H12201" t="str">
            <v>0313039189</v>
          </cell>
          <cell r="I12201">
            <v>0</v>
          </cell>
          <cell r="J12201">
            <v>11784154.289999999</v>
          </cell>
        </row>
        <row r="12202">
          <cell r="H12202" t="str">
            <v>0313039189</v>
          </cell>
          <cell r="I12202">
            <v>0</v>
          </cell>
          <cell r="J12202">
            <v>11784154.289999999</v>
          </cell>
        </row>
        <row r="12203">
          <cell r="H12203" t="str">
            <v>0313055189</v>
          </cell>
          <cell r="I12203">
            <v>2550800</v>
          </cell>
          <cell r="J12203">
            <v>2252934.83</v>
          </cell>
        </row>
        <row r="12204">
          <cell r="H12204" t="str">
            <v>0313055189</v>
          </cell>
          <cell r="I12204">
            <v>2550800</v>
          </cell>
          <cell r="J12204">
            <v>2252934.83</v>
          </cell>
        </row>
        <row r="12205">
          <cell r="H12205" t="str">
            <v>0313055189</v>
          </cell>
          <cell r="I12205">
            <v>0</v>
          </cell>
          <cell r="J12205">
            <v>2252934.83</v>
          </cell>
        </row>
        <row r="12206">
          <cell r="H12206" t="str">
            <v>0313055189</v>
          </cell>
          <cell r="I12206">
            <v>0</v>
          </cell>
          <cell r="J12206">
            <v>2252934.83</v>
          </cell>
        </row>
        <row r="12207">
          <cell r="H12207" t="str">
            <v>0313067189</v>
          </cell>
          <cell r="I12207">
            <v>30221200</v>
          </cell>
          <cell r="J12207">
            <v>30182476.73</v>
          </cell>
        </row>
        <row r="12208">
          <cell r="H12208" t="str">
            <v>0313067189</v>
          </cell>
          <cell r="I12208">
            <v>30221200</v>
          </cell>
          <cell r="J12208">
            <v>30182476.73</v>
          </cell>
        </row>
        <row r="12209">
          <cell r="H12209" t="str">
            <v>0313067189</v>
          </cell>
          <cell r="I12209">
            <v>0</v>
          </cell>
          <cell r="J12209">
            <v>30182476.73</v>
          </cell>
        </row>
        <row r="12210">
          <cell r="H12210" t="str">
            <v>0313067189</v>
          </cell>
          <cell r="I12210">
            <v>0</v>
          </cell>
          <cell r="J12210">
            <v>30182476.73</v>
          </cell>
        </row>
        <row r="12211">
          <cell r="H12211" t="str">
            <v>0313068189</v>
          </cell>
          <cell r="I12211">
            <v>307997400</v>
          </cell>
          <cell r="J12211">
            <v>307695772.39999998</v>
          </cell>
        </row>
        <row r="12212">
          <cell r="H12212" t="str">
            <v>0313068189</v>
          </cell>
          <cell r="I12212">
            <v>307997400</v>
          </cell>
          <cell r="J12212">
            <v>307695772.39999998</v>
          </cell>
        </row>
        <row r="12213">
          <cell r="H12213" t="str">
            <v>0313068189</v>
          </cell>
          <cell r="I12213">
            <v>0</v>
          </cell>
          <cell r="J12213">
            <v>307695772.39999998</v>
          </cell>
        </row>
        <row r="12214">
          <cell r="H12214" t="str">
            <v>0313068189</v>
          </cell>
          <cell r="I12214">
            <v>0</v>
          </cell>
          <cell r="J12214">
            <v>307695772.39999998</v>
          </cell>
        </row>
        <row r="12215">
          <cell r="H12215" t="str">
            <v>0313069189</v>
          </cell>
          <cell r="I12215">
            <v>1337959900</v>
          </cell>
          <cell r="J12215">
            <v>1338316313.3599999</v>
          </cell>
        </row>
        <row r="12216">
          <cell r="H12216" t="str">
            <v>0313069189</v>
          </cell>
          <cell r="I12216">
            <v>1337959900</v>
          </cell>
          <cell r="J12216">
            <v>1338316313.3599999</v>
          </cell>
        </row>
        <row r="12217">
          <cell r="H12217" t="str">
            <v>0313069189</v>
          </cell>
          <cell r="I12217">
            <v>0</v>
          </cell>
          <cell r="J12217">
            <v>1338316313.3599999</v>
          </cell>
        </row>
        <row r="12218">
          <cell r="H12218" t="str">
            <v>0313069189</v>
          </cell>
          <cell r="I12218">
            <v>0</v>
          </cell>
          <cell r="J12218">
            <v>1338316313.3599999</v>
          </cell>
        </row>
        <row r="12219">
          <cell r="H12219" t="str">
            <v>0313070189</v>
          </cell>
          <cell r="I12219">
            <v>386100</v>
          </cell>
          <cell r="J12219">
            <v>385384.16</v>
          </cell>
        </row>
        <row r="12220">
          <cell r="H12220" t="str">
            <v>0313070189</v>
          </cell>
          <cell r="I12220">
            <v>386100</v>
          </cell>
          <cell r="J12220">
            <v>385384.16</v>
          </cell>
        </row>
        <row r="12221">
          <cell r="H12221" t="str">
            <v>0313070189</v>
          </cell>
          <cell r="I12221">
            <v>0</v>
          </cell>
          <cell r="J12221">
            <v>385384.16</v>
          </cell>
        </row>
        <row r="12222">
          <cell r="H12222" t="str">
            <v>0313070189</v>
          </cell>
          <cell r="I12222">
            <v>0</v>
          </cell>
          <cell r="J12222">
            <v>385384.16</v>
          </cell>
        </row>
        <row r="12223">
          <cell r="H12223" t="str">
            <v>0313071189</v>
          </cell>
          <cell r="I12223">
            <v>303900</v>
          </cell>
          <cell r="J12223">
            <v>303152.96999999997</v>
          </cell>
        </row>
        <row r="12224">
          <cell r="H12224" t="str">
            <v>0313071189</v>
          </cell>
          <cell r="I12224">
            <v>303900</v>
          </cell>
          <cell r="J12224">
            <v>303152.96999999997</v>
          </cell>
        </row>
        <row r="12225">
          <cell r="H12225" t="str">
            <v>0313071189</v>
          </cell>
          <cell r="I12225">
            <v>0</v>
          </cell>
          <cell r="J12225">
            <v>303152.96999999997</v>
          </cell>
        </row>
        <row r="12226">
          <cell r="H12226" t="str">
            <v>0313071189</v>
          </cell>
          <cell r="I12226">
            <v>0</v>
          </cell>
          <cell r="J12226">
            <v>303152.96999999997</v>
          </cell>
        </row>
        <row r="12227">
          <cell r="H12227" t="str">
            <v>0313981189</v>
          </cell>
          <cell r="I12227">
            <v>726783700</v>
          </cell>
          <cell r="J12227">
            <v>726749908.74000001</v>
          </cell>
        </row>
        <row r="12228">
          <cell r="H12228" t="str">
            <v>0313981189</v>
          </cell>
          <cell r="I12228">
            <v>726783700</v>
          </cell>
          <cell r="J12228">
            <v>726749908.74000001</v>
          </cell>
        </row>
        <row r="12229">
          <cell r="H12229" t="str">
            <v>0313981189</v>
          </cell>
          <cell r="I12229">
            <v>0</v>
          </cell>
          <cell r="J12229">
            <v>726749908.74000001</v>
          </cell>
        </row>
        <row r="12230">
          <cell r="H12230" t="str">
            <v>0313981189</v>
          </cell>
          <cell r="I12230">
            <v>0</v>
          </cell>
          <cell r="J12230">
            <v>726749908.74000001</v>
          </cell>
        </row>
        <row r="12231">
          <cell r="H12231" t="str">
            <v>192</v>
          </cell>
          <cell r="I12231">
            <v>46897791000</v>
          </cell>
          <cell r="J12231">
            <v>46680309684.230003</v>
          </cell>
        </row>
        <row r="12232">
          <cell r="H12232" t="str">
            <v>192</v>
          </cell>
          <cell r="I12232">
            <v>38706655900</v>
          </cell>
          <cell r="J12232">
            <v>38536488050.309998</v>
          </cell>
        </row>
        <row r="12233">
          <cell r="H12233" t="str">
            <v>192</v>
          </cell>
          <cell r="I12233">
            <v>38706655900</v>
          </cell>
          <cell r="J12233">
            <v>38536488050.309998</v>
          </cell>
        </row>
        <row r="12234">
          <cell r="H12234" t="str">
            <v>0300000192</v>
          </cell>
          <cell r="I12234">
            <v>223940100</v>
          </cell>
          <cell r="J12234">
            <v>223940099.91999999</v>
          </cell>
        </row>
        <row r="12235">
          <cell r="H12235" t="str">
            <v>0330000192</v>
          </cell>
          <cell r="I12235">
            <v>223940100</v>
          </cell>
          <cell r="J12235">
            <v>223940099.91999999</v>
          </cell>
        </row>
        <row r="12236">
          <cell r="H12236" t="str">
            <v>0333988192</v>
          </cell>
          <cell r="I12236">
            <v>89401600</v>
          </cell>
          <cell r="J12236">
            <v>89401599.950000003</v>
          </cell>
        </row>
        <row r="12237">
          <cell r="H12237" t="str">
            <v>0333988192</v>
          </cell>
          <cell r="I12237">
            <v>89401600</v>
          </cell>
          <cell r="J12237">
            <v>89401599.950000003</v>
          </cell>
        </row>
        <row r="12238">
          <cell r="H12238" t="str">
            <v>0333988192</v>
          </cell>
          <cell r="I12238">
            <v>0</v>
          </cell>
          <cell r="J12238">
            <v>89401599.950000003</v>
          </cell>
        </row>
        <row r="12239">
          <cell r="H12239" t="str">
            <v>0333988192</v>
          </cell>
          <cell r="I12239">
            <v>0</v>
          </cell>
          <cell r="J12239">
            <v>89401599.950000003</v>
          </cell>
        </row>
        <row r="12240">
          <cell r="H12240" t="str">
            <v>0333989192</v>
          </cell>
          <cell r="I12240">
            <v>232900</v>
          </cell>
          <cell r="J12240">
            <v>232900</v>
          </cell>
        </row>
        <row r="12241">
          <cell r="H12241" t="str">
            <v>0333989192</v>
          </cell>
          <cell r="I12241">
            <v>232900</v>
          </cell>
          <cell r="J12241">
            <v>232900</v>
          </cell>
        </row>
        <row r="12242">
          <cell r="H12242" t="str">
            <v>0333989192</v>
          </cell>
          <cell r="I12242">
            <v>0</v>
          </cell>
          <cell r="J12242">
            <v>232900</v>
          </cell>
        </row>
        <row r="12243">
          <cell r="H12243" t="str">
            <v>0333989192</v>
          </cell>
          <cell r="I12243">
            <v>0</v>
          </cell>
          <cell r="J12243">
            <v>232900</v>
          </cell>
        </row>
        <row r="12244">
          <cell r="H12244" t="str">
            <v>0333990192</v>
          </cell>
          <cell r="I12244">
            <v>7392100</v>
          </cell>
          <cell r="J12244">
            <v>7392099.9699999997</v>
          </cell>
        </row>
        <row r="12245">
          <cell r="H12245" t="str">
            <v>0333990192</v>
          </cell>
          <cell r="I12245">
            <v>7392100</v>
          </cell>
          <cell r="J12245">
            <v>7392099.9699999997</v>
          </cell>
        </row>
        <row r="12246">
          <cell r="H12246" t="str">
            <v>0333990192</v>
          </cell>
          <cell r="I12246">
            <v>0</v>
          </cell>
          <cell r="J12246">
            <v>7392099.9699999997</v>
          </cell>
        </row>
        <row r="12247">
          <cell r="H12247" t="str">
            <v>0333990192</v>
          </cell>
          <cell r="I12247">
            <v>0</v>
          </cell>
          <cell r="J12247">
            <v>7392099.9699999997</v>
          </cell>
        </row>
        <row r="12248">
          <cell r="H12248" t="str">
            <v>0333991192</v>
          </cell>
          <cell r="I12248">
            <v>126913500</v>
          </cell>
          <cell r="J12248">
            <v>126913500</v>
          </cell>
        </row>
        <row r="12249">
          <cell r="H12249" t="str">
            <v>0333991192</v>
          </cell>
          <cell r="I12249">
            <v>126913500</v>
          </cell>
          <cell r="J12249">
            <v>126913500</v>
          </cell>
        </row>
        <row r="12250">
          <cell r="H12250" t="str">
            <v>0333991192</v>
          </cell>
          <cell r="I12250">
            <v>0</v>
          </cell>
          <cell r="J12250">
            <v>126913500</v>
          </cell>
        </row>
        <row r="12251">
          <cell r="H12251" t="str">
            <v>0333991192</v>
          </cell>
          <cell r="I12251">
            <v>0</v>
          </cell>
          <cell r="J12251">
            <v>126913500</v>
          </cell>
        </row>
        <row r="12252">
          <cell r="H12252" t="str">
            <v>0700000192</v>
          </cell>
          <cell r="I12252">
            <v>31185862700</v>
          </cell>
          <cell r="J12252">
            <v>31028604604.75</v>
          </cell>
        </row>
        <row r="12253">
          <cell r="H12253" t="str">
            <v>0720000192</v>
          </cell>
          <cell r="I12253">
            <v>28415395600</v>
          </cell>
          <cell r="J12253">
            <v>28257021344.759998</v>
          </cell>
        </row>
        <row r="12254">
          <cell r="H12254" t="str">
            <v>0720039192</v>
          </cell>
          <cell r="I12254">
            <v>207023500</v>
          </cell>
          <cell r="J12254">
            <v>157112506.31999999</v>
          </cell>
        </row>
        <row r="12255">
          <cell r="H12255" t="str">
            <v>0720039192</v>
          </cell>
          <cell r="I12255">
            <v>135052700</v>
          </cell>
          <cell r="J12255">
            <v>99216735.200000003</v>
          </cell>
        </row>
        <row r="12256">
          <cell r="H12256" t="str">
            <v>0720039192</v>
          </cell>
          <cell r="I12256">
            <v>0</v>
          </cell>
          <cell r="J12256">
            <v>99216735.200000003</v>
          </cell>
        </row>
        <row r="12257">
          <cell r="H12257" t="str">
            <v>0720039192</v>
          </cell>
          <cell r="I12257">
            <v>0</v>
          </cell>
          <cell r="J12257">
            <v>96081563.950000003</v>
          </cell>
        </row>
        <row r="12258">
          <cell r="H12258" t="str">
            <v>0720039192</v>
          </cell>
          <cell r="I12258">
            <v>0</v>
          </cell>
          <cell r="J12258">
            <v>3135171.25</v>
          </cell>
        </row>
        <row r="12259">
          <cell r="H12259" t="str">
            <v>0720039192</v>
          </cell>
          <cell r="I12259">
            <v>71970800</v>
          </cell>
          <cell r="J12259">
            <v>57895299.479999997</v>
          </cell>
        </row>
        <row r="12260">
          <cell r="H12260" t="str">
            <v>0720039192</v>
          </cell>
          <cell r="I12260">
            <v>0</v>
          </cell>
          <cell r="J12260">
            <v>57895299.479999997</v>
          </cell>
        </row>
        <row r="12261">
          <cell r="H12261" t="str">
            <v>0720039192</v>
          </cell>
          <cell r="I12261">
            <v>0</v>
          </cell>
          <cell r="J12261">
            <v>5710963.25</v>
          </cell>
        </row>
        <row r="12262">
          <cell r="H12262" t="str">
            <v>0720039192</v>
          </cell>
          <cell r="I12262">
            <v>0</v>
          </cell>
          <cell r="J12262">
            <v>52184336.229999997</v>
          </cell>
        </row>
        <row r="12263">
          <cell r="H12263" t="str">
            <v>0720039192</v>
          </cell>
          <cell r="I12263">
            <v>0</v>
          </cell>
          <cell r="J12263">
            <v>471.64</v>
          </cell>
        </row>
        <row r="12264">
          <cell r="H12264" t="str">
            <v>0720039192</v>
          </cell>
          <cell r="I12264">
            <v>0</v>
          </cell>
          <cell r="J12264">
            <v>471.64</v>
          </cell>
        </row>
        <row r="12265">
          <cell r="H12265" t="str">
            <v>0720039192</v>
          </cell>
          <cell r="I12265">
            <v>0</v>
          </cell>
          <cell r="J12265">
            <v>471.64</v>
          </cell>
        </row>
        <row r="12266">
          <cell r="H12266" t="str">
            <v>0720049192</v>
          </cell>
          <cell r="I12266">
            <v>23256992700</v>
          </cell>
          <cell r="J12266">
            <v>23235213683.880001</v>
          </cell>
        </row>
        <row r="12267">
          <cell r="H12267" t="str">
            <v>0720049192</v>
          </cell>
          <cell r="I12267">
            <v>17106425400</v>
          </cell>
          <cell r="J12267">
            <v>17104381212.07</v>
          </cell>
        </row>
        <row r="12268">
          <cell r="H12268" t="str">
            <v>0720049192</v>
          </cell>
          <cell r="I12268">
            <v>0</v>
          </cell>
          <cell r="J12268">
            <v>9457913221.0699997</v>
          </cell>
        </row>
        <row r="12269">
          <cell r="H12269" t="str">
            <v>0720049192</v>
          </cell>
          <cell r="I12269">
            <v>0</v>
          </cell>
          <cell r="J12269">
            <v>9373608239.3400002</v>
          </cell>
        </row>
        <row r="12270">
          <cell r="H12270" t="str">
            <v>0720049192</v>
          </cell>
          <cell r="I12270">
            <v>0</v>
          </cell>
          <cell r="J12270">
            <v>84304981.730000004</v>
          </cell>
        </row>
        <row r="12271">
          <cell r="H12271" t="str">
            <v>0720049192</v>
          </cell>
          <cell r="I12271">
            <v>0</v>
          </cell>
          <cell r="J12271">
            <v>7646467991</v>
          </cell>
        </row>
        <row r="12272">
          <cell r="H12272" t="str">
            <v>0720049192</v>
          </cell>
          <cell r="I12272">
            <v>0</v>
          </cell>
          <cell r="J12272">
            <v>7350326902</v>
          </cell>
        </row>
        <row r="12273">
          <cell r="H12273" t="str">
            <v>0720049192</v>
          </cell>
          <cell r="I12273">
            <v>0</v>
          </cell>
          <cell r="J12273">
            <v>296141089</v>
          </cell>
        </row>
        <row r="12274">
          <cell r="H12274" t="str">
            <v>0720049192</v>
          </cell>
          <cell r="I12274">
            <v>6111109500</v>
          </cell>
          <cell r="J12274">
            <v>6091410563.1000004</v>
          </cell>
        </row>
        <row r="12275">
          <cell r="H12275" t="str">
            <v>0720049192</v>
          </cell>
          <cell r="I12275">
            <v>0</v>
          </cell>
          <cell r="J12275">
            <v>8133300</v>
          </cell>
        </row>
        <row r="12276">
          <cell r="H12276" t="str">
            <v>0720049192</v>
          </cell>
          <cell r="I12276">
            <v>0</v>
          </cell>
          <cell r="J12276">
            <v>8133300</v>
          </cell>
        </row>
        <row r="12277">
          <cell r="H12277" t="str">
            <v>0720049192</v>
          </cell>
          <cell r="I12277">
            <v>0</v>
          </cell>
          <cell r="J12277">
            <v>6083277263.1000004</v>
          </cell>
        </row>
        <row r="12278">
          <cell r="H12278" t="str">
            <v>0720049192</v>
          </cell>
          <cell r="I12278">
            <v>0</v>
          </cell>
          <cell r="J12278">
            <v>1631189664.75</v>
          </cell>
        </row>
        <row r="12279">
          <cell r="H12279" t="str">
            <v>0720049192</v>
          </cell>
          <cell r="I12279">
            <v>0</v>
          </cell>
          <cell r="J12279">
            <v>36936898.969999999</v>
          </cell>
        </row>
        <row r="12280">
          <cell r="H12280" t="str">
            <v>0720049192</v>
          </cell>
          <cell r="I12280">
            <v>0</v>
          </cell>
          <cell r="J12280">
            <v>4415150699.3800001</v>
          </cell>
        </row>
        <row r="12281">
          <cell r="H12281" t="str">
            <v>0720049192</v>
          </cell>
          <cell r="I12281">
            <v>39457800</v>
          </cell>
          <cell r="J12281">
            <v>39421908.710000001</v>
          </cell>
        </row>
        <row r="12282">
          <cell r="H12282" t="str">
            <v>0720049192</v>
          </cell>
          <cell r="I12282">
            <v>0</v>
          </cell>
          <cell r="J12282">
            <v>20182399.989999998</v>
          </cell>
        </row>
        <row r="12283">
          <cell r="H12283" t="str">
            <v>0720049192</v>
          </cell>
          <cell r="I12283">
            <v>0</v>
          </cell>
          <cell r="J12283">
            <v>20182399.989999998</v>
          </cell>
        </row>
        <row r="12284">
          <cell r="H12284" t="str">
            <v>0720049192</v>
          </cell>
          <cell r="I12284">
            <v>0</v>
          </cell>
          <cell r="J12284">
            <v>19239508.719999999</v>
          </cell>
        </row>
        <row r="12285">
          <cell r="H12285" t="str">
            <v>0720049192</v>
          </cell>
          <cell r="I12285">
            <v>0</v>
          </cell>
          <cell r="J12285">
            <v>6577418.9000000004</v>
          </cell>
        </row>
        <row r="12286">
          <cell r="H12286" t="str">
            <v>0720049192</v>
          </cell>
          <cell r="I12286">
            <v>0</v>
          </cell>
          <cell r="J12286">
            <v>12615989.82</v>
          </cell>
        </row>
        <row r="12287">
          <cell r="H12287" t="str">
            <v>0720049192</v>
          </cell>
          <cell r="I12287">
            <v>0</v>
          </cell>
          <cell r="J12287">
            <v>46100</v>
          </cell>
        </row>
        <row r="12288">
          <cell r="H12288" t="str">
            <v>0720059192</v>
          </cell>
          <cell r="I12288">
            <v>3512974100</v>
          </cell>
          <cell r="J12288">
            <v>3504201649.3000002</v>
          </cell>
        </row>
        <row r="12289">
          <cell r="H12289" t="str">
            <v>0720059192</v>
          </cell>
          <cell r="I12289">
            <v>1753248200</v>
          </cell>
          <cell r="J12289">
            <v>1751287958.3399999</v>
          </cell>
        </row>
        <row r="12290">
          <cell r="H12290" t="str">
            <v>0720059192</v>
          </cell>
          <cell r="I12290">
            <v>0</v>
          </cell>
          <cell r="J12290">
            <v>1693093731.3399999</v>
          </cell>
        </row>
        <row r="12291">
          <cell r="H12291" t="str">
            <v>0720059192</v>
          </cell>
          <cell r="I12291">
            <v>0</v>
          </cell>
          <cell r="J12291">
            <v>1676971398.29</v>
          </cell>
        </row>
        <row r="12292">
          <cell r="H12292" t="str">
            <v>0720059192</v>
          </cell>
          <cell r="I12292">
            <v>0</v>
          </cell>
          <cell r="J12292">
            <v>16122333.050000001</v>
          </cell>
        </row>
        <row r="12293">
          <cell r="H12293" t="str">
            <v>0720059192</v>
          </cell>
          <cell r="I12293">
            <v>0</v>
          </cell>
          <cell r="J12293">
            <v>58194227</v>
          </cell>
        </row>
        <row r="12294">
          <cell r="H12294" t="str">
            <v>0720059192</v>
          </cell>
          <cell r="I12294">
            <v>0</v>
          </cell>
          <cell r="J12294">
            <v>56946300</v>
          </cell>
        </row>
        <row r="12295">
          <cell r="H12295" t="str">
            <v>0720059192</v>
          </cell>
          <cell r="I12295">
            <v>0</v>
          </cell>
          <cell r="J12295">
            <v>1247927</v>
          </cell>
        </row>
        <row r="12296">
          <cell r="H12296" t="str">
            <v>0720059192</v>
          </cell>
          <cell r="I12296">
            <v>1718900500</v>
          </cell>
          <cell r="J12296">
            <v>1712096649.6400001</v>
          </cell>
        </row>
        <row r="12297">
          <cell r="H12297" t="str">
            <v>0720059192</v>
          </cell>
          <cell r="I12297">
            <v>0</v>
          </cell>
          <cell r="J12297">
            <v>1712096649.6400001</v>
          </cell>
        </row>
        <row r="12298">
          <cell r="H12298" t="str">
            <v>0720059192</v>
          </cell>
          <cell r="I12298">
            <v>0</v>
          </cell>
          <cell r="J12298">
            <v>82096849.650000006</v>
          </cell>
        </row>
        <row r="12299">
          <cell r="H12299" t="str">
            <v>0720059192</v>
          </cell>
          <cell r="I12299">
            <v>0</v>
          </cell>
          <cell r="J12299">
            <v>38075300</v>
          </cell>
        </row>
        <row r="12300">
          <cell r="H12300" t="str">
            <v>0720059192</v>
          </cell>
          <cell r="I12300">
            <v>0</v>
          </cell>
          <cell r="J12300">
            <v>1591924499.99</v>
          </cell>
        </row>
        <row r="12301">
          <cell r="H12301" t="str">
            <v>0720059192</v>
          </cell>
          <cell r="I12301">
            <v>40825400</v>
          </cell>
          <cell r="J12301">
            <v>40817041.32</v>
          </cell>
        </row>
        <row r="12302">
          <cell r="H12302" t="str">
            <v>0720059192</v>
          </cell>
          <cell r="I12302">
            <v>0</v>
          </cell>
          <cell r="J12302">
            <v>137879.39000000001</v>
          </cell>
        </row>
        <row r="12303">
          <cell r="H12303" t="str">
            <v>0720059192</v>
          </cell>
          <cell r="I12303">
            <v>0</v>
          </cell>
          <cell r="J12303">
            <v>137879.39000000001</v>
          </cell>
        </row>
        <row r="12304">
          <cell r="H12304" t="str">
            <v>0720059192</v>
          </cell>
          <cell r="I12304">
            <v>0</v>
          </cell>
          <cell r="J12304">
            <v>40679161.93</v>
          </cell>
        </row>
        <row r="12305">
          <cell r="H12305" t="str">
            <v>0720059192</v>
          </cell>
          <cell r="I12305">
            <v>0</v>
          </cell>
          <cell r="J12305">
            <v>38692756.159999996</v>
          </cell>
        </row>
        <row r="12306">
          <cell r="H12306" t="str">
            <v>0720059192</v>
          </cell>
          <cell r="I12306">
            <v>0</v>
          </cell>
          <cell r="J12306">
            <v>1956389.47</v>
          </cell>
        </row>
        <row r="12307">
          <cell r="H12307" t="str">
            <v>0720059192</v>
          </cell>
          <cell r="I12307">
            <v>0</v>
          </cell>
          <cell r="J12307">
            <v>30016.3</v>
          </cell>
        </row>
        <row r="12308">
          <cell r="H12308" t="str">
            <v>0723897192</v>
          </cell>
          <cell r="I12308">
            <v>275721300</v>
          </cell>
          <cell r="J12308">
            <v>258783057.90000001</v>
          </cell>
        </row>
        <row r="12309">
          <cell r="H12309" t="str">
            <v>0723897192</v>
          </cell>
          <cell r="I12309">
            <v>226460100</v>
          </cell>
          <cell r="J12309">
            <v>217420581.69999999</v>
          </cell>
        </row>
        <row r="12310">
          <cell r="H12310" t="str">
            <v>0723897192</v>
          </cell>
          <cell r="I12310">
            <v>0</v>
          </cell>
          <cell r="J12310">
            <v>217420581.69999999</v>
          </cell>
        </row>
        <row r="12311">
          <cell r="H12311" t="str">
            <v>0723897192</v>
          </cell>
          <cell r="I12311">
            <v>0</v>
          </cell>
          <cell r="J12311">
            <v>217420581.69999999</v>
          </cell>
        </row>
        <row r="12312">
          <cell r="H12312" t="str">
            <v>0723897192</v>
          </cell>
          <cell r="I12312">
            <v>49261200</v>
          </cell>
          <cell r="J12312">
            <v>41362476.200000003</v>
          </cell>
        </row>
        <row r="12313">
          <cell r="H12313" t="str">
            <v>0723897192</v>
          </cell>
          <cell r="I12313">
            <v>0</v>
          </cell>
          <cell r="J12313">
            <v>41362476.200000003</v>
          </cell>
        </row>
        <row r="12314">
          <cell r="H12314" t="str">
            <v>0723897192</v>
          </cell>
          <cell r="I12314">
            <v>0</v>
          </cell>
          <cell r="J12314">
            <v>41362476.200000003</v>
          </cell>
        </row>
        <row r="12315">
          <cell r="H12315" t="str">
            <v>0723898192</v>
          </cell>
          <cell r="I12315">
            <v>27940200</v>
          </cell>
          <cell r="J12315">
            <v>27940200</v>
          </cell>
        </row>
        <row r="12316">
          <cell r="H12316" t="str">
            <v>0723898192</v>
          </cell>
          <cell r="I12316">
            <v>27940200</v>
          </cell>
          <cell r="J12316">
            <v>27940200</v>
          </cell>
        </row>
        <row r="12317">
          <cell r="H12317" t="str">
            <v>0723898192</v>
          </cell>
          <cell r="I12317">
            <v>0</v>
          </cell>
          <cell r="J12317">
            <v>27940200</v>
          </cell>
        </row>
        <row r="12318">
          <cell r="H12318" t="str">
            <v>0723898192</v>
          </cell>
          <cell r="I12318">
            <v>0</v>
          </cell>
          <cell r="J12318">
            <v>27940200</v>
          </cell>
        </row>
        <row r="12319">
          <cell r="H12319" t="str">
            <v>0723969192</v>
          </cell>
          <cell r="I12319">
            <v>1279900</v>
          </cell>
          <cell r="J12319">
            <v>1275175.3799999999</v>
          </cell>
        </row>
        <row r="12320">
          <cell r="H12320" t="str">
            <v>0723969192</v>
          </cell>
          <cell r="I12320">
            <v>1279900</v>
          </cell>
          <cell r="J12320">
            <v>1275175.3799999999</v>
          </cell>
        </row>
        <row r="12321">
          <cell r="H12321" t="str">
            <v>0723969192</v>
          </cell>
          <cell r="I12321">
            <v>0</v>
          </cell>
          <cell r="J12321">
            <v>15285.48</v>
          </cell>
        </row>
        <row r="12322">
          <cell r="H12322" t="str">
            <v>0723969192</v>
          </cell>
          <cell r="I12322">
            <v>0</v>
          </cell>
          <cell r="J12322">
            <v>15285.48</v>
          </cell>
        </row>
        <row r="12323">
          <cell r="H12323" t="str">
            <v>0723969192</v>
          </cell>
          <cell r="I12323">
            <v>0</v>
          </cell>
          <cell r="J12323">
            <v>811374.5</v>
          </cell>
        </row>
        <row r="12324">
          <cell r="H12324" t="str">
            <v>0723969192</v>
          </cell>
          <cell r="I12324">
            <v>0</v>
          </cell>
          <cell r="J12324">
            <v>811374.5</v>
          </cell>
        </row>
        <row r="12325">
          <cell r="H12325" t="str">
            <v>0723969192</v>
          </cell>
          <cell r="I12325">
            <v>0</v>
          </cell>
          <cell r="J12325">
            <v>448515.4</v>
          </cell>
        </row>
        <row r="12326">
          <cell r="H12326" t="str">
            <v>0723969192</v>
          </cell>
          <cell r="I12326">
            <v>0</v>
          </cell>
          <cell r="J12326">
            <v>448515.4</v>
          </cell>
        </row>
        <row r="12327">
          <cell r="H12327" t="str">
            <v>0723971192</v>
          </cell>
          <cell r="I12327">
            <v>30966200</v>
          </cell>
          <cell r="J12327">
            <v>30406793.129999999</v>
          </cell>
        </row>
        <row r="12328">
          <cell r="H12328" t="str">
            <v>0723971192</v>
          </cell>
          <cell r="I12328">
            <v>30966200</v>
          </cell>
          <cell r="J12328">
            <v>30406793.129999999</v>
          </cell>
        </row>
        <row r="12329">
          <cell r="H12329" t="str">
            <v>0723971192</v>
          </cell>
          <cell r="I12329">
            <v>0</v>
          </cell>
          <cell r="J12329">
            <v>30406793.129999999</v>
          </cell>
        </row>
        <row r="12330">
          <cell r="H12330" t="str">
            <v>0723971192</v>
          </cell>
          <cell r="I12330">
            <v>0</v>
          </cell>
          <cell r="J12330">
            <v>30406793.129999999</v>
          </cell>
        </row>
        <row r="12331">
          <cell r="H12331" t="str">
            <v>0723987192</v>
          </cell>
          <cell r="I12331">
            <v>30875700</v>
          </cell>
          <cell r="J12331">
            <v>30875700</v>
          </cell>
        </row>
        <row r="12332">
          <cell r="H12332" t="str">
            <v>0723987192</v>
          </cell>
          <cell r="I12332">
            <v>30875700</v>
          </cell>
          <cell r="J12332">
            <v>30875700</v>
          </cell>
        </row>
        <row r="12333">
          <cell r="H12333" t="str">
            <v>0723987192</v>
          </cell>
          <cell r="I12333">
            <v>0</v>
          </cell>
          <cell r="J12333">
            <v>4190100</v>
          </cell>
        </row>
        <row r="12334">
          <cell r="H12334" t="str">
            <v>0723987192</v>
          </cell>
          <cell r="I12334">
            <v>0</v>
          </cell>
          <cell r="J12334">
            <v>4190100</v>
          </cell>
        </row>
        <row r="12335">
          <cell r="H12335" t="str">
            <v>0723987192</v>
          </cell>
          <cell r="I12335">
            <v>0</v>
          </cell>
          <cell r="J12335">
            <v>26685600</v>
          </cell>
        </row>
        <row r="12336">
          <cell r="H12336" t="str">
            <v>0723987192</v>
          </cell>
          <cell r="I12336">
            <v>0</v>
          </cell>
          <cell r="J12336">
            <v>26685600</v>
          </cell>
        </row>
        <row r="12337">
          <cell r="H12337" t="str">
            <v>0723992192</v>
          </cell>
          <cell r="I12337">
            <v>98931900</v>
          </cell>
          <cell r="J12337">
            <v>98931889.219999999</v>
          </cell>
        </row>
        <row r="12338">
          <cell r="H12338" t="str">
            <v>0723992192</v>
          </cell>
          <cell r="I12338">
            <v>98931900</v>
          </cell>
          <cell r="J12338">
            <v>98931889.219999999</v>
          </cell>
        </row>
        <row r="12339">
          <cell r="H12339" t="str">
            <v>0723992192</v>
          </cell>
          <cell r="I12339">
            <v>0</v>
          </cell>
          <cell r="J12339">
            <v>98931889.219999999</v>
          </cell>
        </row>
        <row r="12340">
          <cell r="H12340" t="str">
            <v>0723992192</v>
          </cell>
          <cell r="I12340">
            <v>0</v>
          </cell>
          <cell r="J12340">
            <v>98931889.219999999</v>
          </cell>
        </row>
        <row r="12341">
          <cell r="H12341" t="str">
            <v>0723994192</v>
          </cell>
          <cell r="I12341">
            <v>25627400</v>
          </cell>
          <cell r="J12341">
            <v>25627399.260000002</v>
          </cell>
        </row>
        <row r="12342">
          <cell r="H12342" t="str">
            <v>0723994192</v>
          </cell>
          <cell r="I12342">
            <v>25627400</v>
          </cell>
          <cell r="J12342">
            <v>25627399.260000002</v>
          </cell>
        </row>
        <row r="12343">
          <cell r="H12343" t="str">
            <v>0723994192</v>
          </cell>
          <cell r="I12343">
            <v>0</v>
          </cell>
          <cell r="J12343">
            <v>25627399.260000002</v>
          </cell>
        </row>
        <row r="12344">
          <cell r="H12344" t="str">
            <v>0723994192</v>
          </cell>
          <cell r="I12344">
            <v>0</v>
          </cell>
          <cell r="J12344">
            <v>25627399.260000002</v>
          </cell>
        </row>
        <row r="12345">
          <cell r="H12345" t="str">
            <v>0723996192</v>
          </cell>
          <cell r="I12345">
            <v>236350600</v>
          </cell>
          <cell r="J12345">
            <v>236350599.00999999</v>
          </cell>
        </row>
        <row r="12346">
          <cell r="H12346" t="str">
            <v>0723996192</v>
          </cell>
          <cell r="I12346">
            <v>236350600</v>
          </cell>
          <cell r="J12346">
            <v>236350599.00999999</v>
          </cell>
        </row>
        <row r="12347">
          <cell r="H12347" t="str">
            <v>0723996192</v>
          </cell>
          <cell r="I12347">
            <v>0</v>
          </cell>
          <cell r="J12347">
            <v>236350599.00999999</v>
          </cell>
        </row>
        <row r="12348">
          <cell r="H12348" t="str">
            <v>0723996192</v>
          </cell>
          <cell r="I12348">
            <v>0</v>
          </cell>
          <cell r="J12348">
            <v>236350599.00999999</v>
          </cell>
        </row>
        <row r="12349">
          <cell r="H12349" t="str">
            <v>0724009192</v>
          </cell>
          <cell r="I12349">
            <v>490049000</v>
          </cell>
          <cell r="J12349">
            <v>430462291.36000001</v>
          </cell>
        </row>
        <row r="12350">
          <cell r="H12350" t="str">
            <v>0724009192</v>
          </cell>
          <cell r="I12350">
            <v>490049000</v>
          </cell>
          <cell r="J12350">
            <v>430462291.36000001</v>
          </cell>
        </row>
        <row r="12351">
          <cell r="H12351" t="str">
            <v>0724009192</v>
          </cell>
          <cell r="I12351">
            <v>0</v>
          </cell>
          <cell r="J12351">
            <v>430462291.36000001</v>
          </cell>
        </row>
        <row r="12352">
          <cell r="H12352" t="str">
            <v>0724009192</v>
          </cell>
          <cell r="I12352">
            <v>0</v>
          </cell>
          <cell r="J12352">
            <v>88600000</v>
          </cell>
        </row>
        <row r="12353">
          <cell r="H12353" t="str">
            <v>0724009192</v>
          </cell>
          <cell r="I12353">
            <v>0</v>
          </cell>
          <cell r="J12353">
            <v>341862291.36000001</v>
          </cell>
        </row>
        <row r="12354">
          <cell r="H12354" t="str">
            <v>0725225192</v>
          </cell>
          <cell r="I12354">
            <v>220663100</v>
          </cell>
          <cell r="J12354">
            <v>219840400</v>
          </cell>
        </row>
        <row r="12355">
          <cell r="H12355" t="str">
            <v>0725225192</v>
          </cell>
          <cell r="I12355">
            <v>220663100</v>
          </cell>
          <cell r="J12355">
            <v>219840400</v>
          </cell>
        </row>
        <row r="12356">
          <cell r="H12356" t="str">
            <v>0725225192</v>
          </cell>
          <cell r="I12356">
            <v>0</v>
          </cell>
          <cell r="J12356">
            <v>219840400</v>
          </cell>
        </row>
        <row r="12357">
          <cell r="H12357" t="str">
            <v>0740000192</v>
          </cell>
          <cell r="I12357">
            <v>2770467100</v>
          </cell>
          <cell r="J12357">
            <v>2771583259.9899998</v>
          </cell>
        </row>
        <row r="12358">
          <cell r="H12358" t="str">
            <v>0742008192</v>
          </cell>
          <cell r="I12358">
            <v>2570467100</v>
          </cell>
          <cell r="J12358">
            <v>2571583259.9899998</v>
          </cell>
        </row>
        <row r="12359">
          <cell r="H12359" t="str">
            <v>0742008192</v>
          </cell>
          <cell r="I12359">
            <v>69592100</v>
          </cell>
          <cell r="J12359">
            <v>70710514.310000002</v>
          </cell>
        </row>
        <row r="12360">
          <cell r="H12360" t="str">
            <v>0742008192</v>
          </cell>
          <cell r="I12360">
            <v>0</v>
          </cell>
          <cell r="J12360">
            <v>70710514.310000002</v>
          </cell>
        </row>
        <row r="12361">
          <cell r="H12361" t="str">
            <v>0742008192</v>
          </cell>
          <cell r="I12361">
            <v>0</v>
          </cell>
          <cell r="J12361">
            <v>70710514.310000002</v>
          </cell>
        </row>
        <row r="12362">
          <cell r="H12362" t="str">
            <v>0742008192</v>
          </cell>
          <cell r="I12362">
            <v>30099100</v>
          </cell>
          <cell r="J12362">
            <v>30096990.75</v>
          </cell>
        </row>
        <row r="12363">
          <cell r="H12363" t="str">
            <v>0742008192</v>
          </cell>
          <cell r="I12363">
            <v>0</v>
          </cell>
          <cell r="J12363">
            <v>30096990.75</v>
          </cell>
        </row>
        <row r="12364">
          <cell r="H12364" t="str">
            <v>0742008192</v>
          </cell>
          <cell r="I12364">
            <v>0</v>
          </cell>
          <cell r="J12364">
            <v>12819988.08</v>
          </cell>
        </row>
        <row r="12365">
          <cell r="H12365" t="str">
            <v>0742008192</v>
          </cell>
          <cell r="I12365">
            <v>0</v>
          </cell>
          <cell r="J12365">
            <v>17277002.670000002</v>
          </cell>
        </row>
        <row r="12366">
          <cell r="H12366" t="str">
            <v>0742008192</v>
          </cell>
          <cell r="I12366">
            <v>2470775900</v>
          </cell>
          <cell r="J12366">
            <v>2470775754.9299998</v>
          </cell>
        </row>
        <row r="12367">
          <cell r="H12367" t="str">
            <v>0742008192</v>
          </cell>
          <cell r="I12367">
            <v>0</v>
          </cell>
          <cell r="J12367">
            <v>2470775754.9299998</v>
          </cell>
        </row>
        <row r="12368">
          <cell r="H12368" t="str">
            <v>0742008192</v>
          </cell>
          <cell r="I12368">
            <v>0</v>
          </cell>
          <cell r="J12368">
            <v>2470775754.9299998</v>
          </cell>
        </row>
        <row r="12369">
          <cell r="H12369" t="str">
            <v>0745086192</v>
          </cell>
          <cell r="I12369">
            <v>200000000</v>
          </cell>
          <cell r="J12369">
            <v>200000000</v>
          </cell>
        </row>
        <row r="12370">
          <cell r="H12370" t="str">
            <v>0745086192</v>
          </cell>
          <cell r="I12370">
            <v>200000000</v>
          </cell>
          <cell r="J12370">
            <v>200000000</v>
          </cell>
        </row>
        <row r="12371">
          <cell r="H12371" t="str">
            <v>0745086192</v>
          </cell>
          <cell r="I12371">
            <v>0</v>
          </cell>
          <cell r="J12371">
            <v>200000000</v>
          </cell>
        </row>
        <row r="12372">
          <cell r="H12372" t="str">
            <v>0745086192</v>
          </cell>
          <cell r="I12372">
            <v>0</v>
          </cell>
          <cell r="J12372">
            <v>200000000</v>
          </cell>
        </row>
        <row r="12373">
          <cell r="H12373" t="str">
            <v>2300000192</v>
          </cell>
          <cell r="I12373">
            <v>7296853100</v>
          </cell>
          <cell r="J12373">
            <v>7283943345.6400003</v>
          </cell>
        </row>
        <row r="12374">
          <cell r="H12374" t="str">
            <v>2340000192</v>
          </cell>
          <cell r="I12374">
            <v>7296853100</v>
          </cell>
          <cell r="J12374">
            <v>7283943345.6400003</v>
          </cell>
        </row>
        <row r="12375">
          <cell r="H12375" t="str">
            <v>2340049192</v>
          </cell>
          <cell r="I12375">
            <v>7296853100</v>
          </cell>
          <cell r="J12375">
            <v>7283943345.6400003</v>
          </cell>
        </row>
        <row r="12376">
          <cell r="H12376" t="str">
            <v>2340049192</v>
          </cell>
          <cell r="I12376">
            <v>7296853100</v>
          </cell>
          <cell r="J12376">
            <v>7283943345.6400003</v>
          </cell>
        </row>
        <row r="12377">
          <cell r="H12377" t="str">
            <v>2340049192</v>
          </cell>
          <cell r="I12377">
            <v>0</v>
          </cell>
          <cell r="J12377">
            <v>7283943345.6400003</v>
          </cell>
        </row>
        <row r="12378">
          <cell r="H12378" t="str">
            <v>2340049192</v>
          </cell>
          <cell r="I12378">
            <v>0</v>
          </cell>
          <cell r="J12378">
            <v>4164116123.0900002</v>
          </cell>
        </row>
        <row r="12379">
          <cell r="H12379" t="str">
            <v>2340049192</v>
          </cell>
          <cell r="I12379">
            <v>0</v>
          </cell>
          <cell r="J12379">
            <v>3119827222.5500002</v>
          </cell>
        </row>
        <row r="12380">
          <cell r="H12380" t="str">
            <v>192</v>
          </cell>
          <cell r="I12380">
            <v>5737600</v>
          </cell>
          <cell r="J12380">
            <v>5587506.6399999997</v>
          </cell>
        </row>
        <row r="12381">
          <cell r="H12381" t="str">
            <v>192</v>
          </cell>
          <cell r="I12381">
            <v>5737600</v>
          </cell>
          <cell r="J12381">
            <v>5587506.6399999997</v>
          </cell>
        </row>
        <row r="12382">
          <cell r="H12382" t="str">
            <v>0700000192</v>
          </cell>
          <cell r="I12382">
            <v>5737600</v>
          </cell>
          <cell r="J12382">
            <v>5587506.6399999997</v>
          </cell>
        </row>
        <row r="12383">
          <cell r="H12383" t="str">
            <v>0720000192</v>
          </cell>
          <cell r="I12383">
            <v>5737600</v>
          </cell>
          <cell r="J12383">
            <v>5587506.6399999997</v>
          </cell>
        </row>
        <row r="12384">
          <cell r="H12384" t="str">
            <v>0722040192</v>
          </cell>
          <cell r="I12384">
            <v>5737600</v>
          </cell>
          <cell r="J12384">
            <v>5587506.6399999997</v>
          </cell>
        </row>
        <row r="12385">
          <cell r="H12385" t="str">
            <v>0722040192</v>
          </cell>
          <cell r="I12385">
            <v>5737600</v>
          </cell>
          <cell r="J12385">
            <v>5587506.6399999997</v>
          </cell>
        </row>
        <row r="12386">
          <cell r="H12386" t="str">
            <v>0722040192</v>
          </cell>
          <cell r="I12386">
            <v>0</v>
          </cell>
          <cell r="J12386">
            <v>5587506.6399999997</v>
          </cell>
        </row>
        <row r="12387">
          <cell r="H12387" t="str">
            <v>0722040192</v>
          </cell>
          <cell r="I12387">
            <v>0</v>
          </cell>
          <cell r="J12387">
            <v>5587506.6399999997</v>
          </cell>
        </row>
        <row r="12388">
          <cell r="H12388" t="str">
            <v>192</v>
          </cell>
          <cell r="I12388">
            <v>905367600</v>
          </cell>
          <cell r="J12388">
            <v>905367296.49000001</v>
          </cell>
        </row>
        <row r="12389">
          <cell r="H12389" t="str">
            <v>192</v>
          </cell>
          <cell r="I12389">
            <v>905367600</v>
          </cell>
          <cell r="J12389">
            <v>905367296.49000001</v>
          </cell>
        </row>
        <row r="12390">
          <cell r="H12390" t="str">
            <v>0300000192</v>
          </cell>
          <cell r="I12390">
            <v>74069500</v>
          </cell>
          <cell r="J12390">
            <v>74069199.849999994</v>
          </cell>
        </row>
        <row r="12391">
          <cell r="H12391" t="str">
            <v>0310000192</v>
          </cell>
          <cell r="I12391">
            <v>74069500</v>
          </cell>
          <cell r="J12391">
            <v>74069199.849999994</v>
          </cell>
        </row>
        <row r="12392">
          <cell r="H12392" t="str">
            <v>0313002192</v>
          </cell>
          <cell r="I12392">
            <v>4040700</v>
          </cell>
          <cell r="J12392">
            <v>4040699.86</v>
          </cell>
        </row>
        <row r="12393">
          <cell r="H12393" t="str">
            <v>0313002192</v>
          </cell>
          <cell r="I12393">
            <v>4040700</v>
          </cell>
          <cell r="J12393">
            <v>4040699.86</v>
          </cell>
        </row>
        <row r="12394">
          <cell r="H12394" t="str">
            <v>0313002192</v>
          </cell>
          <cell r="I12394">
            <v>0</v>
          </cell>
          <cell r="J12394">
            <v>4040699.86</v>
          </cell>
        </row>
        <row r="12395">
          <cell r="H12395" t="str">
            <v>0313002192</v>
          </cell>
          <cell r="I12395">
            <v>0</v>
          </cell>
          <cell r="J12395">
            <v>4040699.86</v>
          </cell>
        </row>
        <row r="12396">
          <cell r="H12396" t="str">
            <v>0313010192</v>
          </cell>
          <cell r="I12396">
            <v>4500</v>
          </cell>
          <cell r="J12396">
            <v>4200</v>
          </cell>
        </row>
        <row r="12397">
          <cell r="H12397" t="str">
            <v>0313010192</v>
          </cell>
          <cell r="I12397">
            <v>4500</v>
          </cell>
          <cell r="J12397">
            <v>4200</v>
          </cell>
        </row>
        <row r="12398">
          <cell r="H12398" t="str">
            <v>0313010192</v>
          </cell>
          <cell r="I12398">
            <v>0</v>
          </cell>
          <cell r="J12398">
            <v>4200</v>
          </cell>
        </row>
        <row r="12399">
          <cell r="H12399" t="str">
            <v>0313010192</v>
          </cell>
          <cell r="I12399">
            <v>0</v>
          </cell>
          <cell r="J12399">
            <v>4200</v>
          </cell>
        </row>
        <row r="12400">
          <cell r="H12400" t="str">
            <v>0313011192</v>
          </cell>
          <cell r="I12400">
            <v>300</v>
          </cell>
          <cell r="J12400">
            <v>300</v>
          </cell>
        </row>
        <row r="12401">
          <cell r="H12401" t="str">
            <v>0313011192</v>
          </cell>
          <cell r="I12401">
            <v>300</v>
          </cell>
          <cell r="J12401">
            <v>300</v>
          </cell>
        </row>
        <row r="12402">
          <cell r="H12402" t="str">
            <v>0313011192</v>
          </cell>
          <cell r="I12402">
            <v>0</v>
          </cell>
          <cell r="J12402">
            <v>300</v>
          </cell>
        </row>
        <row r="12403">
          <cell r="H12403" t="str">
            <v>0313011192</v>
          </cell>
          <cell r="I12403">
            <v>0</v>
          </cell>
          <cell r="J12403">
            <v>300</v>
          </cell>
        </row>
        <row r="12404">
          <cell r="H12404" t="str">
            <v>0313014192</v>
          </cell>
          <cell r="I12404">
            <v>217500</v>
          </cell>
          <cell r="J12404">
            <v>217500</v>
          </cell>
        </row>
        <row r="12405">
          <cell r="H12405" t="str">
            <v>0313014192</v>
          </cell>
          <cell r="I12405">
            <v>217500</v>
          </cell>
          <cell r="J12405">
            <v>217500</v>
          </cell>
        </row>
        <row r="12406">
          <cell r="H12406" t="str">
            <v>0313014192</v>
          </cell>
          <cell r="I12406">
            <v>0</v>
          </cell>
          <cell r="J12406">
            <v>217500</v>
          </cell>
        </row>
        <row r="12407">
          <cell r="H12407" t="str">
            <v>0313014192</v>
          </cell>
          <cell r="I12407">
            <v>0</v>
          </cell>
          <cell r="J12407">
            <v>217500</v>
          </cell>
        </row>
        <row r="12408">
          <cell r="H12408" t="str">
            <v>0313023192</v>
          </cell>
          <cell r="I12408">
            <v>27854500</v>
          </cell>
          <cell r="J12408">
            <v>27854499.989999998</v>
          </cell>
        </row>
        <row r="12409">
          <cell r="H12409" t="str">
            <v>0313023192</v>
          </cell>
          <cell r="I12409">
            <v>27854500</v>
          </cell>
          <cell r="J12409">
            <v>27854499.989999998</v>
          </cell>
        </row>
        <row r="12410">
          <cell r="H12410" t="str">
            <v>0313023192</v>
          </cell>
          <cell r="I12410">
            <v>0</v>
          </cell>
          <cell r="J12410">
            <v>27854499.989999998</v>
          </cell>
        </row>
        <row r="12411">
          <cell r="H12411" t="str">
            <v>0313023192</v>
          </cell>
          <cell r="I12411">
            <v>0</v>
          </cell>
          <cell r="J12411">
            <v>27854499.989999998</v>
          </cell>
        </row>
        <row r="12412">
          <cell r="H12412" t="str">
            <v>0313025192</v>
          </cell>
          <cell r="I12412">
            <v>41572000</v>
          </cell>
          <cell r="J12412">
            <v>41572000</v>
          </cell>
        </row>
        <row r="12413">
          <cell r="H12413" t="str">
            <v>0313025192</v>
          </cell>
          <cell r="I12413">
            <v>41572000</v>
          </cell>
          <cell r="J12413">
            <v>41572000</v>
          </cell>
        </row>
        <row r="12414">
          <cell r="H12414" t="str">
            <v>0313025192</v>
          </cell>
          <cell r="I12414">
            <v>0</v>
          </cell>
          <cell r="J12414">
            <v>41572000</v>
          </cell>
        </row>
        <row r="12415">
          <cell r="H12415" t="str">
            <v>0313025192</v>
          </cell>
          <cell r="I12415">
            <v>0</v>
          </cell>
          <cell r="J12415">
            <v>41572000</v>
          </cell>
        </row>
        <row r="12416">
          <cell r="H12416" t="str">
            <v>0313047192</v>
          </cell>
          <cell r="I12416">
            <v>380000</v>
          </cell>
          <cell r="J12416">
            <v>380000</v>
          </cell>
        </row>
        <row r="12417">
          <cell r="H12417" t="str">
            <v>0313047192</v>
          </cell>
          <cell r="I12417">
            <v>380000</v>
          </cell>
          <cell r="J12417">
            <v>380000</v>
          </cell>
        </row>
        <row r="12418">
          <cell r="H12418" t="str">
            <v>0313047192</v>
          </cell>
          <cell r="I12418">
            <v>0</v>
          </cell>
          <cell r="J12418">
            <v>380000</v>
          </cell>
        </row>
        <row r="12419">
          <cell r="H12419" t="str">
            <v>0313047192</v>
          </cell>
          <cell r="I12419">
            <v>0</v>
          </cell>
          <cell r="J12419">
            <v>380000</v>
          </cell>
        </row>
        <row r="12420">
          <cell r="H12420" t="str">
            <v>0500000192</v>
          </cell>
          <cell r="I12420">
            <v>36500000</v>
          </cell>
          <cell r="J12420">
            <v>36500000</v>
          </cell>
        </row>
        <row r="12421">
          <cell r="H12421" t="str">
            <v>0540000192</v>
          </cell>
          <cell r="I12421">
            <v>36500000</v>
          </cell>
          <cell r="J12421">
            <v>36500000</v>
          </cell>
        </row>
        <row r="12422">
          <cell r="H12422" t="str">
            <v>0543589192</v>
          </cell>
          <cell r="I12422">
            <v>36500000</v>
          </cell>
          <cell r="J12422">
            <v>36500000</v>
          </cell>
        </row>
        <row r="12423">
          <cell r="H12423" t="str">
            <v>0543589192</v>
          </cell>
          <cell r="I12423">
            <v>36500000</v>
          </cell>
          <cell r="J12423">
            <v>36500000</v>
          </cell>
        </row>
        <row r="12424">
          <cell r="H12424" t="str">
            <v>0543589192</v>
          </cell>
          <cell r="I12424">
            <v>0</v>
          </cell>
          <cell r="J12424">
            <v>36500000</v>
          </cell>
        </row>
        <row r="12425">
          <cell r="H12425" t="str">
            <v>0543589192</v>
          </cell>
          <cell r="I12425">
            <v>0</v>
          </cell>
          <cell r="J12425">
            <v>36500000</v>
          </cell>
        </row>
        <row r="12426">
          <cell r="H12426" t="str">
            <v>0700000192</v>
          </cell>
          <cell r="I12426">
            <v>30712400</v>
          </cell>
          <cell r="J12426">
            <v>30712396.640000001</v>
          </cell>
        </row>
        <row r="12427">
          <cell r="H12427" t="str">
            <v>0720000192</v>
          </cell>
          <cell r="I12427">
            <v>30712400</v>
          </cell>
          <cell r="J12427">
            <v>30712396.640000001</v>
          </cell>
        </row>
        <row r="12428">
          <cell r="H12428" t="str">
            <v>0723594192</v>
          </cell>
          <cell r="I12428">
            <v>30712400</v>
          </cell>
          <cell r="J12428">
            <v>30712396.640000001</v>
          </cell>
        </row>
        <row r="12429">
          <cell r="H12429" t="str">
            <v>0723594192</v>
          </cell>
          <cell r="I12429">
            <v>30712400</v>
          </cell>
          <cell r="J12429">
            <v>30712396.640000001</v>
          </cell>
        </row>
        <row r="12430">
          <cell r="H12430" t="str">
            <v>0723594192</v>
          </cell>
          <cell r="I12430">
            <v>0</v>
          </cell>
          <cell r="J12430">
            <v>30712396.640000001</v>
          </cell>
        </row>
        <row r="12431">
          <cell r="H12431" t="str">
            <v>0723594192</v>
          </cell>
          <cell r="I12431">
            <v>0</v>
          </cell>
          <cell r="J12431">
            <v>30712396.640000001</v>
          </cell>
        </row>
        <row r="12432">
          <cell r="H12432" t="str">
            <v>9900000192</v>
          </cell>
          <cell r="I12432">
            <v>764085700</v>
          </cell>
          <cell r="J12432">
            <v>764085700</v>
          </cell>
        </row>
        <row r="12433">
          <cell r="H12433" t="str">
            <v>9990000192</v>
          </cell>
          <cell r="I12433">
            <v>764085700</v>
          </cell>
          <cell r="J12433">
            <v>764085700</v>
          </cell>
        </row>
        <row r="12434">
          <cell r="H12434" t="str">
            <v>9993596192</v>
          </cell>
          <cell r="I12434">
            <v>764085700</v>
          </cell>
          <cell r="J12434">
            <v>764085700</v>
          </cell>
        </row>
        <row r="12435">
          <cell r="H12435" t="str">
            <v>9993596192</v>
          </cell>
          <cell r="I12435">
            <v>764085700</v>
          </cell>
          <cell r="J12435">
            <v>764085700</v>
          </cell>
        </row>
        <row r="12436">
          <cell r="H12436" t="str">
            <v>9993596192</v>
          </cell>
          <cell r="I12436">
            <v>0</v>
          </cell>
          <cell r="J12436">
            <v>764085700</v>
          </cell>
        </row>
        <row r="12437">
          <cell r="H12437" t="str">
            <v>9993596192</v>
          </cell>
          <cell r="I12437">
            <v>0</v>
          </cell>
          <cell r="J12437">
            <v>764085700</v>
          </cell>
        </row>
        <row r="12438">
          <cell r="H12438" t="str">
            <v>192</v>
          </cell>
          <cell r="I12438">
            <v>7280029900</v>
          </cell>
          <cell r="J12438">
            <v>7232866830.79</v>
          </cell>
        </row>
        <row r="12439">
          <cell r="H12439" t="str">
            <v>192</v>
          </cell>
          <cell r="I12439">
            <v>7280029900</v>
          </cell>
          <cell r="J12439">
            <v>7232866830.79</v>
          </cell>
        </row>
        <row r="12440">
          <cell r="H12440" t="str">
            <v>9900000192</v>
          </cell>
          <cell r="I12440">
            <v>7280029900</v>
          </cell>
          <cell r="J12440">
            <v>7232866830.79</v>
          </cell>
        </row>
        <row r="12441">
          <cell r="H12441" t="str">
            <v>9990000192</v>
          </cell>
          <cell r="I12441">
            <v>7280029900</v>
          </cell>
          <cell r="J12441">
            <v>7232866830.79</v>
          </cell>
        </row>
        <row r="12442">
          <cell r="H12442" t="str">
            <v>9995224192</v>
          </cell>
          <cell r="I12442">
            <v>7280029900</v>
          </cell>
          <cell r="J12442">
            <v>7232866830.79</v>
          </cell>
        </row>
        <row r="12443">
          <cell r="H12443" t="str">
            <v>9995224192</v>
          </cell>
          <cell r="I12443">
            <v>7280029900</v>
          </cell>
          <cell r="J12443">
            <v>7232866830.79</v>
          </cell>
        </row>
        <row r="12444">
          <cell r="H12444" t="str">
            <v>9995224192</v>
          </cell>
          <cell r="I12444">
            <v>0</v>
          </cell>
          <cell r="J12444">
            <v>7232866830.79</v>
          </cell>
        </row>
        <row r="12445">
          <cell r="H12445" t="str">
            <v>202</v>
          </cell>
          <cell r="I12445">
            <v>691459700</v>
          </cell>
          <cell r="J12445">
            <v>691300956.97000003</v>
          </cell>
        </row>
        <row r="12446">
          <cell r="H12446" t="str">
            <v>202</v>
          </cell>
          <cell r="I12446">
            <v>617884100</v>
          </cell>
          <cell r="J12446">
            <v>617881010.86000001</v>
          </cell>
        </row>
        <row r="12447">
          <cell r="H12447" t="str">
            <v>202</v>
          </cell>
          <cell r="I12447">
            <v>617884100</v>
          </cell>
          <cell r="J12447">
            <v>617881010.86000001</v>
          </cell>
        </row>
        <row r="12448">
          <cell r="H12448" t="str">
            <v>2300000202</v>
          </cell>
          <cell r="I12448">
            <v>617884100</v>
          </cell>
          <cell r="J12448">
            <v>617881010.86000001</v>
          </cell>
        </row>
        <row r="12449">
          <cell r="H12449" t="str">
            <v>2340000202</v>
          </cell>
          <cell r="I12449">
            <v>617884100</v>
          </cell>
          <cell r="J12449">
            <v>617881010.86000001</v>
          </cell>
        </row>
        <row r="12450">
          <cell r="H12450" t="str">
            <v>2347001202</v>
          </cell>
          <cell r="I12450">
            <v>617884100</v>
          </cell>
          <cell r="J12450">
            <v>617881010.86000001</v>
          </cell>
        </row>
        <row r="12451">
          <cell r="H12451" t="str">
            <v>2347001202</v>
          </cell>
          <cell r="I12451">
            <v>617884100</v>
          </cell>
          <cell r="J12451">
            <v>617881010.86000001</v>
          </cell>
        </row>
        <row r="12452">
          <cell r="H12452" t="str">
            <v>2347001202</v>
          </cell>
          <cell r="I12452">
            <v>0</v>
          </cell>
          <cell r="J12452">
            <v>617881010.86000001</v>
          </cell>
        </row>
        <row r="12453">
          <cell r="H12453" t="str">
            <v>2347001202</v>
          </cell>
          <cell r="I12453">
            <v>0</v>
          </cell>
          <cell r="J12453">
            <v>617881010.86000001</v>
          </cell>
        </row>
        <row r="12454">
          <cell r="H12454" t="str">
            <v>202</v>
          </cell>
          <cell r="I12454">
            <v>73575600</v>
          </cell>
          <cell r="J12454">
            <v>73419946.109999999</v>
          </cell>
        </row>
        <row r="12455">
          <cell r="H12455" t="str">
            <v>202</v>
          </cell>
          <cell r="I12455">
            <v>73575600</v>
          </cell>
          <cell r="J12455">
            <v>73419946.109999999</v>
          </cell>
        </row>
        <row r="12456">
          <cell r="H12456" t="str">
            <v>0300000202</v>
          </cell>
          <cell r="I12456">
            <v>73575600</v>
          </cell>
          <cell r="J12456">
            <v>73419946.109999999</v>
          </cell>
        </row>
        <row r="12457">
          <cell r="H12457" t="str">
            <v>0310000202</v>
          </cell>
          <cell r="I12457">
            <v>73575600</v>
          </cell>
          <cell r="J12457">
            <v>73419946.109999999</v>
          </cell>
        </row>
        <row r="12458">
          <cell r="H12458" t="str">
            <v>0313067202</v>
          </cell>
          <cell r="I12458">
            <v>875600</v>
          </cell>
          <cell r="J12458">
            <v>866066.95</v>
          </cell>
        </row>
        <row r="12459">
          <cell r="H12459" t="str">
            <v>0313067202</v>
          </cell>
          <cell r="I12459">
            <v>875600</v>
          </cell>
          <cell r="J12459">
            <v>866066.95</v>
          </cell>
        </row>
        <row r="12460">
          <cell r="H12460" t="str">
            <v>0313067202</v>
          </cell>
          <cell r="I12460">
            <v>0</v>
          </cell>
          <cell r="J12460">
            <v>866066.95</v>
          </cell>
        </row>
        <row r="12461">
          <cell r="H12461" t="str">
            <v>0313067202</v>
          </cell>
          <cell r="I12461">
            <v>0</v>
          </cell>
          <cell r="J12461">
            <v>866066.95</v>
          </cell>
        </row>
        <row r="12462">
          <cell r="H12462" t="str">
            <v>0313069202</v>
          </cell>
          <cell r="I12462">
            <v>72700000</v>
          </cell>
          <cell r="J12462">
            <v>72553879.159999996</v>
          </cell>
        </row>
        <row r="12463">
          <cell r="H12463" t="str">
            <v>0313069202</v>
          </cell>
          <cell r="I12463">
            <v>72700000</v>
          </cell>
          <cell r="J12463">
            <v>72553879.159999996</v>
          </cell>
        </row>
        <row r="12464">
          <cell r="H12464" t="str">
            <v>0313069202</v>
          </cell>
          <cell r="I12464">
            <v>0</v>
          </cell>
          <cell r="J12464">
            <v>72553879.159999996</v>
          </cell>
        </row>
        <row r="12465">
          <cell r="H12465" t="str">
            <v>0313069202</v>
          </cell>
          <cell r="I12465">
            <v>0</v>
          </cell>
          <cell r="J12465">
            <v>72553879.159999996</v>
          </cell>
        </row>
        <row r="12466">
          <cell r="H12466" t="str">
            <v>204</v>
          </cell>
          <cell r="I12466">
            <v>35219523000</v>
          </cell>
          <cell r="J12466">
            <v>35178367247.360001</v>
          </cell>
        </row>
        <row r="12467">
          <cell r="H12467" t="str">
            <v>204</v>
          </cell>
          <cell r="I12467">
            <v>272021100</v>
          </cell>
          <cell r="J12467">
            <v>290304119.75</v>
          </cell>
        </row>
        <row r="12468">
          <cell r="H12468" t="str">
            <v>204</v>
          </cell>
          <cell r="I12468">
            <v>272021100</v>
          </cell>
          <cell r="J12468">
            <v>290304119.75</v>
          </cell>
        </row>
        <row r="12469">
          <cell r="H12469" t="str">
            <v>0900000204</v>
          </cell>
          <cell r="I12469">
            <v>272021100</v>
          </cell>
          <cell r="J12469">
            <v>290304119.75</v>
          </cell>
        </row>
        <row r="12470">
          <cell r="H12470" t="str">
            <v>0910000204</v>
          </cell>
          <cell r="I12470">
            <v>272021100</v>
          </cell>
          <cell r="J12470">
            <v>290304119.75</v>
          </cell>
        </row>
        <row r="12471">
          <cell r="H12471" t="str">
            <v>0912794204</v>
          </cell>
          <cell r="I12471">
            <v>272021100</v>
          </cell>
          <cell r="J12471">
            <v>290304119.75</v>
          </cell>
        </row>
        <row r="12472">
          <cell r="H12472" t="str">
            <v>0912794204</v>
          </cell>
          <cell r="I12472">
            <v>272021100</v>
          </cell>
          <cell r="J12472">
            <v>290304119.75</v>
          </cell>
        </row>
        <row r="12473">
          <cell r="H12473" t="str">
            <v>0912794204</v>
          </cell>
          <cell r="I12473">
            <v>0</v>
          </cell>
          <cell r="J12473">
            <v>290304119.75</v>
          </cell>
        </row>
        <row r="12474">
          <cell r="H12474" t="str">
            <v>0912794204</v>
          </cell>
          <cell r="I12474">
            <v>0</v>
          </cell>
          <cell r="J12474">
            <v>290304119.75</v>
          </cell>
        </row>
        <row r="12475">
          <cell r="H12475" t="str">
            <v>204</v>
          </cell>
          <cell r="I12475">
            <v>28777928200</v>
          </cell>
          <cell r="J12475">
            <v>28762033801.470001</v>
          </cell>
        </row>
        <row r="12476">
          <cell r="H12476" t="str">
            <v>204</v>
          </cell>
          <cell r="I12476">
            <v>28726911200</v>
          </cell>
          <cell r="J12476">
            <v>28711024903.049999</v>
          </cell>
        </row>
        <row r="12477">
          <cell r="H12477" t="str">
            <v>0300000204</v>
          </cell>
          <cell r="I12477">
            <v>161053300</v>
          </cell>
          <cell r="J12477">
            <v>161037720.5</v>
          </cell>
        </row>
        <row r="12478">
          <cell r="H12478" t="str">
            <v>0330000204</v>
          </cell>
          <cell r="I12478">
            <v>161053300</v>
          </cell>
          <cell r="J12478">
            <v>161037720.5</v>
          </cell>
        </row>
        <row r="12479">
          <cell r="H12479" t="str">
            <v>0333969204</v>
          </cell>
          <cell r="I12479">
            <v>162800</v>
          </cell>
          <cell r="J12479">
            <v>161739.85999999999</v>
          </cell>
        </row>
        <row r="12480">
          <cell r="H12480" t="str">
            <v>0333969204</v>
          </cell>
          <cell r="I12480">
            <v>162800</v>
          </cell>
          <cell r="J12480">
            <v>161739.85999999999</v>
          </cell>
        </row>
        <row r="12481">
          <cell r="H12481" t="str">
            <v>0333969204</v>
          </cell>
          <cell r="I12481">
            <v>0</v>
          </cell>
          <cell r="J12481">
            <v>161739.85999999999</v>
          </cell>
        </row>
        <row r="12482">
          <cell r="H12482" t="str">
            <v>0333969204</v>
          </cell>
          <cell r="I12482">
            <v>0</v>
          </cell>
          <cell r="J12482">
            <v>161739.85999999999</v>
          </cell>
        </row>
        <row r="12483">
          <cell r="H12483" t="str">
            <v>0333988204</v>
          </cell>
          <cell r="I12483">
            <v>47407900</v>
          </cell>
          <cell r="J12483">
            <v>47403154.969999999</v>
          </cell>
        </row>
        <row r="12484">
          <cell r="H12484" t="str">
            <v>0333988204</v>
          </cell>
          <cell r="I12484">
            <v>47407900</v>
          </cell>
          <cell r="J12484">
            <v>47403154.969999999</v>
          </cell>
        </row>
        <row r="12485">
          <cell r="H12485" t="str">
            <v>0333988204</v>
          </cell>
          <cell r="I12485">
            <v>0</v>
          </cell>
          <cell r="J12485">
            <v>47403154.969999999</v>
          </cell>
        </row>
        <row r="12486">
          <cell r="H12486" t="str">
            <v>0333988204</v>
          </cell>
          <cell r="I12486">
            <v>0</v>
          </cell>
          <cell r="J12486">
            <v>47403154.969999999</v>
          </cell>
        </row>
        <row r="12487">
          <cell r="H12487" t="str">
            <v>0333989204</v>
          </cell>
          <cell r="I12487">
            <v>143100</v>
          </cell>
          <cell r="J12487">
            <v>140723.42000000001</v>
          </cell>
        </row>
        <row r="12488">
          <cell r="H12488" t="str">
            <v>0333989204</v>
          </cell>
          <cell r="I12488">
            <v>143100</v>
          </cell>
          <cell r="J12488">
            <v>140723.42000000001</v>
          </cell>
        </row>
        <row r="12489">
          <cell r="H12489" t="str">
            <v>0333989204</v>
          </cell>
          <cell r="I12489">
            <v>0</v>
          </cell>
          <cell r="J12489">
            <v>140723.42000000001</v>
          </cell>
        </row>
        <row r="12490">
          <cell r="H12490" t="str">
            <v>0333989204</v>
          </cell>
          <cell r="I12490">
            <v>0</v>
          </cell>
          <cell r="J12490">
            <v>140723.42000000001</v>
          </cell>
        </row>
        <row r="12491">
          <cell r="H12491" t="str">
            <v>0333990204</v>
          </cell>
          <cell r="I12491">
            <v>14027300</v>
          </cell>
          <cell r="J12491">
            <v>14024275.710000001</v>
          </cell>
        </row>
        <row r="12492">
          <cell r="H12492" t="str">
            <v>0333990204</v>
          </cell>
          <cell r="I12492">
            <v>14027300</v>
          </cell>
          <cell r="J12492">
            <v>14024275.710000001</v>
          </cell>
        </row>
        <row r="12493">
          <cell r="H12493" t="str">
            <v>0333990204</v>
          </cell>
          <cell r="I12493">
            <v>0</v>
          </cell>
          <cell r="J12493">
            <v>14024275.710000001</v>
          </cell>
        </row>
        <row r="12494">
          <cell r="H12494" t="str">
            <v>0333990204</v>
          </cell>
          <cell r="I12494">
            <v>0</v>
          </cell>
          <cell r="J12494">
            <v>14024275.710000001</v>
          </cell>
        </row>
        <row r="12495">
          <cell r="H12495" t="str">
            <v>0333991204</v>
          </cell>
          <cell r="I12495">
            <v>99312200</v>
          </cell>
          <cell r="J12495">
            <v>99307826.540000007</v>
          </cell>
        </row>
        <row r="12496">
          <cell r="H12496" t="str">
            <v>0333991204</v>
          </cell>
          <cell r="I12496">
            <v>99312200</v>
          </cell>
          <cell r="J12496">
            <v>99307826.540000007</v>
          </cell>
        </row>
        <row r="12497">
          <cell r="H12497" t="str">
            <v>0333991204</v>
          </cell>
          <cell r="I12497">
            <v>0</v>
          </cell>
          <cell r="J12497">
            <v>99307826.540000007</v>
          </cell>
        </row>
        <row r="12498">
          <cell r="H12498" t="str">
            <v>0333991204</v>
          </cell>
          <cell r="I12498">
            <v>0</v>
          </cell>
          <cell r="J12498">
            <v>99307826.540000007</v>
          </cell>
        </row>
        <row r="12499">
          <cell r="H12499" t="str">
            <v>0800000204</v>
          </cell>
          <cell r="I12499">
            <v>3190000</v>
          </cell>
          <cell r="J12499">
            <v>2996915.47</v>
          </cell>
        </row>
        <row r="12500">
          <cell r="H12500" t="str">
            <v>0840000204</v>
          </cell>
          <cell r="I12500">
            <v>3190000</v>
          </cell>
          <cell r="J12500">
            <v>2996915.47</v>
          </cell>
        </row>
        <row r="12501">
          <cell r="H12501" t="str">
            <v>0843899204</v>
          </cell>
          <cell r="I12501">
            <v>3190000</v>
          </cell>
          <cell r="J12501">
            <v>2996915.47</v>
          </cell>
        </row>
        <row r="12502">
          <cell r="H12502" t="str">
            <v>0843899204</v>
          </cell>
          <cell r="I12502">
            <v>3190000</v>
          </cell>
          <cell r="J12502">
            <v>2996915.47</v>
          </cell>
        </row>
        <row r="12503">
          <cell r="H12503" t="str">
            <v>0843899204</v>
          </cell>
          <cell r="I12503">
            <v>0</v>
          </cell>
          <cell r="J12503">
            <v>2996915.47</v>
          </cell>
        </row>
        <row r="12504">
          <cell r="H12504" t="str">
            <v>0900000204</v>
          </cell>
          <cell r="I12504">
            <v>28562667900</v>
          </cell>
          <cell r="J12504">
            <v>28546990267.080002</v>
          </cell>
        </row>
        <row r="12505">
          <cell r="H12505" t="str">
            <v>0910000204</v>
          </cell>
          <cell r="I12505">
            <v>28552467900</v>
          </cell>
          <cell r="J12505">
            <v>28536790267.080002</v>
          </cell>
        </row>
        <row r="12506">
          <cell r="H12506" t="str">
            <v>0910039204</v>
          </cell>
          <cell r="I12506">
            <v>149963300</v>
          </cell>
          <cell r="J12506">
            <v>153230724.06</v>
          </cell>
        </row>
        <row r="12507">
          <cell r="H12507" t="str">
            <v>0910039204</v>
          </cell>
          <cell r="I12507">
            <v>103002500</v>
          </cell>
          <cell r="J12507">
            <v>105408921.93000001</v>
          </cell>
        </row>
        <row r="12508">
          <cell r="H12508" t="str">
            <v>0910039204</v>
          </cell>
          <cell r="I12508">
            <v>0</v>
          </cell>
          <cell r="J12508">
            <v>105408921.93000001</v>
          </cell>
        </row>
        <row r="12509">
          <cell r="H12509" t="str">
            <v>0910039204</v>
          </cell>
          <cell r="I12509">
            <v>0</v>
          </cell>
          <cell r="J12509">
            <v>95631568.760000005</v>
          </cell>
        </row>
        <row r="12510">
          <cell r="H12510" t="str">
            <v>0910039204</v>
          </cell>
          <cell r="I12510">
            <v>0</v>
          </cell>
          <cell r="J12510">
            <v>9777353.1699999999</v>
          </cell>
        </row>
        <row r="12511">
          <cell r="H12511" t="str">
            <v>0910039204</v>
          </cell>
          <cell r="I12511">
            <v>46960800</v>
          </cell>
          <cell r="J12511">
            <v>47821802.130000003</v>
          </cell>
        </row>
        <row r="12512">
          <cell r="H12512" t="str">
            <v>0910039204</v>
          </cell>
          <cell r="I12512">
            <v>0</v>
          </cell>
          <cell r="J12512">
            <v>47821802.130000003</v>
          </cell>
        </row>
        <row r="12513">
          <cell r="H12513" t="str">
            <v>0910039204</v>
          </cell>
          <cell r="I12513">
            <v>0</v>
          </cell>
          <cell r="J12513">
            <v>2343153.2400000002</v>
          </cell>
        </row>
        <row r="12514">
          <cell r="H12514" t="str">
            <v>0910039204</v>
          </cell>
          <cell r="I12514">
            <v>0</v>
          </cell>
          <cell r="J12514">
            <v>45478648.890000001</v>
          </cell>
        </row>
        <row r="12515">
          <cell r="H12515" t="str">
            <v>0910049204</v>
          </cell>
          <cell r="I12515">
            <v>26247964400</v>
          </cell>
          <cell r="J12515">
            <v>26231916764.950001</v>
          </cell>
        </row>
        <row r="12516">
          <cell r="H12516" t="str">
            <v>0910049204</v>
          </cell>
          <cell r="I12516">
            <v>22937433200</v>
          </cell>
          <cell r="J12516">
            <v>22924859478.59</v>
          </cell>
        </row>
        <row r="12517">
          <cell r="H12517" t="str">
            <v>0910049204</v>
          </cell>
          <cell r="I12517">
            <v>0</v>
          </cell>
          <cell r="J12517">
            <v>2975874510.1300001</v>
          </cell>
        </row>
        <row r="12518">
          <cell r="H12518" t="str">
            <v>0910049204</v>
          </cell>
          <cell r="I12518">
            <v>0</v>
          </cell>
          <cell r="J12518">
            <v>2956069038.48</v>
          </cell>
        </row>
        <row r="12519">
          <cell r="H12519" t="str">
            <v>0910049204</v>
          </cell>
          <cell r="I12519">
            <v>0</v>
          </cell>
          <cell r="J12519">
            <v>19805471.649999999</v>
          </cell>
        </row>
        <row r="12520">
          <cell r="H12520" t="str">
            <v>0910049204</v>
          </cell>
          <cell r="I12520">
            <v>0</v>
          </cell>
          <cell r="J12520">
            <v>19948984968.459999</v>
          </cell>
        </row>
        <row r="12521">
          <cell r="H12521" t="str">
            <v>0910049204</v>
          </cell>
          <cell r="I12521">
            <v>0</v>
          </cell>
          <cell r="J12521">
            <v>19312063528.360001</v>
          </cell>
        </row>
        <row r="12522">
          <cell r="H12522" t="str">
            <v>0910049204</v>
          </cell>
          <cell r="I12522">
            <v>0</v>
          </cell>
          <cell r="J12522">
            <v>10860927.42</v>
          </cell>
        </row>
        <row r="12523">
          <cell r="H12523" t="str">
            <v>0910049204</v>
          </cell>
          <cell r="I12523">
            <v>0</v>
          </cell>
          <cell r="J12523">
            <v>626060512.67999995</v>
          </cell>
        </row>
        <row r="12524">
          <cell r="H12524" t="str">
            <v>0910049204</v>
          </cell>
          <cell r="I12524">
            <v>2966838400</v>
          </cell>
          <cell r="J12524">
            <v>2963385044.21</v>
          </cell>
        </row>
        <row r="12525">
          <cell r="H12525" t="str">
            <v>0910049204</v>
          </cell>
          <cell r="I12525">
            <v>0</v>
          </cell>
          <cell r="J12525">
            <v>526374320.68000001</v>
          </cell>
        </row>
        <row r="12526">
          <cell r="H12526" t="str">
            <v>0910049204</v>
          </cell>
          <cell r="I12526">
            <v>0</v>
          </cell>
          <cell r="J12526">
            <v>447372902.19</v>
          </cell>
        </row>
        <row r="12527">
          <cell r="H12527" t="str">
            <v>0910049204</v>
          </cell>
          <cell r="I12527">
            <v>0</v>
          </cell>
          <cell r="J12527">
            <v>6746810.6100000003</v>
          </cell>
        </row>
        <row r="12528">
          <cell r="H12528" t="str">
            <v>0910049204</v>
          </cell>
          <cell r="I12528">
            <v>0</v>
          </cell>
          <cell r="J12528">
            <v>65256953.060000002</v>
          </cell>
        </row>
        <row r="12529">
          <cell r="H12529" t="str">
            <v>0910049204</v>
          </cell>
          <cell r="I12529">
            <v>0</v>
          </cell>
          <cell r="J12529">
            <v>6997654.8200000003</v>
          </cell>
        </row>
        <row r="12530">
          <cell r="H12530" t="str">
            <v>0910049204</v>
          </cell>
          <cell r="I12530">
            <v>0</v>
          </cell>
          <cell r="J12530">
            <v>2437010723.5300002</v>
          </cell>
        </row>
        <row r="12531">
          <cell r="H12531" t="str">
            <v>0910049204</v>
          </cell>
          <cell r="I12531">
            <v>0</v>
          </cell>
          <cell r="J12531">
            <v>489194176.44</v>
          </cell>
        </row>
        <row r="12532">
          <cell r="H12532" t="str">
            <v>0910049204</v>
          </cell>
          <cell r="I12532">
            <v>0</v>
          </cell>
          <cell r="J12532">
            <v>114706394.43000001</v>
          </cell>
        </row>
        <row r="12533">
          <cell r="H12533" t="str">
            <v>0910049204</v>
          </cell>
          <cell r="I12533">
            <v>0</v>
          </cell>
          <cell r="J12533">
            <v>1833110152.6600001</v>
          </cell>
        </row>
        <row r="12534">
          <cell r="H12534" t="str">
            <v>0910049204</v>
          </cell>
          <cell r="I12534">
            <v>14041600</v>
          </cell>
          <cell r="J12534">
            <v>14037856.35</v>
          </cell>
        </row>
        <row r="12535">
          <cell r="H12535" t="str">
            <v>0910049204</v>
          </cell>
          <cell r="I12535">
            <v>0</v>
          </cell>
          <cell r="J12535">
            <v>14037856.35</v>
          </cell>
        </row>
        <row r="12536">
          <cell r="H12536" t="str">
            <v>0910049204</v>
          </cell>
          <cell r="I12536">
            <v>0</v>
          </cell>
          <cell r="J12536">
            <v>14037856.35</v>
          </cell>
        </row>
        <row r="12537">
          <cell r="H12537" t="str">
            <v>0910049204</v>
          </cell>
          <cell r="I12537">
            <v>329651200</v>
          </cell>
          <cell r="J12537">
            <v>329634385.80000001</v>
          </cell>
        </row>
        <row r="12538">
          <cell r="H12538" t="str">
            <v>0910049204</v>
          </cell>
          <cell r="I12538">
            <v>0</v>
          </cell>
          <cell r="J12538">
            <v>29872811.77</v>
          </cell>
        </row>
        <row r="12539">
          <cell r="H12539" t="str">
            <v>0910049204</v>
          </cell>
          <cell r="I12539">
            <v>0</v>
          </cell>
          <cell r="J12539">
            <v>29872811.77</v>
          </cell>
        </row>
        <row r="12540">
          <cell r="H12540" t="str">
            <v>0910049204</v>
          </cell>
          <cell r="I12540">
            <v>0</v>
          </cell>
          <cell r="J12540">
            <v>21094087.789999999</v>
          </cell>
        </row>
        <row r="12541">
          <cell r="H12541" t="str">
            <v>0910049204</v>
          </cell>
          <cell r="I12541">
            <v>0</v>
          </cell>
          <cell r="J12541">
            <v>18901009.600000001</v>
          </cell>
        </row>
        <row r="12542">
          <cell r="H12542" t="str">
            <v>0910049204</v>
          </cell>
          <cell r="I12542">
            <v>0</v>
          </cell>
          <cell r="J12542">
            <v>2077547.56</v>
          </cell>
        </row>
        <row r="12543">
          <cell r="H12543" t="str">
            <v>0910049204</v>
          </cell>
          <cell r="I12543">
            <v>0</v>
          </cell>
          <cell r="J12543">
            <v>115530.63</v>
          </cell>
        </row>
        <row r="12544">
          <cell r="H12544" t="str">
            <v>0910049204</v>
          </cell>
          <cell r="I12544">
            <v>0</v>
          </cell>
          <cell r="J12544">
            <v>278667486.24000001</v>
          </cell>
        </row>
        <row r="12545">
          <cell r="H12545" t="str">
            <v>0912019204</v>
          </cell>
          <cell r="I12545">
            <v>1231220000</v>
          </cell>
          <cell r="J12545">
            <v>1230944608.52</v>
          </cell>
        </row>
        <row r="12546">
          <cell r="H12546" t="str">
            <v>0912019204</v>
          </cell>
          <cell r="I12546">
            <v>1231220000</v>
          </cell>
          <cell r="J12546">
            <v>1230944608.52</v>
          </cell>
        </row>
        <row r="12547">
          <cell r="H12547" t="str">
            <v>0912019204</v>
          </cell>
          <cell r="I12547">
            <v>0</v>
          </cell>
          <cell r="J12547">
            <v>1230944608.52</v>
          </cell>
        </row>
        <row r="12548">
          <cell r="H12548" t="str">
            <v>0912019204</v>
          </cell>
          <cell r="I12548">
            <v>0</v>
          </cell>
          <cell r="J12548">
            <v>1169761108.52</v>
          </cell>
        </row>
        <row r="12549">
          <cell r="H12549" t="str">
            <v>0912019204</v>
          </cell>
          <cell r="I12549">
            <v>0</v>
          </cell>
          <cell r="J12549">
            <v>61183500</v>
          </cell>
        </row>
        <row r="12550">
          <cell r="H12550" t="str">
            <v>0912041204</v>
          </cell>
          <cell r="I12550">
            <v>236300</v>
          </cell>
          <cell r="J12550">
            <v>236296.75</v>
          </cell>
        </row>
        <row r="12551">
          <cell r="H12551" t="str">
            <v>0912041204</v>
          </cell>
          <cell r="I12551">
            <v>236300</v>
          </cell>
          <cell r="J12551">
            <v>236296.75</v>
          </cell>
        </row>
        <row r="12552">
          <cell r="H12552" t="str">
            <v>0912041204</v>
          </cell>
          <cell r="I12552">
            <v>0</v>
          </cell>
          <cell r="J12552">
            <v>236296.75</v>
          </cell>
        </row>
        <row r="12553">
          <cell r="H12553" t="str">
            <v>0912041204</v>
          </cell>
          <cell r="I12553">
            <v>0</v>
          </cell>
          <cell r="J12553">
            <v>236296.75</v>
          </cell>
        </row>
        <row r="12554">
          <cell r="H12554" t="str">
            <v>0913970204</v>
          </cell>
          <cell r="I12554">
            <v>3349200</v>
          </cell>
          <cell r="J12554">
            <v>3348385.73</v>
          </cell>
        </row>
        <row r="12555">
          <cell r="H12555" t="str">
            <v>0913970204</v>
          </cell>
          <cell r="I12555">
            <v>3349200</v>
          </cell>
          <cell r="J12555">
            <v>3348385.73</v>
          </cell>
        </row>
        <row r="12556">
          <cell r="H12556" t="str">
            <v>0913970204</v>
          </cell>
          <cell r="I12556">
            <v>0</v>
          </cell>
          <cell r="J12556">
            <v>3348385.73</v>
          </cell>
        </row>
        <row r="12557">
          <cell r="H12557" t="str">
            <v>0913970204</v>
          </cell>
          <cell r="I12557">
            <v>0</v>
          </cell>
          <cell r="J12557">
            <v>3348385.73</v>
          </cell>
        </row>
        <row r="12558">
          <cell r="H12558" t="str">
            <v>0913987204</v>
          </cell>
          <cell r="I12558">
            <v>6525600</v>
          </cell>
          <cell r="J12558">
            <v>6519992.3399999999</v>
          </cell>
        </row>
        <row r="12559">
          <cell r="H12559" t="str">
            <v>0913987204</v>
          </cell>
          <cell r="I12559">
            <v>6525600</v>
          </cell>
          <cell r="J12559">
            <v>6519992.3399999999</v>
          </cell>
        </row>
        <row r="12560">
          <cell r="H12560" t="str">
            <v>0913987204</v>
          </cell>
          <cell r="I12560">
            <v>0</v>
          </cell>
          <cell r="J12560">
            <v>6519992.3399999999</v>
          </cell>
        </row>
        <row r="12561">
          <cell r="H12561" t="str">
            <v>0913987204</v>
          </cell>
          <cell r="I12561">
            <v>0</v>
          </cell>
          <cell r="J12561">
            <v>6519992.3399999999</v>
          </cell>
        </row>
        <row r="12562">
          <cell r="H12562" t="str">
            <v>0913992204</v>
          </cell>
          <cell r="I12562">
            <v>217634700</v>
          </cell>
          <cell r="J12562">
            <v>217634700</v>
          </cell>
        </row>
        <row r="12563">
          <cell r="H12563" t="str">
            <v>0913992204</v>
          </cell>
          <cell r="I12563">
            <v>217634700</v>
          </cell>
          <cell r="J12563">
            <v>217634700</v>
          </cell>
        </row>
        <row r="12564">
          <cell r="H12564" t="str">
            <v>0913992204</v>
          </cell>
          <cell r="I12564">
            <v>0</v>
          </cell>
          <cell r="J12564">
            <v>217634700</v>
          </cell>
        </row>
        <row r="12565">
          <cell r="H12565" t="str">
            <v>0913992204</v>
          </cell>
          <cell r="I12565">
            <v>0</v>
          </cell>
          <cell r="J12565">
            <v>217634700</v>
          </cell>
        </row>
        <row r="12566">
          <cell r="H12566" t="str">
            <v>0913994204</v>
          </cell>
          <cell r="I12566">
            <v>29665400</v>
          </cell>
          <cell r="J12566">
            <v>29664599.850000001</v>
          </cell>
        </row>
        <row r="12567">
          <cell r="H12567" t="str">
            <v>0913994204</v>
          </cell>
          <cell r="I12567">
            <v>29665400</v>
          </cell>
          <cell r="J12567">
            <v>29664599.850000001</v>
          </cell>
        </row>
        <row r="12568">
          <cell r="H12568" t="str">
            <v>0913994204</v>
          </cell>
          <cell r="I12568">
            <v>0</v>
          </cell>
          <cell r="J12568">
            <v>29664599.850000001</v>
          </cell>
        </row>
        <row r="12569">
          <cell r="H12569" t="str">
            <v>0913994204</v>
          </cell>
          <cell r="I12569">
            <v>0</v>
          </cell>
          <cell r="J12569">
            <v>29664599.850000001</v>
          </cell>
        </row>
        <row r="12570">
          <cell r="H12570" t="str">
            <v>0913996204</v>
          </cell>
          <cell r="I12570">
            <v>361330300</v>
          </cell>
          <cell r="J12570">
            <v>361329343.98000002</v>
          </cell>
        </row>
        <row r="12571">
          <cell r="H12571" t="str">
            <v>0913996204</v>
          </cell>
          <cell r="I12571">
            <v>361330300</v>
          </cell>
          <cell r="J12571">
            <v>361329343.98000002</v>
          </cell>
        </row>
        <row r="12572">
          <cell r="H12572" t="str">
            <v>0913996204</v>
          </cell>
          <cell r="I12572">
            <v>0</v>
          </cell>
          <cell r="J12572">
            <v>361329343.98000002</v>
          </cell>
        </row>
        <row r="12573">
          <cell r="H12573" t="str">
            <v>0913996204</v>
          </cell>
          <cell r="I12573">
            <v>0</v>
          </cell>
          <cell r="J12573">
            <v>361329343.98000002</v>
          </cell>
        </row>
        <row r="12574">
          <cell r="H12574" t="str">
            <v>0914009204</v>
          </cell>
          <cell r="I12574">
            <v>303723700</v>
          </cell>
          <cell r="J12574">
            <v>301116153.30000001</v>
          </cell>
        </row>
        <row r="12575">
          <cell r="H12575" t="str">
            <v>0914009204</v>
          </cell>
          <cell r="I12575">
            <v>303723700</v>
          </cell>
          <cell r="J12575">
            <v>301116153.30000001</v>
          </cell>
        </row>
        <row r="12576">
          <cell r="H12576" t="str">
            <v>0914009204</v>
          </cell>
          <cell r="I12576">
            <v>0</v>
          </cell>
          <cell r="J12576">
            <v>301116153.30000001</v>
          </cell>
        </row>
        <row r="12577">
          <cell r="H12577" t="str">
            <v>0914009204</v>
          </cell>
          <cell r="I12577">
            <v>0</v>
          </cell>
          <cell r="J12577">
            <v>301116153.30000001</v>
          </cell>
        </row>
        <row r="12578">
          <cell r="H12578" t="str">
            <v>0916057204</v>
          </cell>
          <cell r="I12578">
            <v>855000</v>
          </cell>
          <cell r="J12578">
            <v>848697.6</v>
          </cell>
        </row>
        <row r="12579">
          <cell r="H12579" t="str">
            <v>0916057204</v>
          </cell>
          <cell r="I12579">
            <v>855000</v>
          </cell>
          <cell r="J12579">
            <v>848697.6</v>
          </cell>
        </row>
        <row r="12580">
          <cell r="H12580" t="str">
            <v>0916057204</v>
          </cell>
          <cell r="I12580">
            <v>0</v>
          </cell>
          <cell r="J12580">
            <v>848697.6</v>
          </cell>
        </row>
        <row r="12581">
          <cell r="H12581" t="str">
            <v>0916057204</v>
          </cell>
          <cell r="I12581">
            <v>0</v>
          </cell>
          <cell r="J12581">
            <v>848697.6</v>
          </cell>
        </row>
        <row r="12582">
          <cell r="H12582" t="str">
            <v>0930000204</v>
          </cell>
          <cell r="I12582">
            <v>10200000</v>
          </cell>
          <cell r="J12582">
            <v>10200000</v>
          </cell>
        </row>
        <row r="12583">
          <cell r="H12583" t="str">
            <v>0936091204</v>
          </cell>
          <cell r="I12583">
            <v>10200000</v>
          </cell>
          <cell r="J12583">
            <v>10200000</v>
          </cell>
        </row>
        <row r="12584">
          <cell r="H12584" t="str">
            <v>0936091204</v>
          </cell>
          <cell r="I12584">
            <v>10200000</v>
          </cell>
          <cell r="J12584">
            <v>10200000</v>
          </cell>
        </row>
        <row r="12585">
          <cell r="H12585" t="str">
            <v>0936091204</v>
          </cell>
          <cell r="I12585">
            <v>0</v>
          </cell>
          <cell r="J12585">
            <v>10200000</v>
          </cell>
        </row>
        <row r="12586">
          <cell r="H12586" t="str">
            <v>204</v>
          </cell>
          <cell r="I12586">
            <v>51017000</v>
          </cell>
          <cell r="J12586">
            <v>51008898.420000002</v>
          </cell>
        </row>
        <row r="12587">
          <cell r="H12587" t="str">
            <v>0300000204</v>
          </cell>
          <cell r="I12587">
            <v>355400</v>
          </cell>
          <cell r="J12587">
            <v>350339.06</v>
          </cell>
        </row>
        <row r="12588">
          <cell r="H12588" t="str">
            <v>0330000204</v>
          </cell>
          <cell r="I12588">
            <v>355400</v>
          </cell>
          <cell r="J12588">
            <v>350339.06</v>
          </cell>
        </row>
        <row r="12589">
          <cell r="H12589" t="str">
            <v>0333969204</v>
          </cell>
          <cell r="I12589">
            <v>1300</v>
          </cell>
          <cell r="J12589">
            <v>0</v>
          </cell>
        </row>
        <row r="12590">
          <cell r="H12590" t="str">
            <v>0333969204</v>
          </cell>
          <cell r="I12590">
            <v>1300</v>
          </cell>
          <cell r="J12590">
            <v>0</v>
          </cell>
        </row>
        <row r="12591">
          <cell r="H12591" t="str">
            <v>0333988204</v>
          </cell>
          <cell r="I12591">
            <v>45300</v>
          </cell>
          <cell r="J12591">
            <v>43130.99</v>
          </cell>
        </row>
        <row r="12592">
          <cell r="H12592" t="str">
            <v>0333988204</v>
          </cell>
          <cell r="I12592">
            <v>45300</v>
          </cell>
          <cell r="J12592">
            <v>43130.99</v>
          </cell>
        </row>
        <row r="12593">
          <cell r="H12593" t="str">
            <v>0333988204</v>
          </cell>
          <cell r="I12593">
            <v>0</v>
          </cell>
          <cell r="J12593">
            <v>43130.99</v>
          </cell>
        </row>
        <row r="12594">
          <cell r="H12594" t="str">
            <v>0333988204</v>
          </cell>
          <cell r="I12594">
            <v>0</v>
          </cell>
          <cell r="J12594">
            <v>43130.99</v>
          </cell>
        </row>
        <row r="12595">
          <cell r="H12595" t="str">
            <v>0333989204</v>
          </cell>
          <cell r="I12595">
            <v>1500</v>
          </cell>
          <cell r="J12595">
            <v>0</v>
          </cell>
        </row>
        <row r="12596">
          <cell r="H12596" t="str">
            <v>0333989204</v>
          </cell>
          <cell r="I12596">
            <v>1500</v>
          </cell>
          <cell r="J12596">
            <v>0</v>
          </cell>
        </row>
        <row r="12597">
          <cell r="H12597" t="str">
            <v>0333991204</v>
          </cell>
          <cell r="I12597">
            <v>307300</v>
          </cell>
          <cell r="J12597">
            <v>307208.07</v>
          </cell>
        </row>
        <row r="12598">
          <cell r="H12598" t="str">
            <v>0333991204</v>
          </cell>
          <cell r="I12598">
            <v>307300</v>
          </cell>
          <cell r="J12598">
            <v>307208.07</v>
          </cell>
        </row>
        <row r="12599">
          <cell r="H12599" t="str">
            <v>0333991204</v>
          </cell>
          <cell r="I12599">
            <v>0</v>
          </cell>
          <cell r="J12599">
            <v>307208.07</v>
          </cell>
        </row>
        <row r="12600">
          <cell r="H12600" t="str">
            <v>0333991204</v>
          </cell>
          <cell r="I12600">
            <v>0</v>
          </cell>
          <cell r="J12600">
            <v>307208.07</v>
          </cell>
        </row>
        <row r="12601">
          <cell r="H12601" t="str">
            <v>0900000204</v>
          </cell>
          <cell r="I12601">
            <v>50661600</v>
          </cell>
          <cell r="J12601">
            <v>50658559.359999999</v>
          </cell>
        </row>
        <row r="12602">
          <cell r="H12602" t="str">
            <v>0910000204</v>
          </cell>
          <cell r="I12602">
            <v>50661600</v>
          </cell>
          <cell r="J12602">
            <v>50658559.359999999</v>
          </cell>
        </row>
        <row r="12603">
          <cell r="H12603" t="str">
            <v>0910059204</v>
          </cell>
          <cell r="I12603">
            <v>50257600</v>
          </cell>
          <cell r="J12603">
            <v>50255010.969999999</v>
          </cell>
        </row>
        <row r="12604">
          <cell r="H12604" t="str">
            <v>0910059204</v>
          </cell>
          <cell r="I12604">
            <v>40332200</v>
          </cell>
          <cell r="J12604">
            <v>40332110.57</v>
          </cell>
        </row>
        <row r="12605">
          <cell r="H12605" t="str">
            <v>0910059204</v>
          </cell>
          <cell r="I12605">
            <v>0</v>
          </cell>
          <cell r="J12605">
            <v>32063984.16</v>
          </cell>
        </row>
        <row r="12606">
          <cell r="H12606" t="str">
            <v>0910059204</v>
          </cell>
          <cell r="I12606">
            <v>0</v>
          </cell>
          <cell r="J12606">
            <v>31275700</v>
          </cell>
        </row>
        <row r="12607">
          <cell r="H12607" t="str">
            <v>0910059204</v>
          </cell>
          <cell r="I12607">
            <v>0</v>
          </cell>
          <cell r="J12607">
            <v>788284.16</v>
          </cell>
        </row>
        <row r="12608">
          <cell r="H12608" t="str">
            <v>0910059204</v>
          </cell>
          <cell r="I12608">
            <v>0</v>
          </cell>
          <cell r="J12608">
            <v>8268126.4100000001</v>
          </cell>
        </row>
        <row r="12609">
          <cell r="H12609" t="str">
            <v>0910059204</v>
          </cell>
          <cell r="I12609">
            <v>0</v>
          </cell>
          <cell r="J12609">
            <v>7635100</v>
          </cell>
        </row>
        <row r="12610">
          <cell r="H12610" t="str">
            <v>0910059204</v>
          </cell>
          <cell r="I12610">
            <v>0</v>
          </cell>
          <cell r="J12610">
            <v>633026.41</v>
          </cell>
        </row>
        <row r="12611">
          <cell r="H12611" t="str">
            <v>0910059204</v>
          </cell>
          <cell r="I12611">
            <v>9925400</v>
          </cell>
          <cell r="J12611">
            <v>9922900.4000000004</v>
          </cell>
        </row>
        <row r="12612">
          <cell r="H12612" t="str">
            <v>0910059204</v>
          </cell>
          <cell r="I12612">
            <v>0</v>
          </cell>
          <cell r="J12612">
            <v>9922900.4000000004</v>
          </cell>
        </row>
        <row r="12613">
          <cell r="H12613" t="str">
            <v>0910059204</v>
          </cell>
          <cell r="I12613">
            <v>0</v>
          </cell>
          <cell r="J12613">
            <v>8850000</v>
          </cell>
        </row>
        <row r="12614">
          <cell r="H12614" t="str">
            <v>0910059204</v>
          </cell>
          <cell r="I12614">
            <v>0</v>
          </cell>
          <cell r="J12614">
            <v>508587.6</v>
          </cell>
        </row>
        <row r="12615">
          <cell r="H12615" t="str">
            <v>0910059204</v>
          </cell>
          <cell r="I12615">
            <v>0</v>
          </cell>
          <cell r="J12615">
            <v>564312.80000000005</v>
          </cell>
        </row>
        <row r="12616">
          <cell r="H12616" t="str">
            <v>0913994204</v>
          </cell>
          <cell r="I12616">
            <v>404000</v>
          </cell>
          <cell r="J12616">
            <v>403548.39</v>
          </cell>
        </row>
        <row r="12617">
          <cell r="H12617" t="str">
            <v>0913994204</v>
          </cell>
          <cell r="I12617">
            <v>404000</v>
          </cell>
          <cell r="J12617">
            <v>403548.39</v>
          </cell>
        </row>
        <row r="12618">
          <cell r="H12618" t="str">
            <v>0913994204</v>
          </cell>
          <cell r="I12618">
            <v>0</v>
          </cell>
          <cell r="J12618">
            <v>403548.39</v>
          </cell>
        </row>
        <row r="12619">
          <cell r="H12619" t="str">
            <v>0913994204</v>
          </cell>
          <cell r="I12619">
            <v>0</v>
          </cell>
          <cell r="J12619">
            <v>403548.39</v>
          </cell>
        </row>
        <row r="12620">
          <cell r="H12620" t="str">
            <v>204</v>
          </cell>
          <cell r="I12620">
            <v>427500000</v>
          </cell>
          <cell r="J12620">
            <v>427495320.31999999</v>
          </cell>
        </row>
        <row r="12621">
          <cell r="H12621" t="str">
            <v>204</v>
          </cell>
          <cell r="I12621">
            <v>427500000</v>
          </cell>
          <cell r="J12621">
            <v>427495320.31999999</v>
          </cell>
        </row>
        <row r="12622">
          <cell r="H12622" t="str">
            <v>0900000204</v>
          </cell>
          <cell r="I12622">
            <v>427500000</v>
          </cell>
          <cell r="J12622">
            <v>427495320.31999999</v>
          </cell>
        </row>
        <row r="12623">
          <cell r="H12623" t="str">
            <v>0910000204</v>
          </cell>
          <cell r="I12623">
            <v>427500000</v>
          </cell>
          <cell r="J12623">
            <v>427495320.31999999</v>
          </cell>
        </row>
        <row r="12624">
          <cell r="H12624" t="str">
            <v>0914009204</v>
          </cell>
          <cell r="I12624">
            <v>72000000</v>
          </cell>
          <cell r="J12624">
            <v>71996191.299999997</v>
          </cell>
        </row>
        <row r="12625">
          <cell r="H12625" t="str">
            <v>0914009204</v>
          </cell>
          <cell r="I12625">
            <v>72000000</v>
          </cell>
          <cell r="J12625">
            <v>71996191.299999997</v>
          </cell>
        </row>
        <row r="12626">
          <cell r="H12626" t="str">
            <v>0914009204</v>
          </cell>
          <cell r="I12626">
            <v>0</v>
          </cell>
          <cell r="J12626">
            <v>71996191.299999997</v>
          </cell>
        </row>
        <row r="12627">
          <cell r="H12627" t="str">
            <v>0914009204</v>
          </cell>
          <cell r="I12627">
            <v>0</v>
          </cell>
          <cell r="J12627">
            <v>71996191.299999997</v>
          </cell>
        </row>
        <row r="12628">
          <cell r="H12628" t="str">
            <v>0914033204</v>
          </cell>
          <cell r="I12628">
            <v>88200000</v>
          </cell>
          <cell r="J12628">
            <v>88199861.799999997</v>
          </cell>
        </row>
        <row r="12629">
          <cell r="H12629" t="str">
            <v>0914033204</v>
          </cell>
          <cell r="I12629">
            <v>88200000</v>
          </cell>
          <cell r="J12629">
            <v>88199861.799999997</v>
          </cell>
        </row>
        <row r="12630">
          <cell r="H12630" t="str">
            <v>0914033204</v>
          </cell>
          <cell r="I12630">
            <v>0</v>
          </cell>
          <cell r="J12630">
            <v>88199861.799999997</v>
          </cell>
        </row>
        <row r="12631">
          <cell r="H12631" t="str">
            <v>0914033204</v>
          </cell>
          <cell r="I12631">
            <v>0</v>
          </cell>
          <cell r="J12631">
            <v>88199861.799999997</v>
          </cell>
        </row>
        <row r="12632">
          <cell r="H12632" t="str">
            <v>0914034204</v>
          </cell>
          <cell r="I12632">
            <v>267300000</v>
          </cell>
          <cell r="J12632">
            <v>267299267.22</v>
          </cell>
        </row>
        <row r="12633">
          <cell r="H12633" t="str">
            <v>0914034204</v>
          </cell>
          <cell r="I12633">
            <v>267300000</v>
          </cell>
          <cell r="J12633">
            <v>267299267.22</v>
          </cell>
        </row>
        <row r="12634">
          <cell r="H12634" t="str">
            <v>0914034204</v>
          </cell>
          <cell r="I12634">
            <v>0</v>
          </cell>
          <cell r="J12634">
            <v>267299267.22</v>
          </cell>
        </row>
        <row r="12635">
          <cell r="H12635" t="str">
            <v>0914034204</v>
          </cell>
          <cell r="I12635">
            <v>0</v>
          </cell>
          <cell r="J12635">
            <v>267299267.22</v>
          </cell>
        </row>
        <row r="12636">
          <cell r="H12636" t="str">
            <v>204</v>
          </cell>
          <cell r="I12636">
            <v>646184700</v>
          </cell>
          <cell r="J12636">
            <v>646122680.87</v>
          </cell>
        </row>
        <row r="12637">
          <cell r="H12637" t="str">
            <v>204</v>
          </cell>
          <cell r="I12637">
            <v>251513400</v>
          </cell>
          <cell r="J12637">
            <v>251454897.34</v>
          </cell>
        </row>
        <row r="12638">
          <cell r="H12638" t="str">
            <v>0300000204</v>
          </cell>
          <cell r="I12638">
            <v>175400</v>
          </cell>
          <cell r="J12638">
            <v>175266.85</v>
          </cell>
        </row>
        <row r="12639">
          <cell r="H12639" t="str">
            <v>0330000204</v>
          </cell>
          <cell r="I12639">
            <v>175400</v>
          </cell>
          <cell r="J12639">
            <v>175266.85</v>
          </cell>
        </row>
        <row r="12640">
          <cell r="H12640" t="str">
            <v>0333969204</v>
          </cell>
          <cell r="I12640">
            <v>5700</v>
          </cell>
          <cell r="J12640">
            <v>5700</v>
          </cell>
        </row>
        <row r="12641">
          <cell r="H12641" t="str">
            <v>0333969204</v>
          </cell>
          <cell r="I12641">
            <v>5700</v>
          </cell>
          <cell r="J12641">
            <v>5700</v>
          </cell>
        </row>
        <row r="12642">
          <cell r="H12642" t="str">
            <v>0333969204</v>
          </cell>
          <cell r="I12642">
            <v>0</v>
          </cell>
          <cell r="J12642">
            <v>5700</v>
          </cell>
        </row>
        <row r="12643">
          <cell r="H12643" t="str">
            <v>0333969204</v>
          </cell>
          <cell r="I12643">
            <v>0</v>
          </cell>
          <cell r="J12643">
            <v>5700</v>
          </cell>
        </row>
        <row r="12644">
          <cell r="H12644" t="str">
            <v>0333988204</v>
          </cell>
          <cell r="I12644">
            <v>96300</v>
          </cell>
          <cell r="J12644">
            <v>96166.85</v>
          </cell>
        </row>
        <row r="12645">
          <cell r="H12645" t="str">
            <v>0333988204</v>
          </cell>
          <cell r="I12645">
            <v>96300</v>
          </cell>
          <cell r="J12645">
            <v>96166.85</v>
          </cell>
        </row>
        <row r="12646">
          <cell r="H12646" t="str">
            <v>0333988204</v>
          </cell>
          <cell r="I12646">
            <v>0</v>
          </cell>
          <cell r="J12646">
            <v>96166.85</v>
          </cell>
        </row>
        <row r="12647">
          <cell r="H12647" t="str">
            <v>0333988204</v>
          </cell>
          <cell r="I12647">
            <v>0</v>
          </cell>
          <cell r="J12647">
            <v>96166.85</v>
          </cell>
        </row>
        <row r="12648">
          <cell r="H12648" t="str">
            <v>0333989204</v>
          </cell>
          <cell r="I12648">
            <v>2500</v>
          </cell>
          <cell r="J12648">
            <v>2500</v>
          </cell>
        </row>
        <row r="12649">
          <cell r="H12649" t="str">
            <v>0333989204</v>
          </cell>
          <cell r="I12649">
            <v>2500</v>
          </cell>
          <cell r="J12649">
            <v>2500</v>
          </cell>
        </row>
        <row r="12650">
          <cell r="H12650" t="str">
            <v>0333989204</v>
          </cell>
          <cell r="I12650">
            <v>0</v>
          </cell>
          <cell r="J12650">
            <v>2500</v>
          </cell>
        </row>
        <row r="12651">
          <cell r="H12651" t="str">
            <v>0333989204</v>
          </cell>
          <cell r="I12651">
            <v>0</v>
          </cell>
          <cell r="J12651">
            <v>2500</v>
          </cell>
        </row>
        <row r="12652">
          <cell r="H12652" t="str">
            <v>0333990204</v>
          </cell>
          <cell r="I12652">
            <v>16500</v>
          </cell>
          <cell r="J12652">
            <v>16500</v>
          </cell>
        </row>
        <row r="12653">
          <cell r="H12653" t="str">
            <v>0333990204</v>
          </cell>
          <cell r="I12653">
            <v>16500</v>
          </cell>
          <cell r="J12653">
            <v>16500</v>
          </cell>
        </row>
        <row r="12654">
          <cell r="H12654" t="str">
            <v>0333990204</v>
          </cell>
          <cell r="I12654">
            <v>0</v>
          </cell>
          <cell r="J12654">
            <v>16500</v>
          </cell>
        </row>
        <row r="12655">
          <cell r="H12655" t="str">
            <v>0333990204</v>
          </cell>
          <cell r="I12655">
            <v>0</v>
          </cell>
          <cell r="J12655">
            <v>16500</v>
          </cell>
        </row>
        <row r="12656">
          <cell r="H12656" t="str">
            <v>0333991204</v>
          </cell>
          <cell r="I12656">
            <v>54400</v>
          </cell>
          <cell r="J12656">
            <v>54400</v>
          </cell>
        </row>
        <row r="12657">
          <cell r="H12657" t="str">
            <v>0333991204</v>
          </cell>
          <cell r="I12657">
            <v>54400</v>
          </cell>
          <cell r="J12657">
            <v>54400</v>
          </cell>
        </row>
        <row r="12658">
          <cell r="H12658" t="str">
            <v>0333991204</v>
          </cell>
          <cell r="I12658">
            <v>0</v>
          </cell>
          <cell r="J12658">
            <v>54400</v>
          </cell>
        </row>
        <row r="12659">
          <cell r="H12659" t="str">
            <v>0333991204</v>
          </cell>
          <cell r="I12659">
            <v>0</v>
          </cell>
          <cell r="J12659">
            <v>54400</v>
          </cell>
        </row>
        <row r="12660">
          <cell r="H12660" t="str">
            <v>0900000204</v>
          </cell>
          <cell r="I12660">
            <v>251338000</v>
          </cell>
          <cell r="J12660">
            <v>251279630.49000001</v>
          </cell>
        </row>
        <row r="12661">
          <cell r="H12661" t="str">
            <v>0910000204</v>
          </cell>
          <cell r="I12661">
            <v>251338000</v>
          </cell>
          <cell r="J12661">
            <v>251279630.49000001</v>
          </cell>
        </row>
        <row r="12662">
          <cell r="H12662" t="str">
            <v>0910059204</v>
          </cell>
          <cell r="I12662">
            <v>244800000</v>
          </cell>
          <cell r="J12662">
            <v>244799840.84999999</v>
          </cell>
        </row>
        <row r="12663">
          <cell r="H12663" t="str">
            <v>0910059204</v>
          </cell>
          <cell r="I12663">
            <v>194950000</v>
          </cell>
          <cell r="J12663">
            <v>194949906.94</v>
          </cell>
        </row>
        <row r="12664">
          <cell r="H12664" t="str">
            <v>0910059204</v>
          </cell>
          <cell r="I12664">
            <v>0</v>
          </cell>
          <cell r="J12664">
            <v>52815590</v>
          </cell>
        </row>
        <row r="12665">
          <cell r="H12665" t="str">
            <v>0910059204</v>
          </cell>
          <cell r="I12665">
            <v>0</v>
          </cell>
          <cell r="J12665">
            <v>52805300</v>
          </cell>
        </row>
        <row r="12666">
          <cell r="H12666" t="str">
            <v>0910059204</v>
          </cell>
          <cell r="I12666">
            <v>0</v>
          </cell>
          <cell r="J12666">
            <v>10290</v>
          </cell>
        </row>
        <row r="12667">
          <cell r="H12667" t="str">
            <v>0910059204</v>
          </cell>
          <cell r="I12667">
            <v>0</v>
          </cell>
          <cell r="J12667">
            <v>142134316.94</v>
          </cell>
        </row>
        <row r="12668">
          <cell r="H12668" t="str">
            <v>0910059204</v>
          </cell>
          <cell r="I12668">
            <v>0</v>
          </cell>
          <cell r="J12668">
            <v>134551100</v>
          </cell>
        </row>
        <row r="12669">
          <cell r="H12669" t="str">
            <v>0910059204</v>
          </cell>
          <cell r="I12669">
            <v>0</v>
          </cell>
          <cell r="J12669">
            <v>7583216.9400000004</v>
          </cell>
        </row>
        <row r="12670">
          <cell r="H12670" t="str">
            <v>0910059204</v>
          </cell>
          <cell r="I12670">
            <v>46194700</v>
          </cell>
          <cell r="J12670">
            <v>46194698.380000003</v>
          </cell>
        </row>
        <row r="12671">
          <cell r="H12671" t="str">
            <v>0910059204</v>
          </cell>
          <cell r="I12671">
            <v>0</v>
          </cell>
          <cell r="J12671">
            <v>4567000</v>
          </cell>
        </row>
        <row r="12672">
          <cell r="H12672" t="str">
            <v>0910059204</v>
          </cell>
          <cell r="I12672">
            <v>0</v>
          </cell>
          <cell r="J12672">
            <v>4567000</v>
          </cell>
        </row>
        <row r="12673">
          <cell r="H12673" t="str">
            <v>0910059204</v>
          </cell>
          <cell r="I12673">
            <v>0</v>
          </cell>
          <cell r="J12673">
            <v>41627698.380000003</v>
          </cell>
        </row>
        <row r="12674">
          <cell r="H12674" t="str">
            <v>0910059204</v>
          </cell>
          <cell r="I12674">
            <v>0</v>
          </cell>
          <cell r="J12674">
            <v>2168798.38</v>
          </cell>
        </row>
        <row r="12675">
          <cell r="H12675" t="str">
            <v>0910059204</v>
          </cell>
          <cell r="I12675">
            <v>0</v>
          </cell>
          <cell r="J12675">
            <v>8334500</v>
          </cell>
        </row>
        <row r="12676">
          <cell r="H12676" t="str">
            <v>0910059204</v>
          </cell>
          <cell r="I12676">
            <v>0</v>
          </cell>
          <cell r="J12676">
            <v>31124400</v>
          </cell>
        </row>
        <row r="12677">
          <cell r="H12677" t="str">
            <v>0910059204</v>
          </cell>
          <cell r="I12677">
            <v>1266100</v>
          </cell>
          <cell r="J12677">
            <v>1266035.53</v>
          </cell>
        </row>
        <row r="12678">
          <cell r="H12678" t="str">
            <v>0910059204</v>
          </cell>
          <cell r="I12678">
            <v>0</v>
          </cell>
          <cell r="J12678">
            <v>1266035.53</v>
          </cell>
        </row>
        <row r="12679">
          <cell r="H12679" t="str">
            <v>0910059204</v>
          </cell>
          <cell r="I12679">
            <v>0</v>
          </cell>
          <cell r="J12679">
            <v>1266035.53</v>
          </cell>
        </row>
        <row r="12680">
          <cell r="H12680" t="str">
            <v>0910059204</v>
          </cell>
          <cell r="I12680">
            <v>2389200</v>
          </cell>
          <cell r="J12680">
            <v>2389200</v>
          </cell>
        </row>
        <row r="12681">
          <cell r="H12681" t="str">
            <v>0910059204</v>
          </cell>
          <cell r="I12681">
            <v>0</v>
          </cell>
          <cell r="J12681">
            <v>2389200</v>
          </cell>
        </row>
        <row r="12682">
          <cell r="H12682" t="str">
            <v>0910059204</v>
          </cell>
          <cell r="I12682">
            <v>0</v>
          </cell>
          <cell r="J12682">
            <v>2347100</v>
          </cell>
        </row>
        <row r="12683">
          <cell r="H12683" t="str">
            <v>0910059204</v>
          </cell>
          <cell r="I12683">
            <v>0</v>
          </cell>
          <cell r="J12683">
            <v>42100</v>
          </cell>
        </row>
        <row r="12684">
          <cell r="H12684" t="str">
            <v>0912040204</v>
          </cell>
          <cell r="I12684">
            <v>698200</v>
          </cell>
          <cell r="J12684">
            <v>639989.64</v>
          </cell>
        </row>
        <row r="12685">
          <cell r="H12685" t="str">
            <v>0912040204</v>
          </cell>
          <cell r="I12685">
            <v>698200</v>
          </cell>
          <cell r="J12685">
            <v>639989.64</v>
          </cell>
        </row>
        <row r="12686">
          <cell r="H12686" t="str">
            <v>0912040204</v>
          </cell>
          <cell r="I12686">
            <v>0</v>
          </cell>
          <cell r="J12686">
            <v>639989.64</v>
          </cell>
        </row>
        <row r="12687">
          <cell r="H12687" t="str">
            <v>0912040204</v>
          </cell>
          <cell r="I12687">
            <v>0</v>
          </cell>
          <cell r="J12687">
            <v>639989.64</v>
          </cell>
        </row>
        <row r="12688">
          <cell r="H12688" t="str">
            <v>0913970204</v>
          </cell>
          <cell r="I12688">
            <v>108300</v>
          </cell>
          <cell r="J12688">
            <v>108300</v>
          </cell>
        </row>
        <row r="12689">
          <cell r="H12689" t="str">
            <v>0913970204</v>
          </cell>
          <cell r="I12689">
            <v>108300</v>
          </cell>
          <cell r="J12689">
            <v>108300</v>
          </cell>
        </row>
        <row r="12690">
          <cell r="H12690" t="str">
            <v>0913970204</v>
          </cell>
          <cell r="I12690">
            <v>0</v>
          </cell>
          <cell r="J12690">
            <v>108300</v>
          </cell>
        </row>
        <row r="12691">
          <cell r="H12691" t="str">
            <v>0913970204</v>
          </cell>
          <cell r="I12691">
            <v>0</v>
          </cell>
          <cell r="J12691">
            <v>108300</v>
          </cell>
        </row>
        <row r="12692">
          <cell r="H12692" t="str">
            <v>0913996204</v>
          </cell>
          <cell r="I12692">
            <v>5731500</v>
          </cell>
          <cell r="J12692">
            <v>5731500</v>
          </cell>
        </row>
        <row r="12693">
          <cell r="H12693" t="str">
            <v>0913996204</v>
          </cell>
          <cell r="I12693">
            <v>5731500</v>
          </cell>
          <cell r="J12693">
            <v>5731500</v>
          </cell>
        </row>
        <row r="12694">
          <cell r="H12694" t="str">
            <v>0913996204</v>
          </cell>
          <cell r="I12694">
            <v>0</v>
          </cell>
          <cell r="J12694">
            <v>5731500</v>
          </cell>
        </row>
        <row r="12695">
          <cell r="H12695" t="str">
            <v>0913996204</v>
          </cell>
          <cell r="I12695">
            <v>0</v>
          </cell>
          <cell r="J12695">
            <v>5731500</v>
          </cell>
        </row>
        <row r="12696">
          <cell r="H12696" t="str">
            <v>204</v>
          </cell>
          <cell r="I12696">
            <v>394671300</v>
          </cell>
          <cell r="J12696">
            <v>394667783.52999997</v>
          </cell>
        </row>
        <row r="12697">
          <cell r="H12697" t="str">
            <v>0300000204</v>
          </cell>
          <cell r="I12697">
            <v>873100</v>
          </cell>
          <cell r="J12697">
            <v>870080.25</v>
          </cell>
        </row>
        <row r="12698">
          <cell r="H12698" t="str">
            <v>0330000204</v>
          </cell>
          <cell r="I12698">
            <v>873100</v>
          </cell>
          <cell r="J12698">
            <v>870080.25</v>
          </cell>
        </row>
        <row r="12699">
          <cell r="H12699" t="str">
            <v>0333969204</v>
          </cell>
          <cell r="I12699">
            <v>5700</v>
          </cell>
          <cell r="J12699">
            <v>4194.38</v>
          </cell>
        </row>
        <row r="12700">
          <cell r="H12700" t="str">
            <v>0333969204</v>
          </cell>
          <cell r="I12700">
            <v>5700</v>
          </cell>
          <cell r="J12700">
            <v>4194.38</v>
          </cell>
        </row>
        <row r="12701">
          <cell r="H12701" t="str">
            <v>0333969204</v>
          </cell>
          <cell r="I12701">
            <v>0</v>
          </cell>
          <cell r="J12701">
            <v>4194.38</v>
          </cell>
        </row>
        <row r="12702">
          <cell r="H12702" t="str">
            <v>0333969204</v>
          </cell>
          <cell r="I12702">
            <v>0</v>
          </cell>
          <cell r="J12702">
            <v>4194.38</v>
          </cell>
        </row>
        <row r="12703">
          <cell r="H12703" t="str">
            <v>0333988204</v>
          </cell>
          <cell r="I12703">
            <v>389200</v>
          </cell>
          <cell r="J12703">
            <v>389191.03</v>
          </cell>
        </row>
        <row r="12704">
          <cell r="H12704" t="str">
            <v>0333988204</v>
          </cell>
          <cell r="I12704">
            <v>389200</v>
          </cell>
          <cell r="J12704">
            <v>389191.03</v>
          </cell>
        </row>
        <row r="12705">
          <cell r="H12705" t="str">
            <v>0333988204</v>
          </cell>
          <cell r="I12705">
            <v>0</v>
          </cell>
          <cell r="J12705">
            <v>389191.03</v>
          </cell>
        </row>
        <row r="12706">
          <cell r="H12706" t="str">
            <v>0333988204</v>
          </cell>
          <cell r="I12706">
            <v>0</v>
          </cell>
          <cell r="J12706">
            <v>389191.03</v>
          </cell>
        </row>
        <row r="12707">
          <cell r="H12707" t="str">
            <v>0333989204</v>
          </cell>
          <cell r="I12707">
            <v>2200</v>
          </cell>
          <cell r="J12707">
            <v>707.6</v>
          </cell>
        </row>
        <row r="12708">
          <cell r="H12708" t="str">
            <v>0333989204</v>
          </cell>
          <cell r="I12708">
            <v>2200</v>
          </cell>
          <cell r="J12708">
            <v>707.6</v>
          </cell>
        </row>
        <row r="12709">
          <cell r="H12709" t="str">
            <v>0333989204</v>
          </cell>
          <cell r="I12709">
            <v>0</v>
          </cell>
          <cell r="J12709">
            <v>707.6</v>
          </cell>
        </row>
        <row r="12710">
          <cell r="H12710" t="str">
            <v>0333989204</v>
          </cell>
          <cell r="I12710">
            <v>0</v>
          </cell>
          <cell r="J12710">
            <v>707.6</v>
          </cell>
        </row>
        <row r="12711">
          <cell r="H12711" t="str">
            <v>0333990204</v>
          </cell>
          <cell r="I12711">
            <v>52200</v>
          </cell>
          <cell r="J12711">
            <v>52192.08</v>
          </cell>
        </row>
        <row r="12712">
          <cell r="H12712" t="str">
            <v>0333990204</v>
          </cell>
          <cell r="I12712">
            <v>52200</v>
          </cell>
          <cell r="J12712">
            <v>52192.08</v>
          </cell>
        </row>
        <row r="12713">
          <cell r="H12713" t="str">
            <v>0333990204</v>
          </cell>
          <cell r="I12713">
            <v>0</v>
          </cell>
          <cell r="J12713">
            <v>52192.08</v>
          </cell>
        </row>
        <row r="12714">
          <cell r="H12714" t="str">
            <v>0333990204</v>
          </cell>
          <cell r="I12714">
            <v>0</v>
          </cell>
          <cell r="J12714">
            <v>52192.08</v>
          </cell>
        </row>
        <row r="12715">
          <cell r="H12715" t="str">
            <v>0333991204</v>
          </cell>
          <cell r="I12715">
            <v>423800</v>
          </cell>
          <cell r="J12715">
            <v>423795.16</v>
          </cell>
        </row>
        <row r="12716">
          <cell r="H12716" t="str">
            <v>0333991204</v>
          </cell>
          <cell r="I12716">
            <v>423800</v>
          </cell>
          <cell r="J12716">
            <v>423795.16</v>
          </cell>
        </row>
        <row r="12717">
          <cell r="H12717" t="str">
            <v>0333991204</v>
          </cell>
          <cell r="I12717">
            <v>0</v>
          </cell>
          <cell r="J12717">
            <v>423795.16</v>
          </cell>
        </row>
        <row r="12718">
          <cell r="H12718" t="str">
            <v>0333991204</v>
          </cell>
          <cell r="I12718">
            <v>0</v>
          </cell>
          <cell r="J12718">
            <v>423795.16</v>
          </cell>
        </row>
        <row r="12719">
          <cell r="H12719" t="str">
            <v>0900000204</v>
          </cell>
          <cell r="I12719">
            <v>393798200</v>
          </cell>
          <cell r="J12719">
            <v>393797703.27999997</v>
          </cell>
        </row>
        <row r="12720">
          <cell r="H12720" t="str">
            <v>0910000204</v>
          </cell>
          <cell r="I12720">
            <v>393798200</v>
          </cell>
          <cell r="J12720">
            <v>393797703.27999997</v>
          </cell>
        </row>
        <row r="12721">
          <cell r="H12721" t="str">
            <v>0910059204</v>
          </cell>
          <cell r="I12721">
            <v>390337300</v>
          </cell>
          <cell r="J12721">
            <v>390336889.48000002</v>
          </cell>
        </row>
        <row r="12722">
          <cell r="H12722" t="str">
            <v>0910059204</v>
          </cell>
          <cell r="I12722">
            <v>330480900</v>
          </cell>
          <cell r="J12722">
            <v>330480758.55000001</v>
          </cell>
        </row>
        <row r="12723">
          <cell r="H12723" t="str">
            <v>0910059204</v>
          </cell>
          <cell r="I12723">
            <v>0</v>
          </cell>
          <cell r="J12723">
            <v>70123358.549999997</v>
          </cell>
        </row>
        <row r="12724">
          <cell r="H12724" t="str">
            <v>0910059204</v>
          </cell>
          <cell r="I12724">
            <v>0</v>
          </cell>
          <cell r="J12724">
            <v>68295700</v>
          </cell>
        </row>
        <row r="12725">
          <cell r="H12725" t="str">
            <v>0910059204</v>
          </cell>
          <cell r="I12725">
            <v>0</v>
          </cell>
          <cell r="J12725">
            <v>1827658.55</v>
          </cell>
        </row>
        <row r="12726">
          <cell r="H12726" t="str">
            <v>0910059204</v>
          </cell>
          <cell r="I12726">
            <v>0</v>
          </cell>
          <cell r="J12726">
            <v>260357400</v>
          </cell>
        </row>
        <row r="12727">
          <cell r="H12727" t="str">
            <v>0910059204</v>
          </cell>
          <cell r="I12727">
            <v>0</v>
          </cell>
          <cell r="J12727">
            <v>245224300</v>
          </cell>
        </row>
        <row r="12728">
          <cell r="H12728" t="str">
            <v>0910059204</v>
          </cell>
          <cell r="I12728">
            <v>0</v>
          </cell>
          <cell r="J12728">
            <v>34500</v>
          </cell>
        </row>
        <row r="12729">
          <cell r="H12729" t="str">
            <v>0910059204</v>
          </cell>
          <cell r="I12729">
            <v>0</v>
          </cell>
          <cell r="J12729">
            <v>15098600</v>
          </cell>
        </row>
        <row r="12730">
          <cell r="H12730" t="str">
            <v>0910059204</v>
          </cell>
          <cell r="I12730">
            <v>53198700</v>
          </cell>
          <cell r="J12730">
            <v>53198430.950000003</v>
          </cell>
        </row>
        <row r="12731">
          <cell r="H12731" t="str">
            <v>0910059204</v>
          </cell>
          <cell r="I12731">
            <v>0</v>
          </cell>
          <cell r="J12731">
            <v>11461700</v>
          </cell>
        </row>
        <row r="12732">
          <cell r="H12732" t="str">
            <v>0910059204</v>
          </cell>
          <cell r="I12732">
            <v>0</v>
          </cell>
          <cell r="J12732">
            <v>10600900</v>
          </cell>
        </row>
        <row r="12733">
          <cell r="H12733" t="str">
            <v>0910059204</v>
          </cell>
          <cell r="I12733">
            <v>0</v>
          </cell>
          <cell r="J12733">
            <v>860800</v>
          </cell>
        </row>
        <row r="12734">
          <cell r="H12734" t="str">
            <v>0910059204</v>
          </cell>
          <cell r="I12734">
            <v>0</v>
          </cell>
          <cell r="J12734">
            <v>41736730.950000003</v>
          </cell>
        </row>
        <row r="12735">
          <cell r="H12735" t="str">
            <v>0910059204</v>
          </cell>
          <cell r="I12735">
            <v>0</v>
          </cell>
          <cell r="J12735">
            <v>2510823.7000000002</v>
          </cell>
        </row>
        <row r="12736">
          <cell r="H12736" t="str">
            <v>0910059204</v>
          </cell>
          <cell r="I12736">
            <v>0</v>
          </cell>
          <cell r="J12736">
            <v>6382700</v>
          </cell>
        </row>
        <row r="12737">
          <cell r="H12737" t="str">
            <v>0910059204</v>
          </cell>
          <cell r="I12737">
            <v>0</v>
          </cell>
          <cell r="J12737">
            <v>32843207.25</v>
          </cell>
        </row>
        <row r="12738">
          <cell r="H12738" t="str">
            <v>0910059204</v>
          </cell>
          <cell r="I12738">
            <v>1643100</v>
          </cell>
          <cell r="J12738">
            <v>1643100</v>
          </cell>
        </row>
        <row r="12739">
          <cell r="H12739" t="str">
            <v>0910059204</v>
          </cell>
          <cell r="I12739">
            <v>0</v>
          </cell>
          <cell r="J12739">
            <v>1643100</v>
          </cell>
        </row>
        <row r="12740">
          <cell r="H12740" t="str">
            <v>0910059204</v>
          </cell>
          <cell r="I12740">
            <v>5014600</v>
          </cell>
          <cell r="J12740">
            <v>5014599.9800000004</v>
          </cell>
        </row>
        <row r="12741">
          <cell r="H12741" t="str">
            <v>0910059204</v>
          </cell>
          <cell r="I12741">
            <v>0</v>
          </cell>
          <cell r="J12741">
            <v>15000</v>
          </cell>
        </row>
        <row r="12742">
          <cell r="H12742" t="str">
            <v>0910059204</v>
          </cell>
          <cell r="I12742">
            <v>0</v>
          </cell>
          <cell r="J12742">
            <v>15000</v>
          </cell>
        </row>
        <row r="12743">
          <cell r="H12743" t="str">
            <v>0910059204</v>
          </cell>
          <cell r="I12743">
            <v>0</v>
          </cell>
          <cell r="J12743">
            <v>4999599.9800000004</v>
          </cell>
        </row>
        <row r="12744">
          <cell r="H12744" t="str">
            <v>0910059204</v>
          </cell>
          <cell r="I12744">
            <v>0</v>
          </cell>
          <cell r="J12744">
            <v>4214200</v>
          </cell>
        </row>
        <row r="12745">
          <cell r="H12745" t="str">
            <v>0910059204</v>
          </cell>
          <cell r="I12745">
            <v>0</v>
          </cell>
          <cell r="J12745">
            <v>760399.98</v>
          </cell>
        </row>
        <row r="12746">
          <cell r="H12746" t="str">
            <v>0910059204</v>
          </cell>
          <cell r="I12746">
            <v>0</v>
          </cell>
          <cell r="J12746">
            <v>25000</v>
          </cell>
        </row>
        <row r="12747">
          <cell r="H12747" t="str">
            <v>0913970204</v>
          </cell>
          <cell r="I12747">
            <v>3200</v>
          </cell>
          <cell r="J12747">
            <v>3113.8</v>
          </cell>
        </row>
        <row r="12748">
          <cell r="H12748" t="str">
            <v>0913970204</v>
          </cell>
          <cell r="I12748">
            <v>3200</v>
          </cell>
          <cell r="J12748">
            <v>3113.8</v>
          </cell>
        </row>
        <row r="12749">
          <cell r="H12749" t="str">
            <v>0913970204</v>
          </cell>
          <cell r="I12749">
            <v>0</v>
          </cell>
          <cell r="J12749">
            <v>3113.8</v>
          </cell>
        </row>
        <row r="12750">
          <cell r="H12750" t="str">
            <v>0913970204</v>
          </cell>
          <cell r="I12750">
            <v>0</v>
          </cell>
          <cell r="J12750">
            <v>3113.8</v>
          </cell>
        </row>
        <row r="12751">
          <cell r="H12751" t="str">
            <v>0913994204</v>
          </cell>
          <cell r="I12751">
            <v>43200</v>
          </cell>
          <cell r="J12751">
            <v>43200</v>
          </cell>
        </row>
        <row r="12752">
          <cell r="H12752" t="str">
            <v>0913994204</v>
          </cell>
          <cell r="I12752">
            <v>43200</v>
          </cell>
          <cell r="J12752">
            <v>43200</v>
          </cell>
        </row>
        <row r="12753">
          <cell r="H12753" t="str">
            <v>0913994204</v>
          </cell>
          <cell r="I12753">
            <v>0</v>
          </cell>
          <cell r="J12753">
            <v>43200</v>
          </cell>
        </row>
        <row r="12754">
          <cell r="H12754" t="str">
            <v>0913994204</v>
          </cell>
          <cell r="I12754">
            <v>0</v>
          </cell>
          <cell r="J12754">
            <v>43200</v>
          </cell>
        </row>
        <row r="12755">
          <cell r="H12755" t="str">
            <v>0913996204</v>
          </cell>
          <cell r="I12755">
            <v>3414500</v>
          </cell>
          <cell r="J12755">
            <v>3414500</v>
          </cell>
        </row>
        <row r="12756">
          <cell r="H12756" t="str">
            <v>0913996204</v>
          </cell>
          <cell r="I12756">
            <v>3414500</v>
          </cell>
          <cell r="J12756">
            <v>3414500</v>
          </cell>
        </row>
        <row r="12757">
          <cell r="H12757" t="str">
            <v>0913996204</v>
          </cell>
          <cell r="I12757">
            <v>0</v>
          </cell>
          <cell r="J12757">
            <v>3414500</v>
          </cell>
        </row>
        <row r="12758">
          <cell r="H12758" t="str">
            <v>0913996204</v>
          </cell>
          <cell r="I12758">
            <v>0</v>
          </cell>
          <cell r="J12758">
            <v>3414500</v>
          </cell>
        </row>
        <row r="12759">
          <cell r="H12759" t="str">
            <v>204</v>
          </cell>
          <cell r="I12759">
            <v>891411500</v>
          </cell>
          <cell r="J12759">
            <v>888890703.76999998</v>
          </cell>
        </row>
        <row r="12760">
          <cell r="H12760" t="str">
            <v>204</v>
          </cell>
          <cell r="I12760">
            <v>225908200</v>
          </cell>
          <cell r="J12760">
            <v>224034177.74000001</v>
          </cell>
        </row>
        <row r="12761">
          <cell r="H12761" t="str">
            <v>0300000204</v>
          </cell>
          <cell r="I12761">
            <v>501800</v>
          </cell>
          <cell r="J12761">
            <v>501555.77</v>
          </cell>
        </row>
        <row r="12762">
          <cell r="H12762" t="str">
            <v>0330000204</v>
          </cell>
          <cell r="I12762">
            <v>501800</v>
          </cell>
          <cell r="J12762">
            <v>501555.77</v>
          </cell>
        </row>
        <row r="12763">
          <cell r="H12763" t="str">
            <v>0333969204</v>
          </cell>
          <cell r="I12763">
            <v>2800</v>
          </cell>
          <cell r="J12763">
            <v>2752.79</v>
          </cell>
        </row>
        <row r="12764">
          <cell r="H12764" t="str">
            <v>0333969204</v>
          </cell>
          <cell r="I12764">
            <v>2800</v>
          </cell>
          <cell r="J12764">
            <v>2752.79</v>
          </cell>
        </row>
        <row r="12765">
          <cell r="H12765" t="str">
            <v>0333969204</v>
          </cell>
          <cell r="I12765">
            <v>0</v>
          </cell>
          <cell r="J12765">
            <v>2752.79</v>
          </cell>
        </row>
        <row r="12766">
          <cell r="H12766" t="str">
            <v>0333969204</v>
          </cell>
          <cell r="I12766">
            <v>0</v>
          </cell>
          <cell r="J12766">
            <v>2752.79</v>
          </cell>
        </row>
        <row r="12767">
          <cell r="H12767" t="str">
            <v>0333988204</v>
          </cell>
          <cell r="I12767">
            <v>152800</v>
          </cell>
          <cell r="J12767">
            <v>152700.37</v>
          </cell>
        </row>
        <row r="12768">
          <cell r="H12768" t="str">
            <v>0333988204</v>
          </cell>
          <cell r="I12768">
            <v>152800</v>
          </cell>
          <cell r="J12768">
            <v>152700.37</v>
          </cell>
        </row>
        <row r="12769">
          <cell r="H12769" t="str">
            <v>0333988204</v>
          </cell>
          <cell r="I12769">
            <v>0</v>
          </cell>
          <cell r="J12769">
            <v>152700.37</v>
          </cell>
        </row>
        <row r="12770">
          <cell r="H12770" t="str">
            <v>0333988204</v>
          </cell>
          <cell r="I12770">
            <v>0</v>
          </cell>
          <cell r="J12770">
            <v>152700.37</v>
          </cell>
        </row>
        <row r="12771">
          <cell r="H12771" t="str">
            <v>0333990204</v>
          </cell>
          <cell r="I12771">
            <v>29000</v>
          </cell>
          <cell r="J12771">
            <v>28995.599999999999</v>
          </cell>
        </row>
        <row r="12772">
          <cell r="H12772" t="str">
            <v>0333990204</v>
          </cell>
          <cell r="I12772">
            <v>29000</v>
          </cell>
          <cell r="J12772">
            <v>28995.599999999999</v>
          </cell>
        </row>
        <row r="12773">
          <cell r="H12773" t="str">
            <v>0333990204</v>
          </cell>
          <cell r="I12773">
            <v>0</v>
          </cell>
          <cell r="J12773">
            <v>28995.599999999999</v>
          </cell>
        </row>
        <row r="12774">
          <cell r="H12774" t="str">
            <v>0333990204</v>
          </cell>
          <cell r="I12774">
            <v>0</v>
          </cell>
          <cell r="J12774">
            <v>28995.599999999999</v>
          </cell>
        </row>
        <row r="12775">
          <cell r="H12775" t="str">
            <v>0333991204</v>
          </cell>
          <cell r="I12775">
            <v>317200</v>
          </cell>
          <cell r="J12775">
            <v>317107.01</v>
          </cell>
        </row>
        <row r="12776">
          <cell r="H12776" t="str">
            <v>0333991204</v>
          </cell>
          <cell r="I12776">
            <v>317200</v>
          </cell>
          <cell r="J12776">
            <v>317107.01</v>
          </cell>
        </row>
        <row r="12777">
          <cell r="H12777" t="str">
            <v>0333991204</v>
          </cell>
          <cell r="I12777">
            <v>0</v>
          </cell>
          <cell r="J12777">
            <v>317107.01</v>
          </cell>
        </row>
        <row r="12778">
          <cell r="H12778" t="str">
            <v>0333991204</v>
          </cell>
          <cell r="I12778">
            <v>0</v>
          </cell>
          <cell r="J12778">
            <v>317107.01</v>
          </cell>
        </row>
        <row r="12779">
          <cell r="H12779" t="str">
            <v>0900000204</v>
          </cell>
          <cell r="I12779">
            <v>225406400</v>
          </cell>
          <cell r="J12779">
            <v>223532621.97</v>
          </cell>
        </row>
        <row r="12780">
          <cell r="H12780" t="str">
            <v>0910000204</v>
          </cell>
          <cell r="I12780">
            <v>225406400</v>
          </cell>
          <cell r="J12780">
            <v>223532621.97</v>
          </cell>
        </row>
        <row r="12781">
          <cell r="H12781" t="str">
            <v>0910059204</v>
          </cell>
          <cell r="I12781">
            <v>225345400</v>
          </cell>
          <cell r="J12781">
            <v>223471621.97</v>
          </cell>
        </row>
        <row r="12782">
          <cell r="H12782" t="str">
            <v>0910059204</v>
          </cell>
          <cell r="I12782">
            <v>159795100</v>
          </cell>
          <cell r="J12782">
            <v>157921430.44</v>
          </cell>
        </row>
        <row r="12783">
          <cell r="H12783" t="str">
            <v>0910059204</v>
          </cell>
          <cell r="I12783">
            <v>0</v>
          </cell>
          <cell r="J12783">
            <v>145872305.74000001</v>
          </cell>
        </row>
        <row r="12784">
          <cell r="H12784" t="str">
            <v>0910059204</v>
          </cell>
          <cell r="I12784">
            <v>0</v>
          </cell>
          <cell r="J12784">
            <v>145845536.74000001</v>
          </cell>
        </row>
        <row r="12785">
          <cell r="H12785" t="str">
            <v>0910059204</v>
          </cell>
          <cell r="I12785">
            <v>0</v>
          </cell>
          <cell r="J12785">
            <v>26769</v>
          </cell>
        </row>
        <row r="12786">
          <cell r="H12786" t="str">
            <v>0910059204</v>
          </cell>
          <cell r="I12786">
            <v>0</v>
          </cell>
          <cell r="J12786">
            <v>12049124.699999999</v>
          </cell>
        </row>
        <row r="12787">
          <cell r="H12787" t="str">
            <v>0910059204</v>
          </cell>
          <cell r="I12787">
            <v>0</v>
          </cell>
          <cell r="J12787">
            <v>11702600</v>
          </cell>
        </row>
        <row r="12788">
          <cell r="H12788" t="str">
            <v>0910059204</v>
          </cell>
          <cell r="I12788">
            <v>0</v>
          </cell>
          <cell r="J12788">
            <v>346524.7</v>
          </cell>
        </row>
        <row r="12789">
          <cell r="H12789" t="str">
            <v>0910059204</v>
          </cell>
          <cell r="I12789">
            <v>65179300</v>
          </cell>
          <cell r="J12789">
            <v>65179191.530000001</v>
          </cell>
        </row>
        <row r="12790">
          <cell r="H12790" t="str">
            <v>0910059204</v>
          </cell>
          <cell r="I12790">
            <v>0</v>
          </cell>
          <cell r="J12790">
            <v>65179191.530000001</v>
          </cell>
        </row>
        <row r="12791">
          <cell r="H12791" t="str">
            <v>0910059204</v>
          </cell>
          <cell r="I12791">
            <v>0</v>
          </cell>
          <cell r="J12791">
            <v>900000</v>
          </cell>
        </row>
        <row r="12792">
          <cell r="H12792" t="str">
            <v>0910059204</v>
          </cell>
          <cell r="I12792">
            <v>0</v>
          </cell>
          <cell r="J12792">
            <v>1497100</v>
          </cell>
        </row>
        <row r="12793">
          <cell r="H12793" t="str">
            <v>0910059204</v>
          </cell>
          <cell r="I12793">
            <v>0</v>
          </cell>
          <cell r="J12793">
            <v>62782091.530000001</v>
          </cell>
        </row>
        <row r="12794">
          <cell r="H12794" t="str">
            <v>0910059204</v>
          </cell>
          <cell r="I12794">
            <v>371000</v>
          </cell>
          <cell r="J12794">
            <v>371000</v>
          </cell>
        </row>
        <row r="12795">
          <cell r="H12795" t="str">
            <v>0910059204</v>
          </cell>
          <cell r="I12795">
            <v>0</v>
          </cell>
          <cell r="J12795">
            <v>371000</v>
          </cell>
        </row>
        <row r="12796">
          <cell r="H12796" t="str">
            <v>0910059204</v>
          </cell>
          <cell r="I12796">
            <v>0</v>
          </cell>
          <cell r="J12796">
            <v>371000</v>
          </cell>
        </row>
        <row r="12797">
          <cell r="H12797" t="str">
            <v>0913996204</v>
          </cell>
          <cell r="I12797">
            <v>61000</v>
          </cell>
          <cell r="J12797">
            <v>61000</v>
          </cell>
        </row>
        <row r="12798">
          <cell r="H12798" t="str">
            <v>0913996204</v>
          </cell>
          <cell r="I12798">
            <v>61000</v>
          </cell>
          <cell r="J12798">
            <v>61000</v>
          </cell>
        </row>
        <row r="12799">
          <cell r="H12799" t="str">
            <v>0913996204</v>
          </cell>
          <cell r="I12799">
            <v>0</v>
          </cell>
          <cell r="J12799">
            <v>61000</v>
          </cell>
        </row>
        <row r="12800">
          <cell r="H12800" t="str">
            <v>0913996204</v>
          </cell>
          <cell r="I12800">
            <v>0</v>
          </cell>
          <cell r="J12800">
            <v>61000</v>
          </cell>
        </row>
        <row r="12801">
          <cell r="H12801" t="str">
            <v>204</v>
          </cell>
          <cell r="I12801">
            <v>665503300</v>
          </cell>
          <cell r="J12801">
            <v>664856526.02999997</v>
          </cell>
        </row>
        <row r="12802">
          <cell r="H12802" t="str">
            <v>0300000204</v>
          </cell>
          <cell r="I12802">
            <v>15800</v>
          </cell>
          <cell r="J12802">
            <v>14980.64</v>
          </cell>
        </row>
        <row r="12803">
          <cell r="H12803" t="str">
            <v>0330000204</v>
          </cell>
          <cell r="I12803">
            <v>15800</v>
          </cell>
          <cell r="J12803">
            <v>14980.64</v>
          </cell>
        </row>
        <row r="12804">
          <cell r="H12804" t="str">
            <v>0333969204</v>
          </cell>
          <cell r="I12804">
            <v>15300</v>
          </cell>
          <cell r="J12804">
            <v>14980.64</v>
          </cell>
        </row>
        <row r="12805">
          <cell r="H12805" t="str">
            <v>0333969204</v>
          </cell>
          <cell r="I12805">
            <v>15300</v>
          </cell>
          <cell r="J12805">
            <v>14980.64</v>
          </cell>
        </row>
        <row r="12806">
          <cell r="H12806" t="str">
            <v>0333969204</v>
          </cell>
          <cell r="I12806">
            <v>0</v>
          </cell>
          <cell r="J12806">
            <v>14980.64</v>
          </cell>
        </row>
        <row r="12807">
          <cell r="H12807" t="str">
            <v>0333969204</v>
          </cell>
          <cell r="I12807">
            <v>0</v>
          </cell>
          <cell r="J12807">
            <v>14980.64</v>
          </cell>
        </row>
        <row r="12808">
          <cell r="H12808" t="str">
            <v>0333989204</v>
          </cell>
          <cell r="I12808">
            <v>500</v>
          </cell>
          <cell r="J12808">
            <v>0</v>
          </cell>
        </row>
        <row r="12809">
          <cell r="H12809" t="str">
            <v>0333989204</v>
          </cell>
          <cell r="I12809">
            <v>500</v>
          </cell>
          <cell r="J12809">
            <v>0</v>
          </cell>
        </row>
        <row r="12810">
          <cell r="H12810" t="str">
            <v>0900000204</v>
          </cell>
          <cell r="I12810">
            <v>665487500</v>
          </cell>
          <cell r="J12810">
            <v>664841545.38999999</v>
          </cell>
        </row>
        <row r="12811">
          <cell r="H12811" t="str">
            <v>0910000204</v>
          </cell>
          <cell r="I12811">
            <v>665487500</v>
          </cell>
          <cell r="J12811">
            <v>664841545.38999999</v>
          </cell>
        </row>
        <row r="12812">
          <cell r="H12812" t="str">
            <v>0910059204</v>
          </cell>
          <cell r="I12812">
            <v>664572900</v>
          </cell>
          <cell r="J12812">
            <v>663927142.38999999</v>
          </cell>
        </row>
        <row r="12813">
          <cell r="H12813" t="str">
            <v>0910059204</v>
          </cell>
          <cell r="I12813">
            <v>360432400</v>
          </cell>
          <cell r="J12813">
            <v>359790102.81</v>
          </cell>
        </row>
        <row r="12814">
          <cell r="H12814" t="str">
            <v>0910059204</v>
          </cell>
          <cell r="I12814">
            <v>0</v>
          </cell>
          <cell r="J12814">
            <v>321551473.61000001</v>
          </cell>
        </row>
        <row r="12815">
          <cell r="H12815" t="str">
            <v>0910059204</v>
          </cell>
          <cell r="I12815">
            <v>0</v>
          </cell>
          <cell r="J12815">
            <v>321143209.49000001</v>
          </cell>
        </row>
        <row r="12816">
          <cell r="H12816" t="str">
            <v>0910059204</v>
          </cell>
          <cell r="I12816">
            <v>0</v>
          </cell>
          <cell r="J12816">
            <v>408264.12</v>
          </cell>
        </row>
        <row r="12817">
          <cell r="H12817" t="str">
            <v>0910059204</v>
          </cell>
          <cell r="I12817">
            <v>0</v>
          </cell>
          <cell r="J12817">
            <v>38238629.200000003</v>
          </cell>
        </row>
        <row r="12818">
          <cell r="H12818" t="str">
            <v>0910059204</v>
          </cell>
          <cell r="I12818">
            <v>0</v>
          </cell>
          <cell r="J12818">
            <v>37634800</v>
          </cell>
        </row>
        <row r="12819">
          <cell r="H12819" t="str">
            <v>0910059204</v>
          </cell>
          <cell r="I12819">
            <v>0</v>
          </cell>
          <cell r="J12819">
            <v>603829.19999999995</v>
          </cell>
        </row>
        <row r="12820">
          <cell r="H12820" t="str">
            <v>0910059204</v>
          </cell>
          <cell r="I12820">
            <v>265986900</v>
          </cell>
          <cell r="J12820">
            <v>265983755.09999999</v>
          </cell>
        </row>
        <row r="12821">
          <cell r="H12821" t="str">
            <v>0910059204</v>
          </cell>
          <cell r="I12821">
            <v>0</v>
          </cell>
          <cell r="J12821">
            <v>101670646.05</v>
          </cell>
        </row>
        <row r="12822">
          <cell r="H12822" t="str">
            <v>0910059204</v>
          </cell>
          <cell r="I12822">
            <v>0</v>
          </cell>
          <cell r="J12822">
            <v>101670646.05</v>
          </cell>
        </row>
        <row r="12823">
          <cell r="H12823" t="str">
            <v>0910059204</v>
          </cell>
          <cell r="I12823">
            <v>0</v>
          </cell>
          <cell r="J12823">
            <v>164313109.05000001</v>
          </cell>
        </row>
        <row r="12824">
          <cell r="H12824" t="str">
            <v>0910059204</v>
          </cell>
          <cell r="I12824">
            <v>0</v>
          </cell>
          <cell r="J12824">
            <v>4079594.87</v>
          </cell>
        </row>
        <row r="12825">
          <cell r="H12825" t="str">
            <v>0910059204</v>
          </cell>
          <cell r="I12825">
            <v>0</v>
          </cell>
          <cell r="J12825">
            <v>23391329.600000001</v>
          </cell>
        </row>
        <row r="12826">
          <cell r="H12826" t="str">
            <v>0910059204</v>
          </cell>
          <cell r="I12826">
            <v>0</v>
          </cell>
          <cell r="J12826">
            <v>136842184.58000001</v>
          </cell>
        </row>
        <row r="12827">
          <cell r="H12827" t="str">
            <v>0910059204</v>
          </cell>
          <cell r="I12827">
            <v>742300</v>
          </cell>
          <cell r="J12827">
            <v>742132.31</v>
          </cell>
        </row>
        <row r="12828">
          <cell r="H12828" t="str">
            <v>0910059204</v>
          </cell>
          <cell r="I12828">
            <v>0</v>
          </cell>
          <cell r="J12828">
            <v>742132.31</v>
          </cell>
        </row>
        <row r="12829">
          <cell r="H12829" t="str">
            <v>0910059204</v>
          </cell>
          <cell r="I12829">
            <v>0</v>
          </cell>
          <cell r="J12829">
            <v>742132.31</v>
          </cell>
        </row>
        <row r="12830">
          <cell r="H12830" t="str">
            <v>0910059204</v>
          </cell>
          <cell r="I12830">
            <v>37411300</v>
          </cell>
          <cell r="J12830">
            <v>37411152.170000002</v>
          </cell>
        </row>
        <row r="12831">
          <cell r="H12831" t="str">
            <v>0910059204</v>
          </cell>
          <cell r="I12831">
            <v>0</v>
          </cell>
          <cell r="J12831">
            <v>37411152.170000002</v>
          </cell>
        </row>
        <row r="12832">
          <cell r="H12832" t="str">
            <v>0910059204</v>
          </cell>
          <cell r="I12832">
            <v>0</v>
          </cell>
          <cell r="J12832">
            <v>35297500</v>
          </cell>
        </row>
        <row r="12833">
          <cell r="H12833" t="str">
            <v>0910059204</v>
          </cell>
          <cell r="I12833">
            <v>0</v>
          </cell>
          <cell r="J12833">
            <v>1746200</v>
          </cell>
        </row>
        <row r="12834">
          <cell r="H12834" t="str">
            <v>0910059204</v>
          </cell>
          <cell r="I12834">
            <v>0</v>
          </cell>
          <cell r="J12834">
            <v>367452.17</v>
          </cell>
        </row>
        <row r="12835">
          <cell r="H12835" t="str">
            <v>0913996204</v>
          </cell>
          <cell r="I12835">
            <v>321000</v>
          </cell>
          <cell r="J12835">
            <v>321000</v>
          </cell>
        </row>
        <row r="12836">
          <cell r="H12836" t="str">
            <v>0913996204</v>
          </cell>
          <cell r="I12836">
            <v>321000</v>
          </cell>
          <cell r="J12836">
            <v>321000</v>
          </cell>
        </row>
        <row r="12837">
          <cell r="H12837" t="str">
            <v>0913996204</v>
          </cell>
          <cell r="I12837">
            <v>0</v>
          </cell>
          <cell r="J12837">
            <v>321000</v>
          </cell>
        </row>
        <row r="12838">
          <cell r="H12838" t="str">
            <v>0913996204</v>
          </cell>
          <cell r="I12838">
            <v>0</v>
          </cell>
          <cell r="J12838">
            <v>321000</v>
          </cell>
        </row>
        <row r="12839">
          <cell r="H12839" t="str">
            <v>0913999204</v>
          </cell>
          <cell r="I12839">
            <v>593600</v>
          </cell>
          <cell r="J12839">
            <v>593403</v>
          </cell>
        </row>
        <row r="12840">
          <cell r="H12840" t="str">
            <v>0913999204</v>
          </cell>
          <cell r="I12840">
            <v>593600</v>
          </cell>
          <cell r="J12840">
            <v>593403</v>
          </cell>
        </row>
        <row r="12841">
          <cell r="H12841" t="str">
            <v>0913999204</v>
          </cell>
          <cell r="I12841">
            <v>0</v>
          </cell>
          <cell r="J12841">
            <v>593403</v>
          </cell>
        </row>
        <row r="12842">
          <cell r="H12842" t="str">
            <v>0913999204</v>
          </cell>
          <cell r="I12842">
            <v>0</v>
          </cell>
          <cell r="J12842">
            <v>593403</v>
          </cell>
        </row>
        <row r="12843">
          <cell r="H12843" t="str">
            <v>204</v>
          </cell>
          <cell r="I12843">
            <v>4137103300</v>
          </cell>
          <cell r="J12843">
            <v>4132775127.4899998</v>
          </cell>
        </row>
        <row r="12844">
          <cell r="H12844" t="str">
            <v>204</v>
          </cell>
          <cell r="I12844">
            <v>3717669200</v>
          </cell>
          <cell r="J12844">
            <v>3713708055.1900001</v>
          </cell>
        </row>
        <row r="12845">
          <cell r="H12845" t="str">
            <v>7100000204</v>
          </cell>
          <cell r="I12845">
            <v>3717669200</v>
          </cell>
          <cell r="J12845">
            <v>3713708055.1900001</v>
          </cell>
        </row>
        <row r="12846">
          <cell r="H12846" t="str">
            <v>7103001204</v>
          </cell>
          <cell r="I12846">
            <v>3717669200</v>
          </cell>
          <cell r="J12846">
            <v>3713708055.1900001</v>
          </cell>
        </row>
        <row r="12847">
          <cell r="H12847" t="str">
            <v>7103001204</v>
          </cell>
          <cell r="I12847">
            <v>10718800</v>
          </cell>
          <cell r="J12847">
            <v>10718800</v>
          </cell>
        </row>
        <row r="12848">
          <cell r="H12848" t="str">
            <v>7103001204</v>
          </cell>
          <cell r="I12848">
            <v>0</v>
          </cell>
          <cell r="J12848">
            <v>10718800</v>
          </cell>
        </row>
        <row r="12849">
          <cell r="H12849" t="str">
            <v>7103001204</v>
          </cell>
          <cell r="I12849">
            <v>0</v>
          </cell>
          <cell r="J12849">
            <v>10718800</v>
          </cell>
        </row>
        <row r="12850">
          <cell r="H12850" t="str">
            <v>7103001204</v>
          </cell>
          <cell r="I12850">
            <v>3706950400</v>
          </cell>
          <cell r="J12850">
            <v>3702989255.1900001</v>
          </cell>
        </row>
        <row r="12851">
          <cell r="H12851" t="str">
            <v>7103001204</v>
          </cell>
          <cell r="I12851">
            <v>0</v>
          </cell>
          <cell r="J12851">
            <v>3702989255.1900001</v>
          </cell>
        </row>
        <row r="12852">
          <cell r="H12852" t="str">
            <v>7103001204</v>
          </cell>
          <cell r="I12852">
            <v>0</v>
          </cell>
          <cell r="J12852">
            <v>3702989255.1900001</v>
          </cell>
        </row>
        <row r="12853">
          <cell r="H12853" t="str">
            <v>204</v>
          </cell>
          <cell r="I12853">
            <v>419434100</v>
          </cell>
          <cell r="J12853">
            <v>419067072.30000001</v>
          </cell>
        </row>
        <row r="12854">
          <cell r="H12854" t="str">
            <v>0300000204</v>
          </cell>
          <cell r="I12854">
            <v>178881100</v>
          </cell>
          <cell r="J12854">
            <v>178815244.63999999</v>
          </cell>
        </row>
        <row r="12855">
          <cell r="H12855" t="str">
            <v>0310000204</v>
          </cell>
          <cell r="I12855">
            <v>178881100</v>
          </cell>
          <cell r="J12855">
            <v>178815244.63999999</v>
          </cell>
        </row>
        <row r="12856">
          <cell r="H12856" t="str">
            <v>0313004204</v>
          </cell>
          <cell r="I12856">
            <v>2156800</v>
          </cell>
          <cell r="J12856">
            <v>2144290.12</v>
          </cell>
        </row>
        <row r="12857">
          <cell r="H12857" t="str">
            <v>0313004204</v>
          </cell>
          <cell r="I12857">
            <v>2156800</v>
          </cell>
          <cell r="J12857">
            <v>2144290.12</v>
          </cell>
        </row>
        <row r="12858">
          <cell r="H12858" t="str">
            <v>0313004204</v>
          </cell>
          <cell r="I12858">
            <v>0</v>
          </cell>
          <cell r="J12858">
            <v>2144290.12</v>
          </cell>
        </row>
        <row r="12859">
          <cell r="H12859" t="str">
            <v>0313004204</v>
          </cell>
          <cell r="I12859">
            <v>0</v>
          </cell>
          <cell r="J12859">
            <v>2144290.12</v>
          </cell>
        </row>
        <row r="12860">
          <cell r="H12860" t="str">
            <v>0313014204</v>
          </cell>
          <cell r="I12860">
            <v>547600</v>
          </cell>
          <cell r="J12860">
            <v>546753</v>
          </cell>
        </row>
        <row r="12861">
          <cell r="H12861" t="str">
            <v>0313014204</v>
          </cell>
          <cell r="I12861">
            <v>547600</v>
          </cell>
          <cell r="J12861">
            <v>546753</v>
          </cell>
        </row>
        <row r="12862">
          <cell r="H12862" t="str">
            <v>0313014204</v>
          </cell>
          <cell r="I12862">
            <v>0</v>
          </cell>
          <cell r="J12862">
            <v>546753</v>
          </cell>
        </row>
        <row r="12863">
          <cell r="H12863" t="str">
            <v>0313014204</v>
          </cell>
          <cell r="I12863">
            <v>0</v>
          </cell>
          <cell r="J12863">
            <v>546753</v>
          </cell>
        </row>
        <row r="12864">
          <cell r="H12864" t="str">
            <v>0313015204</v>
          </cell>
          <cell r="I12864">
            <v>145272600</v>
          </cell>
          <cell r="J12864">
            <v>145244348.96000001</v>
          </cell>
        </row>
        <row r="12865">
          <cell r="H12865" t="str">
            <v>0313015204</v>
          </cell>
          <cell r="I12865">
            <v>145272600</v>
          </cell>
          <cell r="J12865">
            <v>145244348.96000001</v>
          </cell>
        </row>
        <row r="12866">
          <cell r="H12866" t="str">
            <v>0313015204</v>
          </cell>
          <cell r="I12866">
            <v>0</v>
          </cell>
          <cell r="J12866">
            <v>145244348.96000001</v>
          </cell>
        </row>
        <row r="12867">
          <cell r="H12867" t="str">
            <v>0313015204</v>
          </cell>
          <cell r="I12867">
            <v>0</v>
          </cell>
          <cell r="J12867">
            <v>145244348.96000001</v>
          </cell>
        </row>
        <row r="12868">
          <cell r="H12868" t="str">
            <v>0313031204</v>
          </cell>
          <cell r="I12868">
            <v>1236200</v>
          </cell>
          <cell r="J12868">
            <v>1235322.1000000001</v>
          </cell>
        </row>
        <row r="12869">
          <cell r="H12869" t="str">
            <v>0313031204</v>
          </cell>
          <cell r="I12869">
            <v>1236200</v>
          </cell>
          <cell r="J12869">
            <v>1235322.1000000001</v>
          </cell>
        </row>
        <row r="12870">
          <cell r="H12870" t="str">
            <v>0313031204</v>
          </cell>
          <cell r="I12870">
            <v>0</v>
          </cell>
          <cell r="J12870">
            <v>1235322.1000000001</v>
          </cell>
        </row>
        <row r="12871">
          <cell r="H12871" t="str">
            <v>0313031204</v>
          </cell>
          <cell r="I12871">
            <v>0</v>
          </cell>
          <cell r="J12871">
            <v>1235322.1000000001</v>
          </cell>
        </row>
        <row r="12872">
          <cell r="H12872" t="str">
            <v>0313981204</v>
          </cell>
          <cell r="I12872">
            <v>29667900</v>
          </cell>
          <cell r="J12872">
            <v>29644530.460000001</v>
          </cell>
        </row>
        <row r="12873">
          <cell r="H12873" t="str">
            <v>0313981204</v>
          </cell>
          <cell r="I12873">
            <v>29667900</v>
          </cell>
          <cell r="J12873">
            <v>29644530.460000001</v>
          </cell>
        </row>
        <row r="12874">
          <cell r="H12874" t="str">
            <v>0313981204</v>
          </cell>
          <cell r="I12874">
            <v>0</v>
          </cell>
          <cell r="J12874">
            <v>29644530.460000001</v>
          </cell>
        </row>
        <row r="12875">
          <cell r="H12875" t="str">
            <v>0313981204</v>
          </cell>
          <cell r="I12875">
            <v>0</v>
          </cell>
          <cell r="J12875">
            <v>29644530.460000001</v>
          </cell>
        </row>
        <row r="12876">
          <cell r="H12876" t="str">
            <v>0500000204</v>
          </cell>
          <cell r="I12876">
            <v>36500000</v>
          </cell>
          <cell r="J12876">
            <v>36500000</v>
          </cell>
        </row>
        <row r="12877">
          <cell r="H12877" t="str">
            <v>0540000204</v>
          </cell>
          <cell r="I12877">
            <v>36500000</v>
          </cell>
          <cell r="J12877">
            <v>36500000</v>
          </cell>
        </row>
        <row r="12878">
          <cell r="H12878" t="str">
            <v>0543589204</v>
          </cell>
          <cell r="I12878">
            <v>36500000</v>
          </cell>
          <cell r="J12878">
            <v>36500000</v>
          </cell>
        </row>
        <row r="12879">
          <cell r="H12879" t="str">
            <v>0543589204</v>
          </cell>
          <cell r="I12879">
            <v>36500000</v>
          </cell>
          <cell r="J12879">
            <v>36500000</v>
          </cell>
        </row>
        <row r="12880">
          <cell r="H12880" t="str">
            <v>0543589204</v>
          </cell>
          <cell r="I12880">
            <v>0</v>
          </cell>
          <cell r="J12880">
            <v>36500000</v>
          </cell>
        </row>
        <row r="12881">
          <cell r="H12881" t="str">
            <v>0543589204</v>
          </cell>
          <cell r="I12881">
            <v>0</v>
          </cell>
          <cell r="J12881">
            <v>36500000</v>
          </cell>
        </row>
        <row r="12882">
          <cell r="H12882" t="str">
            <v>0900000204</v>
          </cell>
          <cell r="I12882">
            <v>204053000</v>
          </cell>
          <cell r="J12882">
            <v>203751827.66</v>
          </cell>
        </row>
        <row r="12883">
          <cell r="H12883" t="str">
            <v>0910000204</v>
          </cell>
          <cell r="I12883">
            <v>204053000</v>
          </cell>
          <cell r="J12883">
            <v>203751827.66</v>
          </cell>
        </row>
        <row r="12884">
          <cell r="H12884" t="str">
            <v>0913105204</v>
          </cell>
          <cell r="I12884">
            <v>76549500</v>
          </cell>
          <cell r="J12884">
            <v>76519364.159999996</v>
          </cell>
        </row>
        <row r="12885">
          <cell r="H12885" t="str">
            <v>0913105204</v>
          </cell>
          <cell r="I12885">
            <v>76549500</v>
          </cell>
          <cell r="J12885">
            <v>76519364.159999996</v>
          </cell>
        </row>
        <row r="12886">
          <cell r="H12886" t="str">
            <v>0913105204</v>
          </cell>
          <cell r="I12886">
            <v>0</v>
          </cell>
          <cell r="J12886">
            <v>76519364.159999996</v>
          </cell>
        </row>
        <row r="12887">
          <cell r="H12887" t="str">
            <v>0913105204</v>
          </cell>
          <cell r="I12887">
            <v>0</v>
          </cell>
          <cell r="J12887">
            <v>76519364.159999996</v>
          </cell>
        </row>
        <row r="12888">
          <cell r="H12888" t="str">
            <v>0913106204</v>
          </cell>
          <cell r="I12888">
            <v>7067500</v>
          </cell>
          <cell r="J12888">
            <v>6865525.4699999997</v>
          </cell>
        </row>
        <row r="12889">
          <cell r="H12889" t="str">
            <v>0913106204</v>
          </cell>
          <cell r="I12889">
            <v>7067500</v>
          </cell>
          <cell r="J12889">
            <v>6865525.4699999997</v>
          </cell>
        </row>
        <row r="12890">
          <cell r="H12890" t="str">
            <v>0913106204</v>
          </cell>
          <cell r="I12890">
            <v>0</v>
          </cell>
          <cell r="J12890">
            <v>6865525.4699999997</v>
          </cell>
        </row>
        <row r="12891">
          <cell r="H12891" t="str">
            <v>0913106204</v>
          </cell>
          <cell r="I12891">
            <v>0</v>
          </cell>
          <cell r="J12891">
            <v>6865525.4699999997</v>
          </cell>
        </row>
        <row r="12892">
          <cell r="H12892" t="str">
            <v>0913594204</v>
          </cell>
          <cell r="I12892">
            <v>75000000</v>
          </cell>
          <cell r="J12892">
            <v>75000000</v>
          </cell>
        </row>
        <row r="12893">
          <cell r="H12893" t="str">
            <v>0913594204</v>
          </cell>
          <cell r="I12893">
            <v>75000000</v>
          </cell>
          <cell r="J12893">
            <v>75000000</v>
          </cell>
        </row>
        <row r="12894">
          <cell r="H12894" t="str">
            <v>0913594204</v>
          </cell>
          <cell r="I12894">
            <v>0</v>
          </cell>
          <cell r="J12894">
            <v>75000000</v>
          </cell>
        </row>
        <row r="12895">
          <cell r="H12895" t="str">
            <v>0913594204</v>
          </cell>
          <cell r="I12895">
            <v>0</v>
          </cell>
          <cell r="J12895">
            <v>75000000</v>
          </cell>
        </row>
        <row r="12896">
          <cell r="H12896" t="str">
            <v>0913959204</v>
          </cell>
          <cell r="I12896">
            <v>43819100</v>
          </cell>
          <cell r="J12896">
            <v>43750072.030000001</v>
          </cell>
        </row>
        <row r="12897">
          <cell r="H12897" t="str">
            <v>0913959204</v>
          </cell>
          <cell r="I12897">
            <v>43819100</v>
          </cell>
          <cell r="J12897">
            <v>43750072.030000001</v>
          </cell>
        </row>
        <row r="12898">
          <cell r="H12898" t="str">
            <v>0913959204</v>
          </cell>
          <cell r="I12898">
            <v>0</v>
          </cell>
          <cell r="J12898">
            <v>43750072.030000001</v>
          </cell>
        </row>
        <row r="12899">
          <cell r="H12899" t="str">
            <v>0913959204</v>
          </cell>
          <cell r="I12899">
            <v>0</v>
          </cell>
          <cell r="J12899">
            <v>43750072.030000001</v>
          </cell>
        </row>
        <row r="12900">
          <cell r="H12900" t="str">
            <v>0913981204</v>
          </cell>
          <cell r="I12900">
            <v>1616900</v>
          </cell>
          <cell r="J12900">
            <v>1616866</v>
          </cell>
        </row>
        <row r="12901">
          <cell r="H12901" t="str">
            <v>0913981204</v>
          </cell>
          <cell r="I12901">
            <v>1616900</v>
          </cell>
          <cell r="J12901">
            <v>1616866</v>
          </cell>
        </row>
        <row r="12902">
          <cell r="H12902" t="str">
            <v>0913981204</v>
          </cell>
          <cell r="I12902">
            <v>0</v>
          </cell>
          <cell r="J12902">
            <v>1616866</v>
          </cell>
        </row>
        <row r="12903">
          <cell r="H12903" t="str">
            <v>0913981204</v>
          </cell>
          <cell r="I12903">
            <v>0</v>
          </cell>
          <cell r="J12903">
            <v>1616866</v>
          </cell>
        </row>
        <row r="12904">
          <cell r="H12904" t="str">
            <v>204</v>
          </cell>
          <cell r="I12904">
            <v>67374200</v>
          </cell>
          <cell r="J12904">
            <v>30745493.690000001</v>
          </cell>
        </row>
        <row r="12905">
          <cell r="H12905" t="str">
            <v>204</v>
          </cell>
          <cell r="I12905">
            <v>67374200</v>
          </cell>
          <cell r="J12905">
            <v>30745493.690000001</v>
          </cell>
        </row>
        <row r="12906">
          <cell r="H12906" t="str">
            <v>0900000204</v>
          </cell>
          <cell r="I12906">
            <v>67374200</v>
          </cell>
          <cell r="J12906">
            <v>30745493.690000001</v>
          </cell>
        </row>
        <row r="12907">
          <cell r="H12907" t="str">
            <v>0910000204</v>
          </cell>
          <cell r="I12907">
            <v>67374200</v>
          </cell>
          <cell r="J12907">
            <v>30745493.690000001</v>
          </cell>
        </row>
        <row r="12908">
          <cell r="H12908" t="str">
            <v>0914009204</v>
          </cell>
          <cell r="I12908">
            <v>67374200</v>
          </cell>
          <cell r="J12908">
            <v>30745493.690000001</v>
          </cell>
        </row>
        <row r="12909">
          <cell r="H12909" t="str">
            <v>0914009204</v>
          </cell>
          <cell r="I12909">
            <v>67374200</v>
          </cell>
          <cell r="J12909">
            <v>30745493.690000001</v>
          </cell>
        </row>
        <row r="12910">
          <cell r="H12910" t="str">
            <v>0914009204</v>
          </cell>
          <cell r="I12910">
            <v>0</v>
          </cell>
          <cell r="J12910">
            <v>30745493.690000001</v>
          </cell>
        </row>
        <row r="12911">
          <cell r="H12911" t="str">
            <v>0914009204</v>
          </cell>
          <cell r="I12911">
            <v>0</v>
          </cell>
          <cell r="J12911">
            <v>30745493.690000001</v>
          </cell>
        </row>
        <row r="12912">
          <cell r="H12912" t="str">
            <v>226</v>
          </cell>
          <cell r="I12912">
            <v>8533457200</v>
          </cell>
          <cell r="J12912">
            <v>8533457200</v>
          </cell>
        </row>
        <row r="12913">
          <cell r="H12913" t="str">
            <v>226</v>
          </cell>
          <cell r="I12913">
            <v>8533457200</v>
          </cell>
          <cell r="J12913">
            <v>8533457200</v>
          </cell>
        </row>
        <row r="12914">
          <cell r="H12914" t="str">
            <v>226</v>
          </cell>
          <cell r="I12914">
            <v>6533457200</v>
          </cell>
          <cell r="J12914">
            <v>6533457200</v>
          </cell>
        </row>
        <row r="12915">
          <cell r="H12915" t="str">
            <v>1500000226</v>
          </cell>
          <cell r="I12915">
            <v>6533457200</v>
          </cell>
          <cell r="J12915">
            <v>6533457200</v>
          </cell>
        </row>
        <row r="12916">
          <cell r="H12916" t="str">
            <v>1550000226</v>
          </cell>
          <cell r="I12916">
            <v>6533457200</v>
          </cell>
          <cell r="J12916">
            <v>6533457200</v>
          </cell>
        </row>
        <row r="12917">
          <cell r="H12917" t="str">
            <v>1550059226</v>
          </cell>
          <cell r="I12917">
            <v>6533457200</v>
          </cell>
          <cell r="J12917">
            <v>6533457200</v>
          </cell>
        </row>
        <row r="12918">
          <cell r="H12918" t="str">
            <v>1550059226</v>
          </cell>
          <cell r="I12918">
            <v>6533457200</v>
          </cell>
          <cell r="J12918">
            <v>6533457200</v>
          </cell>
        </row>
        <row r="12919">
          <cell r="H12919" t="str">
            <v>1550059226</v>
          </cell>
          <cell r="I12919">
            <v>0</v>
          </cell>
          <cell r="J12919">
            <v>6533457200</v>
          </cell>
        </row>
        <row r="12920">
          <cell r="H12920" t="str">
            <v>1550059226</v>
          </cell>
          <cell r="I12920">
            <v>0</v>
          </cell>
          <cell r="J12920">
            <v>266397500</v>
          </cell>
        </row>
        <row r="12921">
          <cell r="H12921" t="str">
            <v>1550059226</v>
          </cell>
          <cell r="I12921">
            <v>0</v>
          </cell>
          <cell r="J12921">
            <v>6267059700</v>
          </cell>
        </row>
        <row r="12922">
          <cell r="H12922" t="str">
            <v>226</v>
          </cell>
          <cell r="I12922">
            <v>2000000000</v>
          </cell>
          <cell r="J12922">
            <v>2000000000</v>
          </cell>
        </row>
        <row r="12923">
          <cell r="H12923" t="str">
            <v>1500000226</v>
          </cell>
          <cell r="I12923">
            <v>2000000000</v>
          </cell>
          <cell r="J12923">
            <v>2000000000</v>
          </cell>
        </row>
        <row r="12924">
          <cell r="H12924" t="str">
            <v>1550000226</v>
          </cell>
          <cell r="I12924">
            <v>2000000000</v>
          </cell>
          <cell r="J12924">
            <v>2000000000</v>
          </cell>
        </row>
        <row r="12925">
          <cell r="H12925" t="str">
            <v>1550059226</v>
          </cell>
          <cell r="I12925">
            <v>2000000000</v>
          </cell>
          <cell r="J12925">
            <v>2000000000</v>
          </cell>
        </row>
        <row r="12926">
          <cell r="H12926" t="str">
            <v>1550059226</v>
          </cell>
          <cell r="I12926">
            <v>2000000000</v>
          </cell>
          <cell r="J12926">
            <v>2000000000</v>
          </cell>
        </row>
        <row r="12927">
          <cell r="H12927" t="str">
            <v>1550059226</v>
          </cell>
          <cell r="I12927">
            <v>0</v>
          </cell>
          <cell r="J12927">
            <v>2000000000</v>
          </cell>
        </row>
        <row r="12928">
          <cell r="H12928" t="str">
            <v>1550059226</v>
          </cell>
          <cell r="I12928">
            <v>0</v>
          </cell>
          <cell r="J12928">
            <v>2000000000</v>
          </cell>
        </row>
        <row r="12929">
          <cell r="H12929" t="str">
            <v>259</v>
          </cell>
          <cell r="I12929">
            <v>165023200400</v>
          </cell>
          <cell r="J12929">
            <v>151303212449.20999</v>
          </cell>
        </row>
        <row r="12930">
          <cell r="H12930" t="str">
            <v>259</v>
          </cell>
          <cell r="I12930">
            <v>7495249200</v>
          </cell>
          <cell r="J12930">
            <v>7022027275</v>
          </cell>
        </row>
        <row r="12931">
          <cell r="H12931" t="str">
            <v>259</v>
          </cell>
          <cell r="I12931">
            <v>7495249200</v>
          </cell>
          <cell r="J12931">
            <v>7022027275</v>
          </cell>
        </row>
        <row r="12932">
          <cell r="H12932" t="str">
            <v>2100000259</v>
          </cell>
          <cell r="I12932">
            <v>7495249200</v>
          </cell>
          <cell r="J12932">
            <v>7022027275</v>
          </cell>
        </row>
        <row r="12933">
          <cell r="H12933" t="str">
            <v>2120000259</v>
          </cell>
          <cell r="I12933">
            <v>7495249200</v>
          </cell>
          <cell r="J12933">
            <v>7022027275</v>
          </cell>
        </row>
        <row r="12934">
          <cell r="H12934" t="str">
            <v>2122794259</v>
          </cell>
          <cell r="I12934">
            <v>7495249200</v>
          </cell>
          <cell r="J12934">
            <v>7022027275</v>
          </cell>
        </row>
        <row r="12935">
          <cell r="H12935" t="str">
            <v>2122794259</v>
          </cell>
          <cell r="I12935">
            <v>7495249200</v>
          </cell>
          <cell r="J12935">
            <v>7022027275</v>
          </cell>
        </row>
        <row r="12936">
          <cell r="H12936" t="str">
            <v>2122794259</v>
          </cell>
          <cell r="I12936">
            <v>0</v>
          </cell>
          <cell r="J12936">
            <v>7022027275</v>
          </cell>
        </row>
        <row r="12937">
          <cell r="H12937" t="str">
            <v>2122794259</v>
          </cell>
          <cell r="I12937">
            <v>0</v>
          </cell>
          <cell r="J12937">
            <v>7022027275</v>
          </cell>
        </row>
        <row r="12938">
          <cell r="H12938" t="str">
            <v>259</v>
          </cell>
          <cell r="I12938">
            <v>1342301700</v>
          </cell>
          <cell r="J12938">
            <v>1290768705.71</v>
          </cell>
        </row>
        <row r="12939">
          <cell r="H12939" t="str">
            <v>259</v>
          </cell>
          <cell r="I12939">
            <v>16150000</v>
          </cell>
          <cell r="J12939">
            <v>16148400</v>
          </cell>
        </row>
        <row r="12940">
          <cell r="H12940" t="str">
            <v>9900000259</v>
          </cell>
          <cell r="I12940">
            <v>16150000</v>
          </cell>
          <cell r="J12940">
            <v>16148400</v>
          </cell>
        </row>
        <row r="12941">
          <cell r="H12941" t="str">
            <v>9940000259</v>
          </cell>
          <cell r="I12941">
            <v>16150000</v>
          </cell>
          <cell r="J12941">
            <v>16148400</v>
          </cell>
        </row>
        <row r="12942">
          <cell r="H12942" t="str">
            <v>9949999259</v>
          </cell>
          <cell r="I12942">
            <v>16150000</v>
          </cell>
          <cell r="J12942">
            <v>16148400</v>
          </cell>
        </row>
        <row r="12943">
          <cell r="H12943" t="str">
            <v>9949999259</v>
          </cell>
          <cell r="I12943">
            <v>16150000</v>
          </cell>
          <cell r="J12943">
            <v>16148400</v>
          </cell>
        </row>
        <row r="12944">
          <cell r="H12944" t="str">
            <v>9949999259</v>
          </cell>
          <cell r="I12944">
            <v>0</v>
          </cell>
          <cell r="J12944">
            <v>16148400</v>
          </cell>
        </row>
        <row r="12945">
          <cell r="H12945" t="str">
            <v>9949999259</v>
          </cell>
          <cell r="I12945">
            <v>0</v>
          </cell>
          <cell r="J12945">
            <v>16148400</v>
          </cell>
        </row>
        <row r="12946">
          <cell r="H12946" t="str">
            <v>259</v>
          </cell>
          <cell r="I12946">
            <v>1326151700</v>
          </cell>
          <cell r="J12946">
            <v>1274620305.71</v>
          </cell>
        </row>
        <row r="12947">
          <cell r="H12947" t="str">
            <v>1600000259</v>
          </cell>
          <cell r="I12947">
            <v>247050000</v>
          </cell>
          <cell r="J12947">
            <v>247050000</v>
          </cell>
        </row>
        <row r="12948">
          <cell r="H12948" t="str">
            <v>1650000259</v>
          </cell>
          <cell r="I12948">
            <v>247050000</v>
          </cell>
          <cell r="J12948">
            <v>247050000</v>
          </cell>
        </row>
        <row r="12949">
          <cell r="H12949" t="str">
            <v>1656421259</v>
          </cell>
          <cell r="I12949">
            <v>247050000</v>
          </cell>
          <cell r="J12949">
            <v>247050000</v>
          </cell>
        </row>
        <row r="12950">
          <cell r="H12950" t="str">
            <v>1656421259</v>
          </cell>
          <cell r="I12950">
            <v>247050000</v>
          </cell>
          <cell r="J12950">
            <v>247050000</v>
          </cell>
        </row>
        <row r="12951">
          <cell r="H12951" t="str">
            <v>1656421259</v>
          </cell>
          <cell r="I12951">
            <v>0</v>
          </cell>
          <cell r="J12951">
            <v>247050000</v>
          </cell>
        </row>
        <row r="12952">
          <cell r="H12952" t="str">
            <v>9900000259</v>
          </cell>
          <cell r="I12952">
            <v>1079101700</v>
          </cell>
          <cell r="J12952">
            <v>1027570305.71</v>
          </cell>
        </row>
        <row r="12953">
          <cell r="H12953" t="str">
            <v>9940000259</v>
          </cell>
          <cell r="I12953">
            <v>1067799600</v>
          </cell>
          <cell r="J12953">
            <v>1024179675.71</v>
          </cell>
        </row>
        <row r="12954">
          <cell r="H12954" t="str">
            <v>9949999259</v>
          </cell>
          <cell r="I12954">
            <v>1067799600</v>
          </cell>
          <cell r="J12954">
            <v>1024179675.71</v>
          </cell>
        </row>
        <row r="12955">
          <cell r="H12955" t="str">
            <v>9949999259</v>
          </cell>
          <cell r="I12955">
            <v>1067799600</v>
          </cell>
          <cell r="J12955">
            <v>1024179675.71</v>
          </cell>
        </row>
        <row r="12956">
          <cell r="H12956" t="str">
            <v>9949999259</v>
          </cell>
          <cell r="I12956">
            <v>0</v>
          </cell>
          <cell r="J12956">
            <v>1024179675.71</v>
          </cell>
        </row>
        <row r="12957">
          <cell r="H12957" t="str">
            <v>9949999259</v>
          </cell>
          <cell r="I12957">
            <v>0</v>
          </cell>
          <cell r="J12957">
            <v>1024179675.71</v>
          </cell>
        </row>
        <row r="12958">
          <cell r="H12958" t="str">
            <v>9990000259</v>
          </cell>
          <cell r="I12958">
            <v>11302100</v>
          </cell>
          <cell r="J12958">
            <v>3390630</v>
          </cell>
        </row>
        <row r="12959">
          <cell r="H12959" t="str">
            <v>9992785259</v>
          </cell>
          <cell r="I12959">
            <v>11302100</v>
          </cell>
          <cell r="J12959">
            <v>3390630</v>
          </cell>
        </row>
        <row r="12960">
          <cell r="H12960" t="str">
            <v>9992785259</v>
          </cell>
          <cell r="I12960">
            <v>11302100</v>
          </cell>
          <cell r="J12960">
            <v>3390630</v>
          </cell>
        </row>
        <row r="12961">
          <cell r="H12961" t="str">
            <v>9992785259</v>
          </cell>
          <cell r="I12961">
            <v>0</v>
          </cell>
          <cell r="J12961">
            <v>3390630</v>
          </cell>
        </row>
        <row r="12962">
          <cell r="H12962" t="str">
            <v>9992785259</v>
          </cell>
          <cell r="I12962">
            <v>0</v>
          </cell>
          <cell r="J12962">
            <v>3390630</v>
          </cell>
        </row>
        <row r="12963">
          <cell r="H12963" t="str">
            <v>259</v>
          </cell>
          <cell r="I12963">
            <v>152605076000</v>
          </cell>
          <cell r="J12963">
            <v>139611112450.89999</v>
          </cell>
        </row>
        <row r="12964">
          <cell r="H12964" t="str">
            <v>259</v>
          </cell>
          <cell r="I12964">
            <v>25309413600</v>
          </cell>
          <cell r="J12964">
            <v>24086918658.48</v>
          </cell>
        </row>
        <row r="12965">
          <cell r="H12965" t="str">
            <v>2100000259</v>
          </cell>
          <cell r="I12965">
            <v>25309413600</v>
          </cell>
          <cell r="J12965">
            <v>24086918658.48</v>
          </cell>
        </row>
        <row r="12966">
          <cell r="H12966" t="str">
            <v>2120000259</v>
          </cell>
          <cell r="I12966">
            <v>4340944000</v>
          </cell>
          <cell r="J12966">
            <v>3594056270.5999999</v>
          </cell>
        </row>
        <row r="12967">
          <cell r="H12967" t="str">
            <v>2120059259</v>
          </cell>
          <cell r="I12967">
            <v>2396953500</v>
          </cell>
          <cell r="J12967">
            <v>2396953500</v>
          </cell>
        </row>
        <row r="12968">
          <cell r="H12968" t="str">
            <v>2120059259</v>
          </cell>
          <cell r="I12968">
            <v>2396953500</v>
          </cell>
          <cell r="J12968">
            <v>2396953500</v>
          </cell>
        </row>
        <row r="12969">
          <cell r="H12969" t="str">
            <v>2120059259</v>
          </cell>
          <cell r="I12969">
            <v>0</v>
          </cell>
          <cell r="J12969">
            <v>2396953500</v>
          </cell>
        </row>
        <row r="12970">
          <cell r="H12970" t="str">
            <v>2120059259</v>
          </cell>
          <cell r="I12970">
            <v>0</v>
          </cell>
          <cell r="J12970">
            <v>2396953500</v>
          </cell>
        </row>
        <row r="12971">
          <cell r="H12971" t="str">
            <v>2122053259</v>
          </cell>
          <cell r="I12971">
            <v>43049200</v>
          </cell>
          <cell r="J12971">
            <v>43049200</v>
          </cell>
        </row>
        <row r="12972">
          <cell r="H12972" t="str">
            <v>2122053259</v>
          </cell>
          <cell r="I12972">
            <v>43049200</v>
          </cell>
          <cell r="J12972">
            <v>43049200</v>
          </cell>
        </row>
        <row r="12973">
          <cell r="H12973" t="str">
            <v>2122053259</v>
          </cell>
          <cell r="I12973">
            <v>0</v>
          </cell>
          <cell r="J12973">
            <v>43049200</v>
          </cell>
        </row>
        <row r="12974">
          <cell r="H12974" t="str">
            <v>2122053259</v>
          </cell>
          <cell r="I12974">
            <v>0</v>
          </cell>
          <cell r="J12974">
            <v>43049200</v>
          </cell>
        </row>
        <row r="12975">
          <cell r="H12975" t="str">
            <v>2124009259</v>
          </cell>
          <cell r="I12975">
            <v>900000000</v>
          </cell>
          <cell r="J12975">
            <v>900000000</v>
          </cell>
        </row>
        <row r="12976">
          <cell r="H12976" t="str">
            <v>2124009259</v>
          </cell>
          <cell r="I12976">
            <v>900000000</v>
          </cell>
          <cell r="J12976">
            <v>900000000</v>
          </cell>
        </row>
        <row r="12977">
          <cell r="H12977" t="str">
            <v>2124009259</v>
          </cell>
          <cell r="I12977">
            <v>0</v>
          </cell>
          <cell r="J12977">
            <v>900000000</v>
          </cell>
        </row>
        <row r="12978">
          <cell r="H12978" t="str">
            <v>2124009259</v>
          </cell>
          <cell r="I12978">
            <v>0</v>
          </cell>
          <cell r="J12978">
            <v>900000000</v>
          </cell>
        </row>
        <row r="12979">
          <cell r="H12979" t="str">
            <v>2126424259</v>
          </cell>
          <cell r="I12979">
            <v>975291300</v>
          </cell>
          <cell r="J12979">
            <v>254053570.59999999</v>
          </cell>
        </row>
        <row r="12980">
          <cell r="H12980" t="str">
            <v>2126424259</v>
          </cell>
          <cell r="I12980">
            <v>975291300</v>
          </cell>
          <cell r="J12980">
            <v>254053570.59999999</v>
          </cell>
        </row>
        <row r="12981">
          <cell r="H12981" t="str">
            <v>2126424259</v>
          </cell>
          <cell r="I12981">
            <v>0</v>
          </cell>
          <cell r="J12981">
            <v>254053570.59999999</v>
          </cell>
        </row>
        <row r="12982">
          <cell r="H12982" t="str">
            <v>2129999259</v>
          </cell>
          <cell r="I12982">
            <v>25650000</v>
          </cell>
          <cell r="J12982">
            <v>0</v>
          </cell>
        </row>
        <row r="12983">
          <cell r="H12983" t="str">
            <v>2129999259</v>
          </cell>
          <cell r="I12983">
            <v>25650000</v>
          </cell>
          <cell r="J12983">
            <v>0</v>
          </cell>
        </row>
        <row r="12984">
          <cell r="H12984" t="str">
            <v>2130000259</v>
          </cell>
          <cell r="I12984">
            <v>12015939400</v>
          </cell>
          <cell r="J12984">
            <v>11885685100</v>
          </cell>
        </row>
        <row r="12985">
          <cell r="H12985" t="str">
            <v>2139999259</v>
          </cell>
          <cell r="I12985">
            <v>12015939400</v>
          </cell>
          <cell r="J12985">
            <v>11885685100</v>
          </cell>
        </row>
        <row r="12986">
          <cell r="H12986" t="str">
            <v>2139999259</v>
          </cell>
          <cell r="I12986">
            <v>9494139400</v>
          </cell>
          <cell r="J12986">
            <v>9363885100</v>
          </cell>
        </row>
        <row r="12987">
          <cell r="H12987" t="str">
            <v>2139999259</v>
          </cell>
          <cell r="I12987">
            <v>0</v>
          </cell>
          <cell r="J12987">
            <v>9363885100</v>
          </cell>
        </row>
        <row r="12988">
          <cell r="H12988" t="str">
            <v>2139999259</v>
          </cell>
          <cell r="I12988">
            <v>0</v>
          </cell>
          <cell r="J12988">
            <v>9363885100</v>
          </cell>
        </row>
        <row r="12989">
          <cell r="H12989" t="str">
            <v>2139999259</v>
          </cell>
          <cell r="I12989">
            <v>2521800000</v>
          </cell>
          <cell r="J12989">
            <v>2521800000</v>
          </cell>
        </row>
        <row r="12990">
          <cell r="H12990" t="str">
            <v>2139999259</v>
          </cell>
          <cell r="I12990">
            <v>0</v>
          </cell>
          <cell r="J12990">
            <v>2521800000</v>
          </cell>
        </row>
        <row r="12991">
          <cell r="H12991" t="str">
            <v>2140000259</v>
          </cell>
          <cell r="I12991">
            <v>8613522700</v>
          </cell>
          <cell r="J12991">
            <v>8326210700</v>
          </cell>
        </row>
        <row r="12992">
          <cell r="H12992" t="str">
            <v>2149999259</v>
          </cell>
          <cell r="I12992">
            <v>8613522700</v>
          </cell>
          <cell r="J12992">
            <v>8326210700</v>
          </cell>
        </row>
        <row r="12993">
          <cell r="H12993" t="str">
            <v>2149999259</v>
          </cell>
          <cell r="I12993">
            <v>8613522700</v>
          </cell>
          <cell r="J12993">
            <v>8326210700</v>
          </cell>
        </row>
        <row r="12994">
          <cell r="H12994" t="str">
            <v>2149999259</v>
          </cell>
          <cell r="I12994">
            <v>0</v>
          </cell>
          <cell r="J12994">
            <v>8326210700</v>
          </cell>
        </row>
        <row r="12995">
          <cell r="H12995" t="str">
            <v>2149999259</v>
          </cell>
          <cell r="I12995">
            <v>0</v>
          </cell>
          <cell r="J12995">
            <v>8326210700</v>
          </cell>
        </row>
        <row r="12996">
          <cell r="H12996" t="str">
            <v>2150000259</v>
          </cell>
          <cell r="I12996">
            <v>339007500</v>
          </cell>
          <cell r="J12996">
            <v>280966587.88</v>
          </cell>
        </row>
        <row r="12997">
          <cell r="H12997" t="str">
            <v>2152081259</v>
          </cell>
          <cell r="I12997">
            <v>339007500</v>
          </cell>
          <cell r="J12997">
            <v>280966587.88</v>
          </cell>
        </row>
        <row r="12998">
          <cell r="H12998" t="str">
            <v>2152081259</v>
          </cell>
          <cell r="I12998">
            <v>164069300</v>
          </cell>
          <cell r="J12998">
            <v>162075072.41999999</v>
          </cell>
        </row>
        <row r="12999">
          <cell r="H12999" t="str">
            <v>2152081259</v>
          </cell>
          <cell r="I12999">
            <v>0</v>
          </cell>
          <cell r="J12999">
            <v>162075072.41999999</v>
          </cell>
        </row>
        <row r="13000">
          <cell r="H13000" t="str">
            <v>2152081259</v>
          </cell>
          <cell r="I13000">
            <v>0</v>
          </cell>
          <cell r="J13000">
            <v>162010972.41999999</v>
          </cell>
        </row>
        <row r="13001">
          <cell r="H13001" t="str">
            <v>2152081259</v>
          </cell>
          <cell r="I13001">
            <v>0</v>
          </cell>
          <cell r="J13001">
            <v>64100</v>
          </cell>
        </row>
        <row r="13002">
          <cell r="H13002" t="str">
            <v>2152081259</v>
          </cell>
          <cell r="I13002">
            <v>174938200</v>
          </cell>
          <cell r="J13002">
            <v>118891515.45999999</v>
          </cell>
        </row>
        <row r="13003">
          <cell r="H13003" t="str">
            <v>2152081259</v>
          </cell>
          <cell r="I13003">
            <v>0</v>
          </cell>
          <cell r="J13003">
            <v>118891515.45999999</v>
          </cell>
        </row>
        <row r="13004">
          <cell r="H13004" t="str">
            <v>2152081259</v>
          </cell>
          <cell r="I13004">
            <v>0</v>
          </cell>
          <cell r="J13004">
            <v>9495592.75</v>
          </cell>
        </row>
        <row r="13005">
          <cell r="H13005" t="str">
            <v>2152081259</v>
          </cell>
          <cell r="I13005">
            <v>0</v>
          </cell>
          <cell r="J13005">
            <v>109395922.70999999</v>
          </cell>
        </row>
        <row r="13006">
          <cell r="H13006" t="str">
            <v>259</v>
          </cell>
          <cell r="I13006">
            <v>81355537100</v>
          </cell>
          <cell r="J13006">
            <v>80357271847.899994</v>
          </cell>
        </row>
        <row r="13007">
          <cell r="H13007" t="str">
            <v>1900000259</v>
          </cell>
          <cell r="I13007">
            <v>494000000</v>
          </cell>
          <cell r="J13007">
            <v>494000000</v>
          </cell>
        </row>
        <row r="13008">
          <cell r="H13008" t="str">
            <v>1920000259</v>
          </cell>
          <cell r="I13008">
            <v>494000000</v>
          </cell>
          <cell r="J13008">
            <v>494000000</v>
          </cell>
        </row>
        <row r="13009">
          <cell r="H13009" t="str">
            <v>1920059259</v>
          </cell>
          <cell r="I13009">
            <v>494000000</v>
          </cell>
          <cell r="J13009">
            <v>494000000</v>
          </cell>
        </row>
        <row r="13010">
          <cell r="H13010" t="str">
            <v>1920059259</v>
          </cell>
          <cell r="I13010">
            <v>494000000</v>
          </cell>
          <cell r="J13010">
            <v>494000000</v>
          </cell>
        </row>
        <row r="13011">
          <cell r="H13011" t="str">
            <v>1920059259</v>
          </cell>
          <cell r="I13011">
            <v>0</v>
          </cell>
          <cell r="J13011">
            <v>494000000</v>
          </cell>
        </row>
        <row r="13012">
          <cell r="H13012" t="str">
            <v>1920059259</v>
          </cell>
          <cell r="I13012">
            <v>0</v>
          </cell>
          <cell r="J13012">
            <v>494000000</v>
          </cell>
        </row>
        <row r="13013">
          <cell r="H13013" t="str">
            <v>2100000259</v>
          </cell>
          <cell r="I13013">
            <v>80861537100</v>
          </cell>
          <cell r="J13013">
            <v>79863271847.899994</v>
          </cell>
        </row>
        <row r="13014">
          <cell r="H13014" t="str">
            <v>2110000259</v>
          </cell>
          <cell r="I13014">
            <v>1935000000</v>
          </cell>
          <cell r="J13014">
            <v>1935000000</v>
          </cell>
        </row>
        <row r="13015">
          <cell r="H13015" t="str">
            <v>2110019259</v>
          </cell>
          <cell r="I13015">
            <v>1935000000</v>
          </cell>
          <cell r="J13015">
            <v>1935000000</v>
          </cell>
        </row>
        <row r="13016">
          <cell r="H13016" t="str">
            <v>2110019259</v>
          </cell>
          <cell r="I13016">
            <v>1935000000</v>
          </cell>
          <cell r="J13016">
            <v>1935000000</v>
          </cell>
        </row>
        <row r="13017">
          <cell r="H13017" t="str">
            <v>2110019259</v>
          </cell>
          <cell r="I13017">
            <v>0</v>
          </cell>
          <cell r="J13017">
            <v>1935000000</v>
          </cell>
        </row>
        <row r="13018">
          <cell r="H13018" t="str">
            <v>2110019259</v>
          </cell>
          <cell r="I13018">
            <v>0</v>
          </cell>
          <cell r="J13018">
            <v>1935000000</v>
          </cell>
        </row>
        <row r="13019">
          <cell r="H13019" t="str">
            <v>2130000259</v>
          </cell>
          <cell r="I13019">
            <v>62999767600</v>
          </cell>
          <cell r="J13019">
            <v>62314920847.900002</v>
          </cell>
        </row>
        <row r="13020">
          <cell r="H13020" t="str">
            <v>2139999259</v>
          </cell>
          <cell r="I13020">
            <v>62999767600</v>
          </cell>
          <cell r="J13020">
            <v>62314920847.900002</v>
          </cell>
        </row>
        <row r="13021">
          <cell r="H13021" t="str">
            <v>2139999259</v>
          </cell>
          <cell r="I13021">
            <v>62999767600</v>
          </cell>
          <cell r="J13021">
            <v>62314920847.900002</v>
          </cell>
        </row>
        <row r="13022">
          <cell r="H13022" t="str">
            <v>2139999259</v>
          </cell>
          <cell r="I13022">
            <v>0</v>
          </cell>
          <cell r="J13022">
            <v>62314920847.900002</v>
          </cell>
        </row>
        <row r="13023">
          <cell r="H13023" t="str">
            <v>2139999259</v>
          </cell>
          <cell r="I13023">
            <v>0</v>
          </cell>
          <cell r="J13023">
            <v>62314920847.900002</v>
          </cell>
        </row>
        <row r="13024">
          <cell r="H13024" t="str">
            <v>2140000259</v>
          </cell>
          <cell r="I13024">
            <v>15675656000</v>
          </cell>
          <cell r="J13024">
            <v>15488592000</v>
          </cell>
        </row>
        <row r="13025">
          <cell r="H13025" t="str">
            <v>2149999259</v>
          </cell>
          <cell r="I13025">
            <v>15675656000</v>
          </cell>
          <cell r="J13025">
            <v>15488592000</v>
          </cell>
        </row>
        <row r="13026">
          <cell r="H13026" t="str">
            <v>2149999259</v>
          </cell>
          <cell r="I13026">
            <v>15675656000</v>
          </cell>
          <cell r="J13026">
            <v>15488592000</v>
          </cell>
        </row>
        <row r="13027">
          <cell r="H13027" t="str">
            <v>2149999259</v>
          </cell>
          <cell r="I13027">
            <v>0</v>
          </cell>
          <cell r="J13027">
            <v>15488592000</v>
          </cell>
        </row>
        <row r="13028">
          <cell r="H13028" t="str">
            <v>2149999259</v>
          </cell>
          <cell r="I13028">
            <v>0</v>
          </cell>
          <cell r="J13028">
            <v>15488592000</v>
          </cell>
        </row>
        <row r="13029">
          <cell r="H13029" t="str">
            <v>2150000259</v>
          </cell>
          <cell r="I13029">
            <v>251113500</v>
          </cell>
          <cell r="J13029">
            <v>124759000</v>
          </cell>
        </row>
        <row r="13030">
          <cell r="H13030" t="str">
            <v>2152081259</v>
          </cell>
          <cell r="I13030">
            <v>251113500</v>
          </cell>
          <cell r="J13030">
            <v>124759000</v>
          </cell>
        </row>
        <row r="13031">
          <cell r="H13031" t="str">
            <v>2152081259</v>
          </cell>
          <cell r="I13031">
            <v>251113500</v>
          </cell>
          <cell r="J13031">
            <v>124759000</v>
          </cell>
        </row>
        <row r="13032">
          <cell r="H13032" t="str">
            <v>2152081259</v>
          </cell>
          <cell r="I13032">
            <v>0</v>
          </cell>
          <cell r="J13032">
            <v>124759000</v>
          </cell>
        </row>
        <row r="13033">
          <cell r="H13033" t="str">
            <v>2152081259</v>
          </cell>
          <cell r="I13033">
            <v>0</v>
          </cell>
          <cell r="J13033">
            <v>124759000</v>
          </cell>
        </row>
        <row r="13034">
          <cell r="H13034" t="str">
            <v>259</v>
          </cell>
          <cell r="I13034">
            <v>45940125300</v>
          </cell>
          <cell r="J13034">
            <v>35166921944.519997</v>
          </cell>
        </row>
        <row r="13035">
          <cell r="H13035" t="str">
            <v>1900000259</v>
          </cell>
          <cell r="I13035">
            <v>225661600</v>
          </cell>
          <cell r="J13035">
            <v>222660607</v>
          </cell>
        </row>
        <row r="13036">
          <cell r="H13036" t="str">
            <v>1920000259</v>
          </cell>
          <cell r="I13036">
            <v>225661600</v>
          </cell>
          <cell r="J13036">
            <v>222660607</v>
          </cell>
        </row>
        <row r="13037">
          <cell r="H13037" t="str">
            <v>1926272259</v>
          </cell>
          <cell r="I13037">
            <v>30000000</v>
          </cell>
          <cell r="J13037">
            <v>29999807</v>
          </cell>
        </row>
        <row r="13038">
          <cell r="H13038" t="str">
            <v>1926272259</v>
          </cell>
          <cell r="I13038">
            <v>30000000</v>
          </cell>
          <cell r="J13038">
            <v>29999807</v>
          </cell>
        </row>
        <row r="13039">
          <cell r="H13039" t="str">
            <v>1926272259</v>
          </cell>
          <cell r="I13039">
            <v>0</v>
          </cell>
          <cell r="J13039">
            <v>29999807</v>
          </cell>
        </row>
        <row r="13040">
          <cell r="H13040" t="str">
            <v>1926272259</v>
          </cell>
          <cell r="I13040">
            <v>0</v>
          </cell>
          <cell r="J13040">
            <v>29999807</v>
          </cell>
        </row>
        <row r="13041">
          <cell r="H13041" t="str">
            <v>1926287259</v>
          </cell>
          <cell r="I13041">
            <v>38161600</v>
          </cell>
          <cell r="J13041">
            <v>38161500</v>
          </cell>
        </row>
        <row r="13042">
          <cell r="H13042" t="str">
            <v>1926287259</v>
          </cell>
          <cell r="I13042">
            <v>38161600</v>
          </cell>
          <cell r="J13042">
            <v>38161500</v>
          </cell>
        </row>
        <row r="13043">
          <cell r="H13043" t="str">
            <v>1926287259</v>
          </cell>
          <cell r="I13043">
            <v>0</v>
          </cell>
          <cell r="J13043">
            <v>38161500</v>
          </cell>
        </row>
        <row r="13044">
          <cell r="H13044" t="str">
            <v>1926287259</v>
          </cell>
          <cell r="I13044">
            <v>0</v>
          </cell>
          <cell r="J13044">
            <v>38161500</v>
          </cell>
        </row>
        <row r="13045">
          <cell r="H13045" t="str">
            <v>1926291259</v>
          </cell>
          <cell r="I13045">
            <v>45000000</v>
          </cell>
          <cell r="J13045">
            <v>44999300</v>
          </cell>
        </row>
        <row r="13046">
          <cell r="H13046" t="str">
            <v>1926291259</v>
          </cell>
          <cell r="I13046">
            <v>45000000</v>
          </cell>
          <cell r="J13046">
            <v>44999300</v>
          </cell>
        </row>
        <row r="13047">
          <cell r="H13047" t="str">
            <v>1926291259</v>
          </cell>
          <cell r="I13047">
            <v>0</v>
          </cell>
          <cell r="J13047">
            <v>44999300</v>
          </cell>
        </row>
        <row r="13048">
          <cell r="H13048" t="str">
            <v>1926291259</v>
          </cell>
          <cell r="I13048">
            <v>0</v>
          </cell>
          <cell r="J13048">
            <v>44999300</v>
          </cell>
        </row>
        <row r="13049">
          <cell r="H13049" t="str">
            <v>1926292259</v>
          </cell>
          <cell r="I13049">
            <v>52500000</v>
          </cell>
          <cell r="J13049">
            <v>52500000</v>
          </cell>
        </row>
        <row r="13050">
          <cell r="H13050" t="str">
            <v>1926292259</v>
          </cell>
          <cell r="I13050">
            <v>52500000</v>
          </cell>
          <cell r="J13050">
            <v>52500000</v>
          </cell>
        </row>
        <row r="13051">
          <cell r="H13051" t="str">
            <v>1926292259</v>
          </cell>
          <cell r="I13051">
            <v>0</v>
          </cell>
          <cell r="J13051">
            <v>52500000</v>
          </cell>
        </row>
        <row r="13052">
          <cell r="H13052" t="str">
            <v>1926292259</v>
          </cell>
          <cell r="I13052">
            <v>0</v>
          </cell>
          <cell r="J13052">
            <v>52500000</v>
          </cell>
        </row>
        <row r="13053">
          <cell r="H13053" t="str">
            <v>1926293259</v>
          </cell>
          <cell r="I13053">
            <v>30000000</v>
          </cell>
          <cell r="J13053">
            <v>27000000</v>
          </cell>
        </row>
        <row r="13054">
          <cell r="H13054" t="str">
            <v>1926293259</v>
          </cell>
          <cell r="I13054">
            <v>30000000</v>
          </cell>
          <cell r="J13054">
            <v>27000000</v>
          </cell>
        </row>
        <row r="13055">
          <cell r="H13055" t="str">
            <v>1926293259</v>
          </cell>
          <cell r="I13055">
            <v>0</v>
          </cell>
          <cell r="J13055">
            <v>27000000</v>
          </cell>
        </row>
        <row r="13056">
          <cell r="H13056" t="str">
            <v>1926293259</v>
          </cell>
          <cell r="I13056">
            <v>0</v>
          </cell>
          <cell r="J13056">
            <v>27000000</v>
          </cell>
        </row>
        <row r="13057">
          <cell r="H13057" t="str">
            <v>1926360259</v>
          </cell>
          <cell r="I13057">
            <v>30000000</v>
          </cell>
          <cell r="J13057">
            <v>30000000</v>
          </cell>
        </row>
        <row r="13058">
          <cell r="H13058" t="str">
            <v>1926360259</v>
          </cell>
          <cell r="I13058">
            <v>30000000</v>
          </cell>
          <cell r="J13058">
            <v>30000000</v>
          </cell>
        </row>
        <row r="13059">
          <cell r="H13059" t="str">
            <v>1926360259</v>
          </cell>
          <cell r="I13059">
            <v>0</v>
          </cell>
          <cell r="J13059">
            <v>30000000</v>
          </cell>
        </row>
        <row r="13060">
          <cell r="H13060" t="str">
            <v>1926360259</v>
          </cell>
          <cell r="I13060">
            <v>0</v>
          </cell>
          <cell r="J13060">
            <v>30000000</v>
          </cell>
        </row>
        <row r="13061">
          <cell r="H13061" t="str">
            <v>2100000259</v>
          </cell>
          <cell r="I13061">
            <v>45712804900</v>
          </cell>
          <cell r="J13061">
            <v>34942602537.519997</v>
          </cell>
        </row>
        <row r="13062">
          <cell r="H13062" t="str">
            <v>2120000259</v>
          </cell>
          <cell r="I13062">
            <v>6629410600</v>
          </cell>
          <cell r="J13062">
            <v>6495216779.6599998</v>
          </cell>
        </row>
        <row r="13063">
          <cell r="H13063" t="str">
            <v>2120011259</v>
          </cell>
          <cell r="I13063">
            <v>170343500</v>
          </cell>
          <cell r="J13063">
            <v>169607067.41999999</v>
          </cell>
        </row>
        <row r="13064">
          <cell r="H13064" t="str">
            <v>2120011259</v>
          </cell>
          <cell r="I13064">
            <v>170343500</v>
          </cell>
          <cell r="J13064">
            <v>169607067.41999999</v>
          </cell>
        </row>
        <row r="13065">
          <cell r="H13065" t="str">
            <v>2120011259</v>
          </cell>
          <cell r="I13065">
            <v>0</v>
          </cell>
          <cell r="J13065">
            <v>169607067.41999999</v>
          </cell>
        </row>
        <row r="13066">
          <cell r="H13066" t="str">
            <v>2120011259</v>
          </cell>
          <cell r="I13066">
            <v>0</v>
          </cell>
          <cell r="J13066">
            <v>169607067.41999999</v>
          </cell>
        </row>
        <row r="13067">
          <cell r="H13067" t="str">
            <v>2120012259</v>
          </cell>
          <cell r="I13067">
            <v>9221600</v>
          </cell>
          <cell r="J13067">
            <v>9081927.4199999999</v>
          </cell>
        </row>
        <row r="13068">
          <cell r="H13068" t="str">
            <v>2120012259</v>
          </cell>
          <cell r="I13068">
            <v>9221600</v>
          </cell>
          <cell r="J13068">
            <v>9081927.4199999999</v>
          </cell>
        </row>
        <row r="13069">
          <cell r="H13069" t="str">
            <v>2120012259</v>
          </cell>
          <cell r="I13069">
            <v>0</v>
          </cell>
          <cell r="J13069">
            <v>9081927.4199999999</v>
          </cell>
        </row>
        <row r="13070">
          <cell r="H13070" t="str">
            <v>2120012259</v>
          </cell>
          <cell r="I13070">
            <v>0</v>
          </cell>
          <cell r="J13070">
            <v>9081927.4199999999</v>
          </cell>
        </row>
        <row r="13071">
          <cell r="H13071" t="str">
            <v>2120019259</v>
          </cell>
          <cell r="I13071">
            <v>182233400</v>
          </cell>
          <cell r="J13071">
            <v>176583556.66</v>
          </cell>
        </row>
        <row r="13072">
          <cell r="H13072" t="str">
            <v>2120019259</v>
          </cell>
          <cell r="I13072">
            <v>3214800</v>
          </cell>
          <cell r="J13072">
            <v>3265006.2</v>
          </cell>
        </row>
        <row r="13073">
          <cell r="H13073" t="str">
            <v>2120019259</v>
          </cell>
          <cell r="I13073">
            <v>0</v>
          </cell>
          <cell r="J13073">
            <v>3265006.2</v>
          </cell>
        </row>
        <row r="13074">
          <cell r="H13074" t="str">
            <v>2120019259</v>
          </cell>
          <cell r="I13074">
            <v>0</v>
          </cell>
          <cell r="J13074">
            <v>3265006.2</v>
          </cell>
        </row>
        <row r="13075">
          <cell r="H13075" t="str">
            <v>2120019259</v>
          </cell>
          <cell r="I13075">
            <v>136434900</v>
          </cell>
          <cell r="J13075">
            <v>130744526.45999999</v>
          </cell>
        </row>
        <row r="13076">
          <cell r="H13076" t="str">
            <v>2120019259</v>
          </cell>
          <cell r="I13076">
            <v>0</v>
          </cell>
          <cell r="J13076">
            <v>130744526.45999999</v>
          </cell>
        </row>
        <row r="13077">
          <cell r="H13077" t="str">
            <v>2120019259</v>
          </cell>
          <cell r="I13077">
            <v>0</v>
          </cell>
          <cell r="J13077">
            <v>30644419.219999999</v>
          </cell>
        </row>
        <row r="13078">
          <cell r="H13078" t="str">
            <v>2120019259</v>
          </cell>
          <cell r="I13078">
            <v>0</v>
          </cell>
          <cell r="J13078">
            <v>100100107.23999999</v>
          </cell>
        </row>
        <row r="13079">
          <cell r="H13079" t="str">
            <v>2120019259</v>
          </cell>
          <cell r="I13079">
            <v>42583700</v>
          </cell>
          <cell r="J13079">
            <v>42574024</v>
          </cell>
        </row>
        <row r="13080">
          <cell r="H13080" t="str">
            <v>2120019259</v>
          </cell>
          <cell r="I13080">
            <v>0</v>
          </cell>
          <cell r="J13080">
            <v>42574024</v>
          </cell>
        </row>
        <row r="13081">
          <cell r="H13081" t="str">
            <v>2120019259</v>
          </cell>
          <cell r="I13081">
            <v>0</v>
          </cell>
          <cell r="J13081">
            <v>42574024</v>
          </cell>
        </row>
        <row r="13082">
          <cell r="H13082" t="str">
            <v>2120039259</v>
          </cell>
          <cell r="I13082">
            <v>40219600</v>
          </cell>
          <cell r="J13082">
            <v>34159407.75</v>
          </cell>
        </row>
        <row r="13083">
          <cell r="H13083" t="str">
            <v>2120039259</v>
          </cell>
          <cell r="I13083">
            <v>25298100</v>
          </cell>
          <cell r="J13083">
            <v>22386303.539999999</v>
          </cell>
        </row>
        <row r="13084">
          <cell r="H13084" t="str">
            <v>2120039259</v>
          </cell>
          <cell r="I13084">
            <v>0</v>
          </cell>
          <cell r="J13084">
            <v>22386303.539999999</v>
          </cell>
        </row>
        <row r="13085">
          <cell r="H13085" t="str">
            <v>2120039259</v>
          </cell>
          <cell r="I13085">
            <v>0</v>
          </cell>
          <cell r="J13085">
            <v>22015633.82</v>
          </cell>
        </row>
        <row r="13086">
          <cell r="H13086" t="str">
            <v>2120039259</v>
          </cell>
          <cell r="I13086">
            <v>0</v>
          </cell>
          <cell r="J13086">
            <v>370669.72</v>
          </cell>
        </row>
        <row r="13087">
          <cell r="H13087" t="str">
            <v>2120039259</v>
          </cell>
          <cell r="I13087">
            <v>14921500</v>
          </cell>
          <cell r="J13087">
            <v>11773104.210000001</v>
          </cell>
        </row>
        <row r="13088">
          <cell r="H13088" t="str">
            <v>2120039259</v>
          </cell>
          <cell r="I13088">
            <v>0</v>
          </cell>
          <cell r="J13088">
            <v>11773104.210000001</v>
          </cell>
        </row>
        <row r="13089">
          <cell r="H13089" t="str">
            <v>2120039259</v>
          </cell>
          <cell r="I13089">
            <v>0</v>
          </cell>
          <cell r="J13089">
            <v>597941.47</v>
          </cell>
        </row>
        <row r="13090">
          <cell r="H13090" t="str">
            <v>2120039259</v>
          </cell>
          <cell r="I13090">
            <v>0</v>
          </cell>
          <cell r="J13090">
            <v>11175162.74</v>
          </cell>
        </row>
        <row r="13091">
          <cell r="H13091" t="str">
            <v>2124009259</v>
          </cell>
          <cell r="I13091">
            <v>658582000</v>
          </cell>
          <cell r="J13091">
            <v>536974320.40999997</v>
          </cell>
        </row>
        <row r="13092">
          <cell r="H13092" t="str">
            <v>2124009259</v>
          </cell>
          <cell r="I13092">
            <v>658582000</v>
          </cell>
          <cell r="J13092">
            <v>536974320.40999997</v>
          </cell>
        </row>
        <row r="13093">
          <cell r="H13093" t="str">
            <v>2124009259</v>
          </cell>
          <cell r="I13093">
            <v>0</v>
          </cell>
          <cell r="J13093">
            <v>536974320.40999997</v>
          </cell>
        </row>
        <row r="13094">
          <cell r="H13094" t="str">
            <v>2124009259</v>
          </cell>
          <cell r="I13094">
            <v>0</v>
          </cell>
          <cell r="J13094">
            <v>536974320.40999997</v>
          </cell>
        </row>
        <row r="13095">
          <cell r="H13095" t="str">
            <v>2126379259</v>
          </cell>
          <cell r="I13095">
            <v>3203810500</v>
          </cell>
          <cell r="J13095">
            <v>3203810500</v>
          </cell>
        </row>
        <row r="13096">
          <cell r="H13096" t="str">
            <v>2126379259</v>
          </cell>
          <cell r="I13096">
            <v>3203810500</v>
          </cell>
          <cell r="J13096">
            <v>3203810500</v>
          </cell>
        </row>
        <row r="13097">
          <cell r="H13097" t="str">
            <v>2126379259</v>
          </cell>
          <cell r="I13097">
            <v>0</v>
          </cell>
          <cell r="J13097">
            <v>3203810500</v>
          </cell>
        </row>
        <row r="13098">
          <cell r="H13098" t="str">
            <v>2126865259</v>
          </cell>
          <cell r="I13098">
            <v>2365000000</v>
          </cell>
          <cell r="J13098">
            <v>2365000000</v>
          </cell>
        </row>
        <row r="13099">
          <cell r="H13099" t="str">
            <v>2126865259</v>
          </cell>
          <cell r="I13099">
            <v>2365000000</v>
          </cell>
          <cell r="J13099">
            <v>2365000000</v>
          </cell>
        </row>
        <row r="13100">
          <cell r="H13100" t="str">
            <v>2126865259</v>
          </cell>
          <cell r="I13100">
            <v>0</v>
          </cell>
          <cell r="J13100">
            <v>2365000000</v>
          </cell>
        </row>
        <row r="13101">
          <cell r="H13101" t="str">
            <v>2130000259</v>
          </cell>
          <cell r="I13101">
            <v>22158831400</v>
          </cell>
          <cell r="J13101">
            <v>21677141921.369999</v>
          </cell>
        </row>
        <row r="13102">
          <cell r="H13102" t="str">
            <v>2136257259</v>
          </cell>
          <cell r="I13102">
            <v>97500000</v>
          </cell>
          <cell r="J13102">
            <v>97500000</v>
          </cell>
        </row>
        <row r="13103">
          <cell r="H13103" t="str">
            <v>2136257259</v>
          </cell>
          <cell r="I13103">
            <v>97500000</v>
          </cell>
          <cell r="J13103">
            <v>97500000</v>
          </cell>
        </row>
        <row r="13104">
          <cell r="H13104" t="str">
            <v>2136257259</v>
          </cell>
          <cell r="I13104">
            <v>0</v>
          </cell>
          <cell r="J13104">
            <v>97500000</v>
          </cell>
        </row>
        <row r="13105">
          <cell r="H13105" t="str">
            <v>2136257259</v>
          </cell>
          <cell r="I13105">
            <v>0</v>
          </cell>
          <cell r="J13105">
            <v>97500000</v>
          </cell>
        </row>
        <row r="13106">
          <cell r="H13106" t="str">
            <v>2136259259</v>
          </cell>
          <cell r="I13106">
            <v>119000000</v>
          </cell>
          <cell r="J13106">
            <v>118999660</v>
          </cell>
        </row>
        <row r="13107">
          <cell r="H13107" t="str">
            <v>2136259259</v>
          </cell>
          <cell r="I13107">
            <v>119000000</v>
          </cell>
          <cell r="J13107">
            <v>118999660</v>
          </cell>
        </row>
        <row r="13108">
          <cell r="H13108" t="str">
            <v>2136259259</v>
          </cell>
          <cell r="I13108">
            <v>0</v>
          </cell>
          <cell r="J13108">
            <v>118999660</v>
          </cell>
        </row>
        <row r="13109">
          <cell r="H13109" t="str">
            <v>2136259259</v>
          </cell>
          <cell r="I13109">
            <v>0</v>
          </cell>
          <cell r="J13109">
            <v>118999660</v>
          </cell>
        </row>
        <row r="13110">
          <cell r="H13110" t="str">
            <v>2136266259</v>
          </cell>
          <cell r="I13110">
            <v>315000000</v>
          </cell>
          <cell r="J13110">
            <v>310650000</v>
          </cell>
        </row>
        <row r="13111">
          <cell r="H13111" t="str">
            <v>2136266259</v>
          </cell>
          <cell r="I13111">
            <v>315000000</v>
          </cell>
          <cell r="J13111">
            <v>310650000</v>
          </cell>
        </row>
        <row r="13112">
          <cell r="H13112" t="str">
            <v>2136266259</v>
          </cell>
          <cell r="I13112">
            <v>0</v>
          </cell>
          <cell r="J13112">
            <v>310650000</v>
          </cell>
        </row>
        <row r="13113">
          <cell r="H13113" t="str">
            <v>2136266259</v>
          </cell>
          <cell r="I13113">
            <v>0</v>
          </cell>
          <cell r="J13113">
            <v>310650000</v>
          </cell>
        </row>
        <row r="13114">
          <cell r="H13114" t="str">
            <v>2136287259</v>
          </cell>
          <cell r="I13114">
            <v>152039600</v>
          </cell>
          <cell r="J13114">
            <v>152039550</v>
          </cell>
        </row>
        <row r="13115">
          <cell r="H13115" t="str">
            <v>2136287259</v>
          </cell>
          <cell r="I13115">
            <v>152039600</v>
          </cell>
          <cell r="J13115">
            <v>152039550</v>
          </cell>
        </row>
        <row r="13116">
          <cell r="H13116" t="str">
            <v>2136287259</v>
          </cell>
          <cell r="I13116">
            <v>0</v>
          </cell>
          <cell r="J13116">
            <v>152039550</v>
          </cell>
        </row>
        <row r="13117">
          <cell r="H13117" t="str">
            <v>2136287259</v>
          </cell>
          <cell r="I13117">
            <v>0</v>
          </cell>
          <cell r="J13117">
            <v>152039550</v>
          </cell>
        </row>
        <row r="13118">
          <cell r="H13118" t="str">
            <v>2136294259</v>
          </cell>
          <cell r="I13118">
            <v>52000000</v>
          </cell>
          <cell r="J13118">
            <v>51999272</v>
          </cell>
        </row>
        <row r="13119">
          <cell r="H13119" t="str">
            <v>2136294259</v>
          </cell>
          <cell r="I13119">
            <v>52000000</v>
          </cell>
          <cell r="J13119">
            <v>51999272</v>
          </cell>
        </row>
        <row r="13120">
          <cell r="H13120" t="str">
            <v>2136294259</v>
          </cell>
          <cell r="I13120">
            <v>0</v>
          </cell>
          <cell r="J13120">
            <v>51999272</v>
          </cell>
        </row>
        <row r="13121">
          <cell r="H13121" t="str">
            <v>2136294259</v>
          </cell>
          <cell r="I13121">
            <v>0</v>
          </cell>
          <cell r="J13121">
            <v>51999272</v>
          </cell>
        </row>
        <row r="13122">
          <cell r="H13122" t="str">
            <v>2136352259</v>
          </cell>
          <cell r="I13122">
            <v>45000000</v>
          </cell>
          <cell r="J13122">
            <v>45000000</v>
          </cell>
        </row>
        <row r="13123">
          <cell r="H13123" t="str">
            <v>2136352259</v>
          </cell>
          <cell r="I13123">
            <v>45000000</v>
          </cell>
          <cell r="J13123">
            <v>45000000</v>
          </cell>
        </row>
        <row r="13124">
          <cell r="H13124" t="str">
            <v>2136352259</v>
          </cell>
          <cell r="I13124">
            <v>0</v>
          </cell>
          <cell r="J13124">
            <v>45000000</v>
          </cell>
        </row>
        <row r="13125">
          <cell r="H13125" t="str">
            <v>2136352259</v>
          </cell>
          <cell r="I13125">
            <v>0</v>
          </cell>
          <cell r="J13125">
            <v>45000000</v>
          </cell>
        </row>
        <row r="13126">
          <cell r="H13126" t="str">
            <v>2139999259</v>
          </cell>
          <cell r="I13126">
            <v>21378291800</v>
          </cell>
          <cell r="J13126">
            <v>20900953439.369999</v>
          </cell>
        </row>
        <row r="13127">
          <cell r="H13127" t="str">
            <v>2139999259</v>
          </cell>
          <cell r="I13127">
            <v>21378291800</v>
          </cell>
          <cell r="J13127">
            <v>20900953439.369999</v>
          </cell>
        </row>
        <row r="13128">
          <cell r="H13128" t="str">
            <v>2139999259</v>
          </cell>
          <cell r="I13128">
            <v>0</v>
          </cell>
          <cell r="J13128">
            <v>20900953439.369999</v>
          </cell>
        </row>
        <row r="13129">
          <cell r="H13129" t="str">
            <v>2139999259</v>
          </cell>
          <cell r="I13129">
            <v>0</v>
          </cell>
          <cell r="J13129">
            <v>20900953439.369999</v>
          </cell>
        </row>
        <row r="13130">
          <cell r="H13130" t="str">
            <v>2140000259</v>
          </cell>
          <cell r="I13130">
            <v>2515596700</v>
          </cell>
          <cell r="J13130">
            <v>2515593651</v>
          </cell>
        </row>
        <row r="13131">
          <cell r="H13131" t="str">
            <v>2146263259</v>
          </cell>
          <cell r="I13131">
            <v>92385000</v>
          </cell>
          <cell r="J13131">
            <v>92385000</v>
          </cell>
        </row>
        <row r="13132">
          <cell r="H13132" t="str">
            <v>2146263259</v>
          </cell>
          <cell r="I13132">
            <v>92385000</v>
          </cell>
          <cell r="J13132">
            <v>92385000</v>
          </cell>
        </row>
        <row r="13133">
          <cell r="H13133" t="str">
            <v>2146263259</v>
          </cell>
          <cell r="I13133">
            <v>0</v>
          </cell>
          <cell r="J13133">
            <v>92385000</v>
          </cell>
        </row>
        <row r="13134">
          <cell r="H13134" t="str">
            <v>2146263259</v>
          </cell>
          <cell r="I13134">
            <v>0</v>
          </cell>
          <cell r="J13134">
            <v>92385000</v>
          </cell>
        </row>
        <row r="13135">
          <cell r="H13135" t="str">
            <v>2146287259</v>
          </cell>
          <cell r="I13135">
            <v>1322280000</v>
          </cell>
          <cell r="J13135">
            <v>1322279400</v>
          </cell>
        </row>
        <row r="13136">
          <cell r="H13136" t="str">
            <v>2146287259</v>
          </cell>
          <cell r="I13136">
            <v>1322280000</v>
          </cell>
          <cell r="J13136">
            <v>1322279400</v>
          </cell>
        </row>
        <row r="13137">
          <cell r="H13137" t="str">
            <v>2146287259</v>
          </cell>
          <cell r="I13137">
            <v>0</v>
          </cell>
          <cell r="J13137">
            <v>1322279400</v>
          </cell>
        </row>
        <row r="13138">
          <cell r="H13138" t="str">
            <v>2146287259</v>
          </cell>
          <cell r="I13138">
            <v>0</v>
          </cell>
          <cell r="J13138">
            <v>1322279400</v>
          </cell>
        </row>
        <row r="13139">
          <cell r="H13139" t="str">
            <v>2146292259</v>
          </cell>
          <cell r="I13139">
            <v>326700000</v>
          </cell>
          <cell r="J13139">
            <v>326700000</v>
          </cell>
        </row>
        <row r="13140">
          <cell r="H13140" t="str">
            <v>2146292259</v>
          </cell>
          <cell r="I13140">
            <v>326700000</v>
          </cell>
          <cell r="J13140">
            <v>326700000</v>
          </cell>
        </row>
        <row r="13141">
          <cell r="H13141" t="str">
            <v>2146292259</v>
          </cell>
          <cell r="I13141">
            <v>0</v>
          </cell>
          <cell r="J13141">
            <v>326700000</v>
          </cell>
        </row>
        <row r="13142">
          <cell r="H13142" t="str">
            <v>2146292259</v>
          </cell>
          <cell r="I13142">
            <v>0</v>
          </cell>
          <cell r="J13142">
            <v>326700000</v>
          </cell>
        </row>
        <row r="13143">
          <cell r="H13143" t="str">
            <v>2146779259</v>
          </cell>
          <cell r="I13143">
            <v>279000000</v>
          </cell>
          <cell r="J13143">
            <v>278998251</v>
          </cell>
        </row>
        <row r="13144">
          <cell r="H13144" t="str">
            <v>2146779259</v>
          </cell>
          <cell r="I13144">
            <v>279000000</v>
          </cell>
          <cell r="J13144">
            <v>278998251</v>
          </cell>
        </row>
        <row r="13145">
          <cell r="H13145" t="str">
            <v>2146779259</v>
          </cell>
          <cell r="I13145">
            <v>0</v>
          </cell>
          <cell r="J13145">
            <v>278998251</v>
          </cell>
        </row>
        <row r="13146">
          <cell r="H13146" t="str">
            <v>2146779259</v>
          </cell>
          <cell r="I13146">
            <v>0</v>
          </cell>
          <cell r="J13146">
            <v>278998251</v>
          </cell>
        </row>
        <row r="13147">
          <cell r="H13147" t="str">
            <v>2146780259</v>
          </cell>
          <cell r="I13147">
            <v>495231700</v>
          </cell>
          <cell r="J13147">
            <v>495231000</v>
          </cell>
        </row>
        <row r="13148">
          <cell r="H13148" t="str">
            <v>2146780259</v>
          </cell>
          <cell r="I13148">
            <v>495231700</v>
          </cell>
          <cell r="J13148">
            <v>495231000</v>
          </cell>
        </row>
        <row r="13149">
          <cell r="H13149" t="str">
            <v>2146780259</v>
          </cell>
          <cell r="I13149">
            <v>0</v>
          </cell>
          <cell r="J13149">
            <v>495231000</v>
          </cell>
        </row>
        <row r="13150">
          <cell r="H13150" t="str">
            <v>2146780259</v>
          </cell>
          <cell r="I13150">
            <v>0</v>
          </cell>
          <cell r="J13150">
            <v>495231000</v>
          </cell>
        </row>
        <row r="13151">
          <cell r="H13151" t="str">
            <v>2150000259</v>
          </cell>
          <cell r="I13151">
            <v>14408966200</v>
          </cell>
          <cell r="J13151">
            <v>4254650185.4899998</v>
          </cell>
        </row>
        <row r="13152">
          <cell r="H13152" t="str">
            <v>2152081259</v>
          </cell>
          <cell r="I13152">
            <v>14408966200</v>
          </cell>
          <cell r="J13152">
            <v>4254650185.4899998</v>
          </cell>
        </row>
        <row r="13153">
          <cell r="H13153" t="str">
            <v>2152081259</v>
          </cell>
          <cell r="I13153">
            <v>14408966200</v>
          </cell>
          <cell r="J13153">
            <v>4254650185.4899998</v>
          </cell>
        </row>
        <row r="13154">
          <cell r="H13154" t="str">
            <v>2152081259</v>
          </cell>
          <cell r="I13154">
            <v>0</v>
          </cell>
          <cell r="J13154">
            <v>4254650185.4899998</v>
          </cell>
        </row>
        <row r="13155">
          <cell r="H13155" t="str">
            <v>2152081259</v>
          </cell>
          <cell r="I13155">
            <v>0</v>
          </cell>
          <cell r="J13155">
            <v>4254650185.4899998</v>
          </cell>
        </row>
        <row r="13156">
          <cell r="H13156" t="str">
            <v>9900000259</v>
          </cell>
          <cell r="I13156">
            <v>1658800</v>
          </cell>
          <cell r="J13156">
            <v>1658800</v>
          </cell>
        </row>
        <row r="13157">
          <cell r="H13157" t="str">
            <v>9990000259</v>
          </cell>
          <cell r="I13157">
            <v>1658800</v>
          </cell>
          <cell r="J13157">
            <v>1658800</v>
          </cell>
        </row>
        <row r="13158">
          <cell r="H13158" t="str">
            <v>9996094259</v>
          </cell>
          <cell r="I13158">
            <v>1658800</v>
          </cell>
          <cell r="J13158">
            <v>1658800</v>
          </cell>
        </row>
        <row r="13159">
          <cell r="H13159" t="str">
            <v>9996094259</v>
          </cell>
          <cell r="I13159">
            <v>1658800</v>
          </cell>
          <cell r="J13159">
            <v>1658800</v>
          </cell>
        </row>
        <row r="13160">
          <cell r="H13160" t="str">
            <v>9996094259</v>
          </cell>
          <cell r="I13160">
            <v>0</v>
          </cell>
          <cell r="J13160">
            <v>1658800</v>
          </cell>
        </row>
        <row r="13161">
          <cell r="H13161" t="str">
            <v>259</v>
          </cell>
          <cell r="I13161">
            <v>3543471100</v>
          </cell>
          <cell r="J13161">
            <v>3342575000</v>
          </cell>
        </row>
        <row r="13162">
          <cell r="H13162" t="str">
            <v>259</v>
          </cell>
          <cell r="I13162">
            <v>3543471100</v>
          </cell>
          <cell r="J13162">
            <v>3342575000</v>
          </cell>
        </row>
        <row r="13163">
          <cell r="H13163" t="str">
            <v>2100000259</v>
          </cell>
          <cell r="I13163">
            <v>3543471100</v>
          </cell>
          <cell r="J13163">
            <v>3342575000</v>
          </cell>
        </row>
        <row r="13164">
          <cell r="H13164" t="str">
            <v>2150000259</v>
          </cell>
          <cell r="I13164">
            <v>3543471100</v>
          </cell>
          <cell r="J13164">
            <v>3342575000</v>
          </cell>
        </row>
        <row r="13165">
          <cell r="H13165" t="str">
            <v>2152081259</v>
          </cell>
          <cell r="I13165">
            <v>3543471100</v>
          </cell>
          <cell r="J13165">
            <v>3342575000</v>
          </cell>
        </row>
        <row r="13166">
          <cell r="H13166" t="str">
            <v>2152081259</v>
          </cell>
          <cell r="I13166">
            <v>3543471100</v>
          </cell>
          <cell r="J13166">
            <v>3342575000</v>
          </cell>
        </row>
        <row r="13167">
          <cell r="H13167" t="str">
            <v>2152081259</v>
          </cell>
          <cell r="I13167">
            <v>0</v>
          </cell>
          <cell r="J13167">
            <v>3342575000</v>
          </cell>
        </row>
        <row r="13168">
          <cell r="H13168" t="str">
            <v>2152081259</v>
          </cell>
          <cell r="I13168">
            <v>0</v>
          </cell>
          <cell r="J13168">
            <v>3342575000</v>
          </cell>
        </row>
        <row r="13169">
          <cell r="H13169" t="str">
            <v>259</v>
          </cell>
          <cell r="I13169">
            <v>602400</v>
          </cell>
          <cell r="J13169">
            <v>229017.60000000001</v>
          </cell>
        </row>
        <row r="13170">
          <cell r="H13170" t="str">
            <v>259</v>
          </cell>
          <cell r="I13170">
            <v>602400</v>
          </cell>
          <cell r="J13170">
            <v>229017.60000000001</v>
          </cell>
        </row>
        <row r="13171">
          <cell r="H13171" t="str">
            <v>2100000259</v>
          </cell>
          <cell r="I13171">
            <v>602400</v>
          </cell>
          <cell r="J13171">
            <v>229017.60000000001</v>
          </cell>
        </row>
        <row r="13172">
          <cell r="H13172" t="str">
            <v>2120000259</v>
          </cell>
          <cell r="I13172">
            <v>602400</v>
          </cell>
          <cell r="J13172">
            <v>229017.60000000001</v>
          </cell>
        </row>
        <row r="13173">
          <cell r="H13173" t="str">
            <v>2122040259</v>
          </cell>
          <cell r="I13173">
            <v>602400</v>
          </cell>
          <cell r="J13173">
            <v>229017.60000000001</v>
          </cell>
        </row>
        <row r="13174">
          <cell r="H13174" t="str">
            <v>2122040259</v>
          </cell>
          <cell r="I13174">
            <v>602400</v>
          </cell>
          <cell r="J13174">
            <v>229017.60000000001</v>
          </cell>
        </row>
        <row r="13175">
          <cell r="H13175" t="str">
            <v>2122040259</v>
          </cell>
          <cell r="I13175">
            <v>0</v>
          </cell>
          <cell r="J13175">
            <v>229017.60000000001</v>
          </cell>
        </row>
        <row r="13176">
          <cell r="H13176" t="str">
            <v>2122040259</v>
          </cell>
          <cell r="I13176">
            <v>0</v>
          </cell>
          <cell r="J13176">
            <v>229017.60000000001</v>
          </cell>
        </row>
        <row r="13177">
          <cell r="H13177" t="str">
            <v>259</v>
          </cell>
          <cell r="I13177">
            <v>36500000</v>
          </cell>
          <cell r="J13177">
            <v>36500000</v>
          </cell>
        </row>
        <row r="13178">
          <cell r="H13178" t="str">
            <v>259</v>
          </cell>
          <cell r="I13178">
            <v>36500000</v>
          </cell>
          <cell r="J13178">
            <v>36500000</v>
          </cell>
        </row>
        <row r="13179">
          <cell r="H13179" t="str">
            <v>0500000259</v>
          </cell>
          <cell r="I13179">
            <v>36500000</v>
          </cell>
          <cell r="J13179">
            <v>36500000</v>
          </cell>
        </row>
        <row r="13180">
          <cell r="H13180" t="str">
            <v>0540000259</v>
          </cell>
          <cell r="I13180">
            <v>36500000</v>
          </cell>
          <cell r="J13180">
            <v>36500000</v>
          </cell>
        </row>
        <row r="13181">
          <cell r="H13181" t="str">
            <v>0543589259</v>
          </cell>
          <cell r="I13181">
            <v>36500000</v>
          </cell>
          <cell r="J13181">
            <v>36500000</v>
          </cell>
        </row>
        <row r="13182">
          <cell r="H13182" t="str">
            <v>0543589259</v>
          </cell>
          <cell r="I13182">
            <v>36500000</v>
          </cell>
          <cell r="J13182">
            <v>36500000</v>
          </cell>
        </row>
        <row r="13183">
          <cell r="H13183" t="str">
            <v>0543589259</v>
          </cell>
          <cell r="I13183">
            <v>0</v>
          </cell>
          <cell r="J13183">
            <v>36500000</v>
          </cell>
        </row>
        <row r="13184">
          <cell r="H13184" t="str">
            <v>0543589259</v>
          </cell>
          <cell r="I13184">
            <v>0</v>
          </cell>
          <cell r="J13184">
            <v>36500000</v>
          </cell>
        </row>
        <row r="13185">
          <cell r="H13185" t="str">
            <v>260</v>
          </cell>
          <cell r="I13185">
            <v>4528917400</v>
          </cell>
          <cell r="J13185">
            <v>4424982253.0900002</v>
          </cell>
        </row>
        <row r="13186">
          <cell r="H13186" t="str">
            <v>260</v>
          </cell>
          <cell r="I13186">
            <v>489209700</v>
          </cell>
          <cell r="J13186">
            <v>454637832.38999999</v>
          </cell>
        </row>
        <row r="13187">
          <cell r="H13187" t="str">
            <v>260</v>
          </cell>
          <cell r="I13187">
            <v>489209700</v>
          </cell>
          <cell r="J13187">
            <v>454637832.38999999</v>
          </cell>
        </row>
        <row r="13188">
          <cell r="H13188" t="str">
            <v>2700000260</v>
          </cell>
          <cell r="I13188">
            <v>489209700</v>
          </cell>
          <cell r="J13188">
            <v>454637832.38999999</v>
          </cell>
        </row>
        <row r="13189">
          <cell r="H13189" t="str">
            <v>2760000260</v>
          </cell>
          <cell r="I13189">
            <v>489209700</v>
          </cell>
          <cell r="J13189">
            <v>454637832.38999999</v>
          </cell>
        </row>
        <row r="13190">
          <cell r="H13190" t="str">
            <v>2760011260</v>
          </cell>
          <cell r="I13190">
            <v>123361300</v>
          </cell>
          <cell r="J13190">
            <v>123352645.79000001</v>
          </cell>
        </row>
        <row r="13191">
          <cell r="H13191" t="str">
            <v>2760011260</v>
          </cell>
          <cell r="I13191">
            <v>123361300</v>
          </cell>
          <cell r="J13191">
            <v>123352645.79000001</v>
          </cell>
        </row>
        <row r="13192">
          <cell r="H13192" t="str">
            <v>2760011260</v>
          </cell>
          <cell r="I13192">
            <v>0</v>
          </cell>
          <cell r="J13192">
            <v>123352645.79000001</v>
          </cell>
        </row>
        <row r="13193">
          <cell r="H13193" t="str">
            <v>2760011260</v>
          </cell>
          <cell r="I13193">
            <v>0</v>
          </cell>
          <cell r="J13193">
            <v>123189428.19</v>
          </cell>
        </row>
        <row r="13194">
          <cell r="H13194" t="str">
            <v>2760011260</v>
          </cell>
          <cell r="I13194">
            <v>0</v>
          </cell>
          <cell r="J13194">
            <v>163217.60000000001</v>
          </cell>
        </row>
        <row r="13195">
          <cell r="H13195" t="str">
            <v>2760012260</v>
          </cell>
          <cell r="I13195">
            <v>127070100</v>
          </cell>
          <cell r="J13195">
            <v>119630874.14</v>
          </cell>
        </row>
        <row r="13196">
          <cell r="H13196" t="str">
            <v>2760012260</v>
          </cell>
          <cell r="I13196">
            <v>127070100</v>
          </cell>
          <cell r="J13196">
            <v>119630874.14</v>
          </cell>
        </row>
        <row r="13197">
          <cell r="H13197" t="str">
            <v>2760012260</v>
          </cell>
          <cell r="I13197">
            <v>0</v>
          </cell>
          <cell r="J13197">
            <v>119630874.14</v>
          </cell>
        </row>
        <row r="13198">
          <cell r="H13198" t="str">
            <v>2760012260</v>
          </cell>
          <cell r="I13198">
            <v>0</v>
          </cell>
          <cell r="J13198">
            <v>119512044.98</v>
          </cell>
        </row>
        <row r="13199">
          <cell r="H13199" t="str">
            <v>2760012260</v>
          </cell>
          <cell r="I13199">
            <v>0</v>
          </cell>
          <cell r="J13199">
            <v>118829.16</v>
          </cell>
        </row>
        <row r="13200">
          <cell r="H13200" t="str">
            <v>2760019260</v>
          </cell>
          <cell r="I13200">
            <v>234012300</v>
          </cell>
          <cell r="J13200">
            <v>211636585.16999999</v>
          </cell>
        </row>
        <row r="13201">
          <cell r="H13201" t="str">
            <v>2760019260</v>
          </cell>
          <cell r="I13201">
            <v>37616800</v>
          </cell>
          <cell r="J13201">
            <v>35514841.659999996</v>
          </cell>
        </row>
        <row r="13202">
          <cell r="H13202" t="str">
            <v>2760019260</v>
          </cell>
          <cell r="I13202">
            <v>0</v>
          </cell>
          <cell r="J13202">
            <v>35514841.659999996</v>
          </cell>
        </row>
        <row r="13203">
          <cell r="H13203" t="str">
            <v>2760019260</v>
          </cell>
          <cell r="I13203">
            <v>0</v>
          </cell>
          <cell r="J13203">
            <v>35514841.659999996</v>
          </cell>
        </row>
        <row r="13204">
          <cell r="H13204" t="str">
            <v>2760019260</v>
          </cell>
          <cell r="I13204">
            <v>190395700</v>
          </cell>
          <cell r="J13204">
            <v>170536824.11000001</v>
          </cell>
        </row>
        <row r="13205">
          <cell r="H13205" t="str">
            <v>2760019260</v>
          </cell>
          <cell r="I13205">
            <v>0</v>
          </cell>
          <cell r="J13205">
            <v>170536824.11000001</v>
          </cell>
        </row>
        <row r="13206">
          <cell r="H13206" t="str">
            <v>2760019260</v>
          </cell>
          <cell r="I13206">
            <v>0</v>
          </cell>
          <cell r="J13206">
            <v>52402680.140000001</v>
          </cell>
        </row>
        <row r="13207">
          <cell r="H13207" t="str">
            <v>2760019260</v>
          </cell>
          <cell r="I13207">
            <v>0</v>
          </cell>
          <cell r="J13207">
            <v>118134143.97</v>
          </cell>
        </row>
        <row r="13208">
          <cell r="H13208" t="str">
            <v>2760019260</v>
          </cell>
          <cell r="I13208">
            <v>12500</v>
          </cell>
          <cell r="J13208">
            <v>3850</v>
          </cell>
        </row>
        <row r="13209">
          <cell r="H13209" t="str">
            <v>2760019260</v>
          </cell>
          <cell r="I13209">
            <v>0</v>
          </cell>
          <cell r="J13209">
            <v>3850</v>
          </cell>
        </row>
        <row r="13210">
          <cell r="H13210" t="str">
            <v>2760019260</v>
          </cell>
          <cell r="I13210">
            <v>5987300</v>
          </cell>
          <cell r="J13210">
            <v>5581069.4000000004</v>
          </cell>
        </row>
        <row r="13211">
          <cell r="H13211" t="str">
            <v>2760019260</v>
          </cell>
          <cell r="I13211">
            <v>0</v>
          </cell>
          <cell r="J13211">
            <v>55833.17</v>
          </cell>
        </row>
        <row r="13212">
          <cell r="H13212" t="str">
            <v>2760019260</v>
          </cell>
          <cell r="I13212">
            <v>0</v>
          </cell>
          <cell r="J13212">
            <v>55833.17</v>
          </cell>
        </row>
        <row r="13213">
          <cell r="H13213" t="str">
            <v>2760019260</v>
          </cell>
          <cell r="I13213">
            <v>0</v>
          </cell>
          <cell r="J13213">
            <v>5525236.2300000004</v>
          </cell>
        </row>
        <row r="13214">
          <cell r="H13214" t="str">
            <v>2760019260</v>
          </cell>
          <cell r="I13214">
            <v>0</v>
          </cell>
          <cell r="J13214">
            <v>5392953</v>
          </cell>
        </row>
        <row r="13215">
          <cell r="H13215" t="str">
            <v>2760019260</v>
          </cell>
          <cell r="I13215">
            <v>0</v>
          </cell>
          <cell r="J13215">
            <v>132283.23000000001</v>
          </cell>
        </row>
        <row r="13216">
          <cell r="H13216" t="str">
            <v>2760039260</v>
          </cell>
          <cell r="I13216">
            <v>4714500</v>
          </cell>
          <cell r="J13216">
            <v>0</v>
          </cell>
        </row>
        <row r="13217">
          <cell r="H13217" t="str">
            <v>2760039260</v>
          </cell>
          <cell r="I13217">
            <v>2525300</v>
          </cell>
          <cell r="J13217">
            <v>0</v>
          </cell>
        </row>
        <row r="13218">
          <cell r="H13218" t="str">
            <v>2760039260</v>
          </cell>
          <cell r="I13218">
            <v>2189200</v>
          </cell>
          <cell r="J13218">
            <v>0</v>
          </cell>
        </row>
        <row r="13219">
          <cell r="H13219" t="str">
            <v>2763969260</v>
          </cell>
          <cell r="I13219">
            <v>20000</v>
          </cell>
          <cell r="J13219">
            <v>17727.29</v>
          </cell>
        </row>
        <row r="13220">
          <cell r="H13220" t="str">
            <v>2763969260</v>
          </cell>
          <cell r="I13220">
            <v>20000</v>
          </cell>
          <cell r="J13220">
            <v>17727.29</v>
          </cell>
        </row>
        <row r="13221">
          <cell r="H13221" t="str">
            <v>2763969260</v>
          </cell>
          <cell r="I13221">
            <v>0</v>
          </cell>
          <cell r="J13221">
            <v>17727.29</v>
          </cell>
        </row>
        <row r="13222">
          <cell r="H13222" t="str">
            <v>2763969260</v>
          </cell>
          <cell r="I13222">
            <v>0</v>
          </cell>
          <cell r="J13222">
            <v>17727.29</v>
          </cell>
        </row>
        <row r="13223">
          <cell r="H13223" t="str">
            <v>2763987260</v>
          </cell>
          <cell r="I13223">
            <v>31500</v>
          </cell>
          <cell r="J13223">
            <v>0</v>
          </cell>
        </row>
        <row r="13224">
          <cell r="H13224" t="str">
            <v>2763987260</v>
          </cell>
          <cell r="I13224">
            <v>31500</v>
          </cell>
          <cell r="J13224">
            <v>0</v>
          </cell>
        </row>
        <row r="13225">
          <cell r="H13225" t="str">
            <v>260</v>
          </cell>
          <cell r="I13225">
            <v>4002555700</v>
          </cell>
          <cell r="J13225">
            <v>3933193908.6999998</v>
          </cell>
        </row>
        <row r="13226">
          <cell r="H13226" t="str">
            <v>260</v>
          </cell>
          <cell r="I13226">
            <v>4002555700</v>
          </cell>
          <cell r="J13226">
            <v>3933193908.6999998</v>
          </cell>
        </row>
        <row r="13227">
          <cell r="H13227" t="str">
            <v>2700000260</v>
          </cell>
          <cell r="I13227">
            <v>3959521900</v>
          </cell>
          <cell r="J13227">
            <v>3891128455.1700001</v>
          </cell>
        </row>
        <row r="13228">
          <cell r="H13228" t="str">
            <v>2760000260</v>
          </cell>
          <cell r="I13228">
            <v>3959521900</v>
          </cell>
          <cell r="J13228">
            <v>3891128455.1700001</v>
          </cell>
        </row>
        <row r="13229">
          <cell r="H13229" t="str">
            <v>2760059260</v>
          </cell>
          <cell r="I13229">
            <v>1046701700</v>
          </cell>
          <cell r="J13229">
            <v>1036119826.49</v>
          </cell>
        </row>
        <row r="13230">
          <cell r="H13230" t="str">
            <v>2760059260</v>
          </cell>
          <cell r="I13230">
            <v>819802800</v>
          </cell>
          <cell r="J13230">
            <v>815779274.35000002</v>
          </cell>
        </row>
        <row r="13231">
          <cell r="H13231" t="str">
            <v>2760059260</v>
          </cell>
          <cell r="I13231">
            <v>0</v>
          </cell>
          <cell r="J13231">
            <v>815779274.35000002</v>
          </cell>
        </row>
        <row r="13232">
          <cell r="H13232" t="str">
            <v>2760059260</v>
          </cell>
          <cell r="I13232">
            <v>0</v>
          </cell>
          <cell r="J13232">
            <v>798468634.63999999</v>
          </cell>
        </row>
        <row r="13233">
          <cell r="H13233" t="str">
            <v>2760059260</v>
          </cell>
          <cell r="I13233">
            <v>0</v>
          </cell>
          <cell r="J13233">
            <v>17310639.710000001</v>
          </cell>
        </row>
        <row r="13234">
          <cell r="H13234" t="str">
            <v>2760059260</v>
          </cell>
          <cell r="I13234">
            <v>207637700</v>
          </cell>
          <cell r="J13234">
            <v>203023711.69</v>
          </cell>
        </row>
        <row r="13235">
          <cell r="H13235" t="str">
            <v>2760059260</v>
          </cell>
          <cell r="I13235">
            <v>0</v>
          </cell>
          <cell r="J13235">
            <v>203023711.69</v>
          </cell>
        </row>
        <row r="13236">
          <cell r="H13236" t="str">
            <v>2760059260</v>
          </cell>
          <cell r="I13236">
            <v>0</v>
          </cell>
          <cell r="J13236">
            <v>48443521.920000002</v>
          </cell>
        </row>
        <row r="13237">
          <cell r="H13237" t="str">
            <v>2760059260</v>
          </cell>
          <cell r="I13237">
            <v>0</v>
          </cell>
          <cell r="J13237">
            <v>154580189.77000001</v>
          </cell>
        </row>
        <row r="13238">
          <cell r="H13238" t="str">
            <v>2760059260</v>
          </cell>
          <cell r="I13238">
            <v>19261200</v>
          </cell>
          <cell r="J13238">
            <v>17316840.449999999</v>
          </cell>
        </row>
        <row r="13239">
          <cell r="H13239" t="str">
            <v>2760059260</v>
          </cell>
          <cell r="I13239">
            <v>0</v>
          </cell>
          <cell r="J13239">
            <v>15820200</v>
          </cell>
        </row>
        <row r="13240">
          <cell r="H13240" t="str">
            <v>2760059260</v>
          </cell>
          <cell r="I13240">
            <v>0</v>
          </cell>
          <cell r="J13240">
            <v>15820200</v>
          </cell>
        </row>
        <row r="13241">
          <cell r="H13241" t="str">
            <v>2760059260</v>
          </cell>
          <cell r="I13241">
            <v>0</v>
          </cell>
          <cell r="J13241">
            <v>1496640.45</v>
          </cell>
        </row>
        <row r="13242">
          <cell r="H13242" t="str">
            <v>2760059260</v>
          </cell>
          <cell r="I13242">
            <v>0</v>
          </cell>
          <cell r="J13242">
            <v>269394.82</v>
          </cell>
        </row>
        <row r="13243">
          <cell r="H13243" t="str">
            <v>2760059260</v>
          </cell>
          <cell r="I13243">
            <v>0</v>
          </cell>
          <cell r="J13243">
            <v>643775.39</v>
          </cell>
        </row>
        <row r="13244">
          <cell r="H13244" t="str">
            <v>2760059260</v>
          </cell>
          <cell r="I13244">
            <v>0</v>
          </cell>
          <cell r="J13244">
            <v>583470.24</v>
          </cell>
        </row>
        <row r="13245">
          <cell r="H13245" t="str">
            <v>2763969260</v>
          </cell>
          <cell r="I13245">
            <v>18800</v>
          </cell>
          <cell r="J13245">
            <v>17578.5</v>
          </cell>
        </row>
        <row r="13246">
          <cell r="H13246" t="str">
            <v>2763969260</v>
          </cell>
          <cell r="I13246">
            <v>18800</v>
          </cell>
          <cell r="J13246">
            <v>17578.5</v>
          </cell>
        </row>
        <row r="13247">
          <cell r="H13247" t="str">
            <v>2763969260</v>
          </cell>
          <cell r="I13247">
            <v>0</v>
          </cell>
          <cell r="J13247">
            <v>17578.5</v>
          </cell>
        </row>
        <row r="13248">
          <cell r="H13248" t="str">
            <v>2763969260</v>
          </cell>
          <cell r="I13248">
            <v>0</v>
          </cell>
          <cell r="J13248">
            <v>17578.5</v>
          </cell>
        </row>
        <row r="13249">
          <cell r="H13249" t="str">
            <v>2763987260</v>
          </cell>
          <cell r="I13249">
            <v>1254300</v>
          </cell>
          <cell r="J13249">
            <v>1212422.97</v>
          </cell>
        </row>
        <row r="13250">
          <cell r="H13250" t="str">
            <v>2763987260</v>
          </cell>
          <cell r="I13250">
            <v>1254300</v>
          </cell>
          <cell r="J13250">
            <v>1212422.97</v>
          </cell>
        </row>
        <row r="13251">
          <cell r="H13251" t="str">
            <v>2763987260</v>
          </cell>
          <cell r="I13251">
            <v>0</v>
          </cell>
          <cell r="J13251">
            <v>1212422.97</v>
          </cell>
        </row>
        <row r="13252">
          <cell r="H13252" t="str">
            <v>2763987260</v>
          </cell>
          <cell r="I13252">
            <v>0</v>
          </cell>
          <cell r="J13252">
            <v>1212422.97</v>
          </cell>
        </row>
        <row r="13253">
          <cell r="H13253" t="str">
            <v>2769999260</v>
          </cell>
          <cell r="I13253">
            <v>2911547100</v>
          </cell>
          <cell r="J13253">
            <v>2853778627.21</v>
          </cell>
        </row>
        <row r="13254">
          <cell r="H13254" t="str">
            <v>2769999260</v>
          </cell>
          <cell r="I13254">
            <v>2527271800</v>
          </cell>
          <cell r="J13254">
            <v>2469886232.52</v>
          </cell>
        </row>
        <row r="13255">
          <cell r="H13255" t="str">
            <v>2769999260</v>
          </cell>
          <cell r="I13255">
            <v>0</v>
          </cell>
          <cell r="J13255">
            <v>2469886232.52</v>
          </cell>
        </row>
        <row r="13256">
          <cell r="H13256" t="str">
            <v>2769999260</v>
          </cell>
          <cell r="I13256">
            <v>0</v>
          </cell>
          <cell r="J13256">
            <v>21552254.91</v>
          </cell>
        </row>
        <row r="13257">
          <cell r="H13257" t="str">
            <v>2769999260</v>
          </cell>
          <cell r="I13257">
            <v>0</v>
          </cell>
          <cell r="J13257">
            <v>138729515.09</v>
          </cell>
        </row>
        <row r="13258">
          <cell r="H13258" t="str">
            <v>2769999260</v>
          </cell>
          <cell r="I13258">
            <v>0</v>
          </cell>
          <cell r="J13258">
            <v>2309604462.52</v>
          </cell>
        </row>
        <row r="13259">
          <cell r="H13259" t="str">
            <v>2769999260</v>
          </cell>
          <cell r="I13259">
            <v>384275300</v>
          </cell>
          <cell r="J13259">
            <v>383892394.69</v>
          </cell>
        </row>
        <row r="13260">
          <cell r="H13260" t="str">
            <v>2769999260</v>
          </cell>
          <cell r="I13260">
            <v>0</v>
          </cell>
          <cell r="J13260">
            <v>383892394.69</v>
          </cell>
        </row>
        <row r="13261">
          <cell r="H13261" t="str">
            <v>2769999260</v>
          </cell>
          <cell r="I13261">
            <v>0</v>
          </cell>
          <cell r="J13261">
            <v>375747091</v>
          </cell>
        </row>
        <row r="13262">
          <cell r="H13262" t="str">
            <v>2769999260</v>
          </cell>
          <cell r="I13262">
            <v>0</v>
          </cell>
          <cell r="J13262">
            <v>7615190.4900000002</v>
          </cell>
        </row>
        <row r="13263">
          <cell r="H13263" t="str">
            <v>2769999260</v>
          </cell>
          <cell r="I13263">
            <v>0</v>
          </cell>
          <cell r="J13263">
            <v>530113.19999999995</v>
          </cell>
        </row>
        <row r="13264">
          <cell r="H13264" t="str">
            <v>9900000260</v>
          </cell>
          <cell r="I13264">
            <v>43033800</v>
          </cell>
          <cell r="J13264">
            <v>42065453.530000001</v>
          </cell>
        </row>
        <row r="13265">
          <cell r="H13265" t="str">
            <v>9970000260</v>
          </cell>
          <cell r="I13265">
            <v>43033800</v>
          </cell>
          <cell r="J13265">
            <v>42065453.530000001</v>
          </cell>
        </row>
        <row r="13266">
          <cell r="H13266" t="str">
            <v>9979999260</v>
          </cell>
          <cell r="I13266">
            <v>43033800</v>
          </cell>
          <cell r="J13266">
            <v>42065453.530000001</v>
          </cell>
        </row>
        <row r="13267">
          <cell r="H13267" t="str">
            <v>9979999260</v>
          </cell>
          <cell r="I13267">
            <v>43033800</v>
          </cell>
          <cell r="J13267">
            <v>42065453.530000001</v>
          </cell>
        </row>
        <row r="13268">
          <cell r="H13268" t="str">
            <v>9979999260</v>
          </cell>
          <cell r="I13268">
            <v>0</v>
          </cell>
          <cell r="J13268">
            <v>42065453.530000001</v>
          </cell>
        </row>
        <row r="13269">
          <cell r="H13269" t="str">
            <v>9979999260</v>
          </cell>
          <cell r="I13269">
            <v>0</v>
          </cell>
          <cell r="J13269">
            <v>42065453.530000001</v>
          </cell>
        </row>
        <row r="13270">
          <cell r="H13270" t="str">
            <v>260</v>
          </cell>
          <cell r="I13270">
            <v>652000</v>
          </cell>
          <cell r="J13270">
            <v>650512</v>
          </cell>
        </row>
        <row r="13271">
          <cell r="H13271" t="str">
            <v>260</v>
          </cell>
          <cell r="I13271">
            <v>652000</v>
          </cell>
          <cell r="J13271">
            <v>650512</v>
          </cell>
        </row>
        <row r="13272">
          <cell r="H13272" t="str">
            <v>2700000260</v>
          </cell>
          <cell r="I13272">
            <v>652000</v>
          </cell>
          <cell r="J13272">
            <v>650512</v>
          </cell>
        </row>
        <row r="13273">
          <cell r="H13273" t="str">
            <v>2760000260</v>
          </cell>
          <cell r="I13273">
            <v>652000</v>
          </cell>
          <cell r="J13273">
            <v>650512</v>
          </cell>
        </row>
        <row r="13274">
          <cell r="H13274" t="str">
            <v>2762040260</v>
          </cell>
          <cell r="I13274">
            <v>652000</v>
          </cell>
          <cell r="J13274">
            <v>650512</v>
          </cell>
        </row>
        <row r="13275">
          <cell r="H13275" t="str">
            <v>2762040260</v>
          </cell>
          <cell r="I13275">
            <v>652000</v>
          </cell>
          <cell r="J13275">
            <v>650512</v>
          </cell>
        </row>
        <row r="13276">
          <cell r="H13276" t="str">
            <v>2762040260</v>
          </cell>
          <cell r="I13276">
            <v>0</v>
          </cell>
          <cell r="J13276">
            <v>650512</v>
          </cell>
        </row>
        <row r="13277">
          <cell r="H13277" t="str">
            <v>2762040260</v>
          </cell>
          <cell r="I13277">
            <v>0</v>
          </cell>
          <cell r="J13277">
            <v>650512</v>
          </cell>
        </row>
        <row r="13278">
          <cell r="H13278" t="str">
            <v>260</v>
          </cell>
          <cell r="I13278">
            <v>36500000</v>
          </cell>
          <cell r="J13278">
            <v>36500000</v>
          </cell>
        </row>
        <row r="13279">
          <cell r="H13279" t="str">
            <v>260</v>
          </cell>
          <cell r="I13279">
            <v>36500000</v>
          </cell>
          <cell r="J13279">
            <v>36500000</v>
          </cell>
        </row>
        <row r="13280">
          <cell r="H13280" t="str">
            <v>0500000260</v>
          </cell>
          <cell r="I13280">
            <v>36500000</v>
          </cell>
          <cell r="J13280">
            <v>36500000</v>
          </cell>
        </row>
        <row r="13281">
          <cell r="H13281" t="str">
            <v>0540000260</v>
          </cell>
          <cell r="I13281">
            <v>36500000</v>
          </cell>
          <cell r="J13281">
            <v>36500000</v>
          </cell>
        </row>
        <row r="13282">
          <cell r="H13282" t="str">
            <v>0543589260</v>
          </cell>
          <cell r="I13282">
            <v>36500000</v>
          </cell>
          <cell r="J13282">
            <v>36500000</v>
          </cell>
        </row>
        <row r="13283">
          <cell r="H13283" t="str">
            <v>0543589260</v>
          </cell>
          <cell r="I13283">
            <v>36500000</v>
          </cell>
          <cell r="J13283">
            <v>36500000</v>
          </cell>
        </row>
        <row r="13284">
          <cell r="H13284" t="str">
            <v>0543589260</v>
          </cell>
          <cell r="I13284">
            <v>0</v>
          </cell>
          <cell r="J13284">
            <v>36500000</v>
          </cell>
        </row>
        <row r="13285">
          <cell r="H13285" t="str">
            <v>0543589260</v>
          </cell>
          <cell r="I13285">
            <v>0</v>
          </cell>
          <cell r="J13285">
            <v>36500000</v>
          </cell>
        </row>
        <row r="13286">
          <cell r="H13286" t="str">
            <v>279</v>
          </cell>
          <cell r="I13286">
            <v>20895387900</v>
          </cell>
          <cell r="J13286">
            <v>18386370554.950001</v>
          </cell>
        </row>
        <row r="13287">
          <cell r="H13287" t="str">
            <v>279</v>
          </cell>
          <cell r="I13287">
            <v>877251600</v>
          </cell>
          <cell r="J13287">
            <v>868237465.35000002</v>
          </cell>
        </row>
        <row r="13288">
          <cell r="H13288" t="str">
            <v>279</v>
          </cell>
          <cell r="I13288">
            <v>877251600</v>
          </cell>
          <cell r="J13288">
            <v>868237465.35000002</v>
          </cell>
        </row>
        <row r="13289">
          <cell r="H13289" t="str">
            <v>9900000279</v>
          </cell>
          <cell r="I13289">
            <v>877251600</v>
          </cell>
          <cell r="J13289">
            <v>868237465.35000002</v>
          </cell>
        </row>
        <row r="13290">
          <cell r="H13290" t="str">
            <v>9990000279</v>
          </cell>
          <cell r="I13290">
            <v>877251600</v>
          </cell>
          <cell r="J13290">
            <v>868237465.35000002</v>
          </cell>
        </row>
        <row r="13291">
          <cell r="H13291" t="str">
            <v>9990049279</v>
          </cell>
          <cell r="I13291">
            <v>563141600</v>
          </cell>
          <cell r="J13291">
            <v>554392848.84000003</v>
          </cell>
        </row>
        <row r="13292">
          <cell r="H13292" t="str">
            <v>9990049279</v>
          </cell>
          <cell r="I13292">
            <v>349554100</v>
          </cell>
          <cell r="J13292">
            <v>341131585.97000003</v>
          </cell>
        </row>
        <row r="13293">
          <cell r="H13293" t="str">
            <v>9990049279</v>
          </cell>
          <cell r="I13293">
            <v>0</v>
          </cell>
          <cell r="J13293">
            <v>32293089.309999999</v>
          </cell>
        </row>
        <row r="13294">
          <cell r="H13294" t="str">
            <v>9990049279</v>
          </cell>
          <cell r="I13294">
            <v>0</v>
          </cell>
          <cell r="J13294">
            <v>3660563.34</v>
          </cell>
        </row>
        <row r="13295">
          <cell r="H13295" t="str">
            <v>9990049279</v>
          </cell>
          <cell r="I13295">
            <v>0</v>
          </cell>
          <cell r="J13295">
            <v>28632525.969999999</v>
          </cell>
        </row>
        <row r="13296">
          <cell r="H13296" t="str">
            <v>9990049279</v>
          </cell>
          <cell r="I13296">
            <v>0</v>
          </cell>
          <cell r="J13296">
            <v>302004816.50999999</v>
          </cell>
        </row>
        <row r="13297">
          <cell r="H13297" t="str">
            <v>9990049279</v>
          </cell>
          <cell r="I13297">
            <v>0</v>
          </cell>
          <cell r="J13297">
            <v>302004816.50999999</v>
          </cell>
        </row>
        <row r="13298">
          <cell r="H13298" t="str">
            <v>9990049279</v>
          </cell>
          <cell r="I13298">
            <v>0</v>
          </cell>
          <cell r="J13298">
            <v>6833680.1500000004</v>
          </cell>
        </row>
        <row r="13299">
          <cell r="H13299" t="str">
            <v>9990049279</v>
          </cell>
          <cell r="I13299">
            <v>0</v>
          </cell>
          <cell r="J13299">
            <v>6833680.1500000004</v>
          </cell>
        </row>
        <row r="13300">
          <cell r="H13300" t="str">
            <v>9990049279</v>
          </cell>
          <cell r="I13300">
            <v>212947400</v>
          </cell>
          <cell r="J13300">
            <v>212669173.12</v>
          </cell>
        </row>
        <row r="13301">
          <cell r="H13301" t="str">
            <v>9990049279</v>
          </cell>
          <cell r="I13301">
            <v>0</v>
          </cell>
          <cell r="J13301">
            <v>212669173.12</v>
          </cell>
        </row>
        <row r="13302">
          <cell r="H13302" t="str">
            <v>9990049279</v>
          </cell>
          <cell r="I13302">
            <v>0</v>
          </cell>
          <cell r="J13302">
            <v>517425.81</v>
          </cell>
        </row>
        <row r="13303">
          <cell r="H13303" t="str">
            <v>9990049279</v>
          </cell>
          <cell r="I13303">
            <v>0</v>
          </cell>
          <cell r="J13303">
            <v>212151747.31</v>
          </cell>
        </row>
        <row r="13304">
          <cell r="H13304" t="str">
            <v>9990049279</v>
          </cell>
          <cell r="I13304">
            <v>640100</v>
          </cell>
          <cell r="J13304">
            <v>592089.75</v>
          </cell>
        </row>
        <row r="13305">
          <cell r="H13305" t="str">
            <v>9990049279</v>
          </cell>
          <cell r="I13305">
            <v>0</v>
          </cell>
          <cell r="J13305">
            <v>59489.75</v>
          </cell>
        </row>
        <row r="13306">
          <cell r="H13306" t="str">
            <v>9990049279</v>
          </cell>
          <cell r="I13306">
            <v>0</v>
          </cell>
          <cell r="J13306">
            <v>59489.75</v>
          </cell>
        </row>
        <row r="13307">
          <cell r="H13307" t="str">
            <v>9990049279</v>
          </cell>
          <cell r="I13307">
            <v>0</v>
          </cell>
          <cell r="J13307">
            <v>532600</v>
          </cell>
        </row>
        <row r="13308">
          <cell r="H13308" t="str">
            <v>9990049279</v>
          </cell>
          <cell r="I13308">
            <v>0</v>
          </cell>
          <cell r="J13308">
            <v>506100</v>
          </cell>
        </row>
        <row r="13309">
          <cell r="H13309" t="str">
            <v>9990049279</v>
          </cell>
          <cell r="I13309">
            <v>0</v>
          </cell>
          <cell r="J13309">
            <v>26500</v>
          </cell>
        </row>
        <row r="13310">
          <cell r="H13310" t="str">
            <v>9990059279</v>
          </cell>
          <cell r="I13310">
            <v>277738800</v>
          </cell>
          <cell r="J13310">
            <v>277738800</v>
          </cell>
        </row>
        <row r="13311">
          <cell r="H13311" t="str">
            <v>9990059279</v>
          </cell>
          <cell r="I13311">
            <v>277738800</v>
          </cell>
          <cell r="J13311">
            <v>277738800</v>
          </cell>
        </row>
        <row r="13312">
          <cell r="H13312" t="str">
            <v>9990059279</v>
          </cell>
          <cell r="I13312">
            <v>0</v>
          </cell>
          <cell r="J13312">
            <v>277738800</v>
          </cell>
        </row>
        <row r="13313">
          <cell r="H13313" t="str">
            <v>9990059279</v>
          </cell>
          <cell r="I13313">
            <v>0</v>
          </cell>
          <cell r="J13313">
            <v>277738800</v>
          </cell>
        </row>
        <row r="13314">
          <cell r="H13314" t="str">
            <v>9993580279</v>
          </cell>
          <cell r="I13314">
            <v>35286100</v>
          </cell>
          <cell r="J13314">
            <v>35020716.509999998</v>
          </cell>
        </row>
        <row r="13315">
          <cell r="H13315" t="str">
            <v>9993580279</v>
          </cell>
          <cell r="I13315">
            <v>35286100</v>
          </cell>
          <cell r="J13315">
            <v>35020716.509999998</v>
          </cell>
        </row>
        <row r="13316">
          <cell r="H13316" t="str">
            <v>9993580279</v>
          </cell>
          <cell r="I13316">
            <v>0</v>
          </cell>
          <cell r="J13316">
            <v>35020716.509999998</v>
          </cell>
        </row>
        <row r="13317">
          <cell r="H13317" t="str">
            <v>9993580279</v>
          </cell>
          <cell r="I13317">
            <v>0</v>
          </cell>
          <cell r="J13317">
            <v>35020716.509999998</v>
          </cell>
        </row>
        <row r="13318">
          <cell r="H13318" t="str">
            <v>9993994279</v>
          </cell>
          <cell r="I13318">
            <v>1085100</v>
          </cell>
          <cell r="J13318">
            <v>1085100</v>
          </cell>
        </row>
        <row r="13319">
          <cell r="H13319" t="str">
            <v>9993994279</v>
          </cell>
          <cell r="I13319">
            <v>1085100</v>
          </cell>
          <cell r="J13319">
            <v>1085100</v>
          </cell>
        </row>
        <row r="13320">
          <cell r="H13320" t="str">
            <v>9993994279</v>
          </cell>
          <cell r="I13320">
            <v>0</v>
          </cell>
          <cell r="J13320">
            <v>1085100</v>
          </cell>
        </row>
        <row r="13321">
          <cell r="H13321" t="str">
            <v>9993994279</v>
          </cell>
          <cell r="I13321">
            <v>0</v>
          </cell>
          <cell r="J13321">
            <v>1085100</v>
          </cell>
        </row>
        <row r="13322">
          <cell r="H13322" t="str">
            <v>279</v>
          </cell>
          <cell r="I13322">
            <v>20000000000</v>
          </cell>
          <cell r="J13322">
            <v>17500000000</v>
          </cell>
        </row>
        <row r="13323">
          <cell r="H13323" t="str">
            <v>279</v>
          </cell>
          <cell r="I13323">
            <v>20000000000</v>
          </cell>
          <cell r="J13323">
            <v>17500000000</v>
          </cell>
        </row>
        <row r="13324">
          <cell r="H13324" t="str">
            <v>9900000279</v>
          </cell>
          <cell r="I13324">
            <v>20000000000</v>
          </cell>
          <cell r="J13324">
            <v>17500000000</v>
          </cell>
        </row>
        <row r="13325">
          <cell r="H13325" t="str">
            <v>9990000279</v>
          </cell>
          <cell r="I13325">
            <v>20000000000</v>
          </cell>
          <cell r="J13325">
            <v>17500000000</v>
          </cell>
        </row>
        <row r="13326">
          <cell r="H13326" t="str">
            <v>9996157279</v>
          </cell>
          <cell r="I13326">
            <v>20000000000</v>
          </cell>
          <cell r="J13326">
            <v>17500000000</v>
          </cell>
        </row>
        <row r="13327">
          <cell r="H13327" t="str">
            <v>9996157279</v>
          </cell>
          <cell r="I13327">
            <v>20000000000</v>
          </cell>
          <cell r="J13327">
            <v>17500000000</v>
          </cell>
        </row>
        <row r="13328">
          <cell r="H13328" t="str">
            <v>9996157279</v>
          </cell>
          <cell r="I13328">
            <v>0</v>
          </cell>
          <cell r="J13328">
            <v>17500000000</v>
          </cell>
        </row>
        <row r="13329">
          <cell r="H13329" t="str">
            <v>279</v>
          </cell>
          <cell r="I13329">
            <v>146200</v>
          </cell>
          <cell r="J13329">
            <v>142989.6</v>
          </cell>
        </row>
        <row r="13330">
          <cell r="H13330" t="str">
            <v>279</v>
          </cell>
          <cell r="I13330">
            <v>146200</v>
          </cell>
          <cell r="J13330">
            <v>142989.6</v>
          </cell>
        </row>
        <row r="13331">
          <cell r="H13331" t="str">
            <v>9900000279</v>
          </cell>
          <cell r="I13331">
            <v>146200</v>
          </cell>
          <cell r="J13331">
            <v>142989.6</v>
          </cell>
        </row>
        <row r="13332">
          <cell r="H13332" t="str">
            <v>9990000279</v>
          </cell>
          <cell r="I13332">
            <v>146200</v>
          </cell>
          <cell r="J13332">
            <v>142989.6</v>
          </cell>
        </row>
        <row r="13333">
          <cell r="H13333" t="str">
            <v>9992040279</v>
          </cell>
          <cell r="I13333">
            <v>146200</v>
          </cell>
          <cell r="J13333">
            <v>142989.6</v>
          </cell>
        </row>
        <row r="13334">
          <cell r="H13334" t="str">
            <v>9992040279</v>
          </cell>
          <cell r="I13334">
            <v>146200</v>
          </cell>
          <cell r="J13334">
            <v>142989.6</v>
          </cell>
        </row>
        <row r="13335">
          <cell r="H13335" t="str">
            <v>9992040279</v>
          </cell>
          <cell r="I13335">
            <v>0</v>
          </cell>
          <cell r="J13335">
            <v>142989.6</v>
          </cell>
        </row>
        <row r="13336">
          <cell r="H13336" t="str">
            <v>9992040279</v>
          </cell>
          <cell r="I13336">
            <v>0</v>
          </cell>
          <cell r="J13336">
            <v>142989.6</v>
          </cell>
        </row>
        <row r="13337">
          <cell r="H13337" t="str">
            <v>279</v>
          </cell>
          <cell r="I13337">
            <v>17990100</v>
          </cell>
          <cell r="J13337">
            <v>17990100</v>
          </cell>
        </row>
        <row r="13338">
          <cell r="H13338" t="str">
            <v>279</v>
          </cell>
          <cell r="I13338">
            <v>17990100</v>
          </cell>
          <cell r="J13338">
            <v>17990100</v>
          </cell>
        </row>
        <row r="13339">
          <cell r="H13339" t="str">
            <v>0500000279</v>
          </cell>
          <cell r="I13339">
            <v>17990100</v>
          </cell>
          <cell r="J13339">
            <v>17990100</v>
          </cell>
        </row>
        <row r="13340">
          <cell r="H13340" t="str">
            <v>0540000279</v>
          </cell>
          <cell r="I13340">
            <v>17990100</v>
          </cell>
          <cell r="J13340">
            <v>17990100</v>
          </cell>
        </row>
        <row r="13341">
          <cell r="H13341" t="str">
            <v>0543589279</v>
          </cell>
          <cell r="I13341">
            <v>17990100</v>
          </cell>
          <cell r="J13341">
            <v>17990100</v>
          </cell>
        </row>
        <row r="13342">
          <cell r="H13342" t="str">
            <v>0543589279</v>
          </cell>
          <cell r="I13342">
            <v>17990100</v>
          </cell>
          <cell r="J13342">
            <v>17990100</v>
          </cell>
        </row>
        <row r="13343">
          <cell r="H13343" t="str">
            <v>0543589279</v>
          </cell>
          <cell r="I13343">
            <v>0</v>
          </cell>
          <cell r="J13343">
            <v>17990100</v>
          </cell>
        </row>
        <row r="13344">
          <cell r="H13344" t="str">
            <v>0543589279</v>
          </cell>
          <cell r="I13344">
            <v>0</v>
          </cell>
          <cell r="J13344">
            <v>17990100</v>
          </cell>
        </row>
        <row r="13345">
          <cell r="H13345" t="str">
            <v>302</v>
          </cell>
          <cell r="I13345">
            <v>317360000</v>
          </cell>
          <cell r="J13345">
            <v>311918762.70999998</v>
          </cell>
        </row>
        <row r="13346">
          <cell r="H13346" t="str">
            <v>302</v>
          </cell>
          <cell r="I13346">
            <v>290444700</v>
          </cell>
          <cell r="J13346">
            <v>285079710.70999998</v>
          </cell>
        </row>
        <row r="13347">
          <cell r="H13347" t="str">
            <v>302</v>
          </cell>
          <cell r="I13347">
            <v>400500</v>
          </cell>
          <cell r="J13347">
            <v>344309.17</v>
          </cell>
        </row>
        <row r="13348">
          <cell r="H13348" t="str">
            <v>9200000302</v>
          </cell>
          <cell r="I13348">
            <v>400500</v>
          </cell>
          <cell r="J13348">
            <v>344309.17</v>
          </cell>
        </row>
        <row r="13349">
          <cell r="H13349" t="str">
            <v>9290000302</v>
          </cell>
          <cell r="I13349">
            <v>400500</v>
          </cell>
          <cell r="J13349">
            <v>344309.17</v>
          </cell>
        </row>
        <row r="13350">
          <cell r="H13350" t="str">
            <v>9292794302</v>
          </cell>
          <cell r="I13350">
            <v>400500</v>
          </cell>
          <cell r="J13350">
            <v>344309.17</v>
          </cell>
        </row>
        <row r="13351">
          <cell r="H13351" t="str">
            <v>9292794302</v>
          </cell>
          <cell r="I13351">
            <v>400500</v>
          </cell>
          <cell r="J13351">
            <v>344309.17</v>
          </cell>
        </row>
        <row r="13352">
          <cell r="H13352" t="str">
            <v>9292794302</v>
          </cell>
          <cell r="I13352">
            <v>0</v>
          </cell>
          <cell r="J13352">
            <v>344309.17</v>
          </cell>
        </row>
        <row r="13353">
          <cell r="H13353" t="str">
            <v>9292794302</v>
          </cell>
          <cell r="I13353">
            <v>0</v>
          </cell>
          <cell r="J13353">
            <v>344309.17</v>
          </cell>
        </row>
        <row r="13354">
          <cell r="H13354" t="str">
            <v>302</v>
          </cell>
          <cell r="I13354">
            <v>290044200</v>
          </cell>
          <cell r="J13354">
            <v>284735401.54000002</v>
          </cell>
        </row>
        <row r="13355">
          <cell r="H13355" t="str">
            <v>9200000302</v>
          </cell>
          <cell r="I13355">
            <v>290044200</v>
          </cell>
          <cell r="J13355">
            <v>284735401.54000002</v>
          </cell>
        </row>
        <row r="13356">
          <cell r="H13356" t="str">
            <v>9290000302</v>
          </cell>
          <cell r="I13356">
            <v>290044200</v>
          </cell>
          <cell r="J13356">
            <v>284735401.54000002</v>
          </cell>
        </row>
        <row r="13357">
          <cell r="H13357" t="str">
            <v>9290011302</v>
          </cell>
          <cell r="I13357">
            <v>236126900</v>
          </cell>
          <cell r="J13357">
            <v>234848734.47</v>
          </cell>
        </row>
        <row r="13358">
          <cell r="H13358" t="str">
            <v>9290011302</v>
          </cell>
          <cell r="I13358">
            <v>236126900</v>
          </cell>
          <cell r="J13358">
            <v>234848734.47</v>
          </cell>
        </row>
        <row r="13359">
          <cell r="H13359" t="str">
            <v>9290011302</v>
          </cell>
          <cell r="I13359">
            <v>0</v>
          </cell>
          <cell r="J13359">
            <v>234848734.47</v>
          </cell>
        </row>
        <row r="13360">
          <cell r="H13360" t="str">
            <v>9290011302</v>
          </cell>
          <cell r="I13360">
            <v>0</v>
          </cell>
          <cell r="J13360">
            <v>234848734.47</v>
          </cell>
        </row>
        <row r="13361">
          <cell r="H13361" t="str">
            <v>9290019302</v>
          </cell>
          <cell r="I13361">
            <v>53917300</v>
          </cell>
          <cell r="J13361">
            <v>49886667.07</v>
          </cell>
        </row>
        <row r="13362">
          <cell r="H13362" t="str">
            <v>9290019302</v>
          </cell>
          <cell r="I13362">
            <v>3888600</v>
          </cell>
          <cell r="J13362">
            <v>3394460.45</v>
          </cell>
        </row>
        <row r="13363">
          <cell r="H13363" t="str">
            <v>9290019302</v>
          </cell>
          <cell r="I13363">
            <v>0</v>
          </cell>
          <cell r="J13363">
            <v>3394460.45</v>
          </cell>
        </row>
        <row r="13364">
          <cell r="H13364" t="str">
            <v>9290019302</v>
          </cell>
          <cell r="I13364">
            <v>0</v>
          </cell>
          <cell r="J13364">
            <v>3394460.45</v>
          </cell>
        </row>
        <row r="13365">
          <cell r="H13365" t="str">
            <v>9290019302</v>
          </cell>
          <cell r="I13365">
            <v>49823500</v>
          </cell>
          <cell r="J13365">
            <v>46287006.619999997</v>
          </cell>
        </row>
        <row r="13366">
          <cell r="H13366" t="str">
            <v>9290019302</v>
          </cell>
          <cell r="I13366">
            <v>0</v>
          </cell>
          <cell r="J13366">
            <v>46287006.619999997</v>
          </cell>
        </row>
        <row r="13367">
          <cell r="H13367" t="str">
            <v>9290019302</v>
          </cell>
          <cell r="I13367">
            <v>0</v>
          </cell>
          <cell r="J13367">
            <v>6511426.6399999997</v>
          </cell>
        </row>
        <row r="13368">
          <cell r="H13368" t="str">
            <v>9290019302</v>
          </cell>
          <cell r="I13368">
            <v>0</v>
          </cell>
          <cell r="J13368">
            <v>39775579.979999997</v>
          </cell>
        </row>
        <row r="13369">
          <cell r="H13369" t="str">
            <v>9290019302</v>
          </cell>
          <cell r="I13369">
            <v>205200</v>
          </cell>
          <cell r="J13369">
            <v>205200</v>
          </cell>
        </row>
        <row r="13370">
          <cell r="H13370" t="str">
            <v>9290019302</v>
          </cell>
          <cell r="I13370">
            <v>0</v>
          </cell>
          <cell r="J13370">
            <v>205200</v>
          </cell>
        </row>
        <row r="13371">
          <cell r="H13371" t="str">
            <v>9290019302</v>
          </cell>
          <cell r="I13371">
            <v>0</v>
          </cell>
          <cell r="J13371">
            <v>205200</v>
          </cell>
        </row>
        <row r="13372">
          <cell r="H13372" t="str">
            <v>302</v>
          </cell>
          <cell r="I13372">
            <v>415300</v>
          </cell>
          <cell r="J13372">
            <v>339052</v>
          </cell>
        </row>
        <row r="13373">
          <cell r="H13373" t="str">
            <v>302</v>
          </cell>
          <cell r="I13373">
            <v>415300</v>
          </cell>
          <cell r="J13373">
            <v>339052</v>
          </cell>
        </row>
        <row r="13374">
          <cell r="H13374" t="str">
            <v>9200000302</v>
          </cell>
          <cell r="I13374">
            <v>415300</v>
          </cell>
          <cell r="J13374">
            <v>339052</v>
          </cell>
        </row>
        <row r="13375">
          <cell r="H13375" t="str">
            <v>9290000302</v>
          </cell>
          <cell r="I13375">
            <v>415300</v>
          </cell>
          <cell r="J13375">
            <v>339052</v>
          </cell>
        </row>
        <row r="13376">
          <cell r="H13376" t="str">
            <v>9292040302</v>
          </cell>
          <cell r="I13376">
            <v>415300</v>
          </cell>
          <cell r="J13376">
            <v>339052</v>
          </cell>
        </row>
        <row r="13377">
          <cell r="H13377" t="str">
            <v>9292040302</v>
          </cell>
          <cell r="I13377">
            <v>415300</v>
          </cell>
          <cell r="J13377">
            <v>339052</v>
          </cell>
        </row>
        <row r="13378">
          <cell r="H13378" t="str">
            <v>9292040302</v>
          </cell>
          <cell r="I13378">
            <v>0</v>
          </cell>
          <cell r="J13378">
            <v>339052</v>
          </cell>
        </row>
        <row r="13379">
          <cell r="H13379" t="str">
            <v>9292040302</v>
          </cell>
          <cell r="I13379">
            <v>0</v>
          </cell>
          <cell r="J13379">
            <v>339052</v>
          </cell>
        </row>
        <row r="13380">
          <cell r="H13380" t="str">
            <v>302</v>
          </cell>
          <cell r="I13380">
            <v>26500000</v>
          </cell>
          <cell r="J13380">
            <v>26500000</v>
          </cell>
        </row>
        <row r="13381">
          <cell r="H13381" t="str">
            <v>302</v>
          </cell>
          <cell r="I13381">
            <v>26500000</v>
          </cell>
          <cell r="J13381">
            <v>26500000</v>
          </cell>
        </row>
        <row r="13382">
          <cell r="H13382" t="str">
            <v>0500000302</v>
          </cell>
          <cell r="I13382">
            <v>26500000</v>
          </cell>
          <cell r="J13382">
            <v>26500000</v>
          </cell>
        </row>
        <row r="13383">
          <cell r="H13383" t="str">
            <v>0540000302</v>
          </cell>
          <cell r="I13383">
            <v>26500000</v>
          </cell>
          <cell r="J13383">
            <v>26500000</v>
          </cell>
        </row>
        <row r="13384">
          <cell r="H13384" t="str">
            <v>0543589302</v>
          </cell>
          <cell r="I13384">
            <v>26500000</v>
          </cell>
          <cell r="J13384">
            <v>26500000</v>
          </cell>
        </row>
        <row r="13385">
          <cell r="H13385" t="str">
            <v>0543589302</v>
          </cell>
          <cell r="I13385">
            <v>26500000</v>
          </cell>
          <cell r="J13385">
            <v>26500000</v>
          </cell>
        </row>
        <row r="13386">
          <cell r="H13386" t="str">
            <v>0543589302</v>
          </cell>
          <cell r="I13386">
            <v>0</v>
          </cell>
          <cell r="J13386">
            <v>26500000</v>
          </cell>
        </row>
        <row r="13387">
          <cell r="H13387" t="str">
            <v>0543589302</v>
          </cell>
          <cell r="I13387">
            <v>0</v>
          </cell>
          <cell r="J13387">
            <v>26500000</v>
          </cell>
        </row>
        <row r="13388">
          <cell r="H13388" t="str">
            <v>303</v>
          </cell>
          <cell r="I13388">
            <v>122478055800</v>
          </cell>
          <cell r="J13388">
            <v>119621710275.37</v>
          </cell>
        </row>
        <row r="13389">
          <cell r="H13389" t="str">
            <v>303</v>
          </cell>
          <cell r="I13389">
            <v>66007602400</v>
          </cell>
          <cell r="J13389">
            <v>64920874978.639999</v>
          </cell>
        </row>
        <row r="13390">
          <cell r="H13390" t="str">
            <v>303</v>
          </cell>
          <cell r="I13390">
            <v>18755816800</v>
          </cell>
          <cell r="J13390">
            <v>17946786670.02</v>
          </cell>
        </row>
        <row r="13391">
          <cell r="H13391" t="str">
            <v>7700000303</v>
          </cell>
          <cell r="I13391">
            <v>9780127100</v>
          </cell>
          <cell r="J13391">
            <v>9528288228.6299992</v>
          </cell>
        </row>
        <row r="13392">
          <cell r="H13392" t="str">
            <v>7710000303</v>
          </cell>
          <cell r="I13392">
            <v>92747500</v>
          </cell>
          <cell r="J13392">
            <v>73296075.930000007</v>
          </cell>
        </row>
        <row r="13393">
          <cell r="H13393" t="str">
            <v>7710011303</v>
          </cell>
          <cell r="I13393">
            <v>13254400</v>
          </cell>
          <cell r="J13393">
            <v>9148010.3599999994</v>
          </cell>
        </row>
        <row r="13394">
          <cell r="H13394" t="str">
            <v>7710011303</v>
          </cell>
          <cell r="I13394">
            <v>13254400</v>
          </cell>
          <cell r="J13394">
            <v>9148010.3599999994</v>
          </cell>
        </row>
        <row r="13395">
          <cell r="H13395" t="str">
            <v>7710011303</v>
          </cell>
          <cell r="I13395">
            <v>0</v>
          </cell>
          <cell r="J13395">
            <v>9148010.3599999994</v>
          </cell>
        </row>
        <row r="13396">
          <cell r="H13396" t="str">
            <v>7710011303</v>
          </cell>
          <cell r="I13396">
            <v>0</v>
          </cell>
          <cell r="J13396">
            <v>9148010.3599999994</v>
          </cell>
        </row>
        <row r="13397">
          <cell r="H13397" t="str">
            <v>7710019303</v>
          </cell>
          <cell r="I13397">
            <v>79493100</v>
          </cell>
          <cell r="J13397">
            <v>64148065.57</v>
          </cell>
        </row>
        <row r="13398">
          <cell r="H13398" t="str">
            <v>7710019303</v>
          </cell>
          <cell r="I13398">
            <v>79493100</v>
          </cell>
          <cell r="J13398">
            <v>64148065.57</v>
          </cell>
        </row>
        <row r="13399">
          <cell r="H13399" t="str">
            <v>7710019303</v>
          </cell>
          <cell r="I13399">
            <v>0</v>
          </cell>
          <cell r="J13399">
            <v>64148065.57</v>
          </cell>
        </row>
        <row r="13400">
          <cell r="H13400" t="str">
            <v>7710019303</v>
          </cell>
          <cell r="I13400">
            <v>0</v>
          </cell>
          <cell r="J13400">
            <v>64148065.57</v>
          </cell>
        </row>
        <row r="13401">
          <cell r="H13401" t="str">
            <v>7720000303</v>
          </cell>
          <cell r="I13401">
            <v>9687379600</v>
          </cell>
          <cell r="J13401">
            <v>9454992152.7000008</v>
          </cell>
        </row>
        <row r="13402">
          <cell r="H13402" t="str">
            <v>7720011303</v>
          </cell>
          <cell r="I13402">
            <v>7748908500</v>
          </cell>
          <cell r="J13402">
            <v>7647600453.6099997</v>
          </cell>
        </row>
        <row r="13403">
          <cell r="H13403" t="str">
            <v>7720011303</v>
          </cell>
          <cell r="I13403">
            <v>7748908500</v>
          </cell>
          <cell r="J13403">
            <v>7647600453.6099997</v>
          </cell>
        </row>
        <row r="13404">
          <cell r="H13404" t="str">
            <v>7720011303</v>
          </cell>
          <cell r="I13404">
            <v>0</v>
          </cell>
          <cell r="J13404">
            <v>7647600453.6099997</v>
          </cell>
        </row>
        <row r="13405">
          <cell r="H13405" t="str">
            <v>7720011303</v>
          </cell>
          <cell r="I13405">
            <v>0</v>
          </cell>
          <cell r="J13405">
            <v>7647600453.6099997</v>
          </cell>
        </row>
        <row r="13406">
          <cell r="H13406" t="str">
            <v>7720019303</v>
          </cell>
          <cell r="I13406">
            <v>1937976200</v>
          </cell>
          <cell r="J13406">
            <v>1806975705.55</v>
          </cell>
        </row>
        <row r="13407">
          <cell r="H13407" t="str">
            <v>7720019303</v>
          </cell>
          <cell r="I13407">
            <v>94164400</v>
          </cell>
          <cell r="J13407">
            <v>80812053.290000007</v>
          </cell>
        </row>
        <row r="13408">
          <cell r="H13408" t="str">
            <v>7720019303</v>
          </cell>
          <cell r="I13408">
            <v>0</v>
          </cell>
          <cell r="J13408">
            <v>80812053.290000007</v>
          </cell>
        </row>
        <row r="13409">
          <cell r="H13409" t="str">
            <v>7720019303</v>
          </cell>
          <cell r="I13409">
            <v>0</v>
          </cell>
          <cell r="J13409">
            <v>80812053.290000007</v>
          </cell>
        </row>
        <row r="13410">
          <cell r="H13410" t="str">
            <v>7720019303</v>
          </cell>
          <cell r="I13410">
            <v>1843811800</v>
          </cell>
          <cell r="J13410">
            <v>1726163652.26</v>
          </cell>
        </row>
        <row r="13411">
          <cell r="H13411" t="str">
            <v>7720019303</v>
          </cell>
          <cell r="I13411">
            <v>0</v>
          </cell>
          <cell r="J13411">
            <v>1726163652.26</v>
          </cell>
        </row>
        <row r="13412">
          <cell r="H13412" t="str">
            <v>7720019303</v>
          </cell>
          <cell r="I13412">
            <v>0</v>
          </cell>
          <cell r="J13412">
            <v>23373836.82</v>
          </cell>
        </row>
        <row r="13413">
          <cell r="H13413" t="str">
            <v>7720019303</v>
          </cell>
          <cell r="I13413">
            <v>0</v>
          </cell>
          <cell r="J13413">
            <v>1702789815.4400001</v>
          </cell>
        </row>
        <row r="13414">
          <cell r="H13414" t="str">
            <v>7723969303</v>
          </cell>
          <cell r="I13414">
            <v>28200</v>
          </cell>
          <cell r="J13414">
            <v>27998.240000000002</v>
          </cell>
        </row>
        <row r="13415">
          <cell r="H13415" t="str">
            <v>7723969303</v>
          </cell>
          <cell r="I13415">
            <v>28200</v>
          </cell>
          <cell r="J13415">
            <v>27998.240000000002</v>
          </cell>
        </row>
        <row r="13416">
          <cell r="H13416" t="str">
            <v>7723969303</v>
          </cell>
          <cell r="I13416">
            <v>0</v>
          </cell>
          <cell r="J13416">
            <v>27998.240000000002</v>
          </cell>
        </row>
        <row r="13417">
          <cell r="H13417" t="str">
            <v>7723969303</v>
          </cell>
          <cell r="I13417">
            <v>0</v>
          </cell>
          <cell r="J13417">
            <v>27998.240000000002</v>
          </cell>
        </row>
        <row r="13418">
          <cell r="H13418" t="str">
            <v>7723974303</v>
          </cell>
          <cell r="I13418">
            <v>184000</v>
          </cell>
          <cell r="J13418">
            <v>116461</v>
          </cell>
        </row>
        <row r="13419">
          <cell r="H13419" t="str">
            <v>7723974303</v>
          </cell>
          <cell r="I13419">
            <v>184000</v>
          </cell>
          <cell r="J13419">
            <v>116461</v>
          </cell>
        </row>
        <row r="13420">
          <cell r="H13420" t="str">
            <v>7723974303</v>
          </cell>
          <cell r="I13420">
            <v>0</v>
          </cell>
          <cell r="J13420">
            <v>116461</v>
          </cell>
        </row>
        <row r="13421">
          <cell r="H13421" t="str">
            <v>7723974303</v>
          </cell>
          <cell r="I13421">
            <v>0</v>
          </cell>
          <cell r="J13421">
            <v>116461</v>
          </cell>
        </row>
        <row r="13422">
          <cell r="H13422" t="str">
            <v>7723987303</v>
          </cell>
          <cell r="I13422">
            <v>282700</v>
          </cell>
          <cell r="J13422">
            <v>271534.3</v>
          </cell>
        </row>
        <row r="13423">
          <cell r="H13423" t="str">
            <v>7723987303</v>
          </cell>
          <cell r="I13423">
            <v>282700</v>
          </cell>
          <cell r="J13423">
            <v>271534.3</v>
          </cell>
        </row>
        <row r="13424">
          <cell r="H13424" t="str">
            <v>7723987303</v>
          </cell>
          <cell r="I13424">
            <v>0</v>
          </cell>
          <cell r="J13424">
            <v>271534.3</v>
          </cell>
        </row>
        <row r="13425">
          <cell r="H13425" t="str">
            <v>7723987303</v>
          </cell>
          <cell r="I13425">
            <v>0</v>
          </cell>
          <cell r="J13425">
            <v>271534.3</v>
          </cell>
        </row>
        <row r="13426">
          <cell r="H13426" t="str">
            <v>8900000303</v>
          </cell>
          <cell r="I13426">
            <v>8975689700</v>
          </cell>
          <cell r="J13426">
            <v>8418498441.3900003</v>
          </cell>
        </row>
        <row r="13427">
          <cell r="H13427" t="str">
            <v>8920000303</v>
          </cell>
          <cell r="I13427">
            <v>1162447300</v>
          </cell>
          <cell r="J13427">
            <v>942565064.60000002</v>
          </cell>
        </row>
        <row r="13428">
          <cell r="H13428" t="str">
            <v>8920019303</v>
          </cell>
          <cell r="I13428">
            <v>1162447300</v>
          </cell>
          <cell r="J13428">
            <v>942565064.60000002</v>
          </cell>
        </row>
        <row r="13429">
          <cell r="H13429" t="str">
            <v>8920019303</v>
          </cell>
          <cell r="I13429">
            <v>104913100</v>
          </cell>
          <cell r="J13429">
            <v>65416745.399999999</v>
          </cell>
        </row>
        <row r="13430">
          <cell r="H13430" t="str">
            <v>8920019303</v>
          </cell>
          <cell r="I13430">
            <v>0</v>
          </cell>
          <cell r="J13430">
            <v>65416745.399999999</v>
          </cell>
        </row>
        <row r="13431">
          <cell r="H13431" t="str">
            <v>8920019303</v>
          </cell>
          <cell r="I13431">
            <v>0</v>
          </cell>
          <cell r="J13431">
            <v>65416745.399999999</v>
          </cell>
        </row>
        <row r="13432">
          <cell r="H13432" t="str">
            <v>8920019303</v>
          </cell>
          <cell r="I13432">
            <v>1057534200</v>
          </cell>
          <cell r="J13432">
            <v>877148319.20000005</v>
          </cell>
        </row>
        <row r="13433">
          <cell r="H13433" t="str">
            <v>8920019303</v>
          </cell>
          <cell r="I13433">
            <v>0</v>
          </cell>
          <cell r="J13433">
            <v>877148319.20000005</v>
          </cell>
        </row>
        <row r="13434">
          <cell r="H13434" t="str">
            <v>8920019303</v>
          </cell>
          <cell r="I13434">
            <v>0</v>
          </cell>
          <cell r="J13434">
            <v>877148319.20000005</v>
          </cell>
        </row>
        <row r="13435">
          <cell r="H13435" t="str">
            <v>8990000303</v>
          </cell>
          <cell r="I13435">
            <v>7813242400</v>
          </cell>
          <cell r="J13435">
            <v>7475933376.79</v>
          </cell>
        </row>
        <row r="13436">
          <cell r="H13436" t="str">
            <v>8990011303</v>
          </cell>
          <cell r="I13436">
            <v>858424600</v>
          </cell>
          <cell r="J13436">
            <v>855601274.44000006</v>
          </cell>
        </row>
        <row r="13437">
          <cell r="H13437" t="str">
            <v>8990011303</v>
          </cell>
          <cell r="I13437">
            <v>858424600</v>
          </cell>
          <cell r="J13437">
            <v>855601274.44000006</v>
          </cell>
        </row>
        <row r="13438">
          <cell r="H13438" t="str">
            <v>8990011303</v>
          </cell>
          <cell r="I13438">
            <v>0</v>
          </cell>
          <cell r="J13438">
            <v>855601274.44000006</v>
          </cell>
        </row>
        <row r="13439">
          <cell r="H13439" t="str">
            <v>8990011303</v>
          </cell>
          <cell r="I13439">
            <v>0</v>
          </cell>
          <cell r="J13439">
            <v>855601274.44000006</v>
          </cell>
        </row>
        <row r="13440">
          <cell r="H13440" t="str">
            <v>8990019303</v>
          </cell>
          <cell r="I13440">
            <v>2563898800</v>
          </cell>
          <cell r="J13440">
            <v>2245681679.1799998</v>
          </cell>
        </row>
        <row r="13441">
          <cell r="H13441" t="str">
            <v>8990019303</v>
          </cell>
          <cell r="I13441">
            <v>2257700</v>
          </cell>
          <cell r="J13441">
            <v>776010.9</v>
          </cell>
        </row>
        <row r="13442">
          <cell r="H13442" t="str">
            <v>8990019303</v>
          </cell>
          <cell r="I13442">
            <v>0</v>
          </cell>
          <cell r="J13442">
            <v>776010.9</v>
          </cell>
        </row>
        <row r="13443">
          <cell r="H13443" t="str">
            <v>8990019303</v>
          </cell>
          <cell r="I13443">
            <v>0</v>
          </cell>
          <cell r="J13443">
            <v>776010.9</v>
          </cell>
        </row>
        <row r="13444">
          <cell r="H13444" t="str">
            <v>8990019303</v>
          </cell>
          <cell r="I13444">
            <v>2547532700</v>
          </cell>
          <cell r="J13444">
            <v>2232668017.8800001</v>
          </cell>
        </row>
        <row r="13445">
          <cell r="H13445" t="str">
            <v>8990019303</v>
          </cell>
          <cell r="I13445">
            <v>0</v>
          </cell>
          <cell r="J13445">
            <v>2232668017.8800001</v>
          </cell>
        </row>
        <row r="13446">
          <cell r="H13446" t="str">
            <v>8990019303</v>
          </cell>
          <cell r="I13446">
            <v>0</v>
          </cell>
          <cell r="J13446">
            <v>457400931.82999998</v>
          </cell>
        </row>
        <row r="13447">
          <cell r="H13447" t="str">
            <v>8990019303</v>
          </cell>
          <cell r="I13447">
            <v>0</v>
          </cell>
          <cell r="J13447">
            <v>1775267086.05</v>
          </cell>
        </row>
        <row r="13448">
          <cell r="H13448" t="str">
            <v>8990019303</v>
          </cell>
          <cell r="I13448">
            <v>14108400</v>
          </cell>
          <cell r="J13448">
            <v>12237650.4</v>
          </cell>
        </row>
        <row r="13449">
          <cell r="H13449" t="str">
            <v>8990019303</v>
          </cell>
          <cell r="I13449">
            <v>0</v>
          </cell>
          <cell r="J13449">
            <v>46034</v>
          </cell>
        </row>
        <row r="13450">
          <cell r="H13450" t="str">
            <v>8990019303</v>
          </cell>
          <cell r="I13450">
            <v>0</v>
          </cell>
          <cell r="J13450">
            <v>46034</v>
          </cell>
        </row>
        <row r="13451">
          <cell r="H13451" t="str">
            <v>8990019303</v>
          </cell>
          <cell r="I13451">
            <v>0</v>
          </cell>
          <cell r="J13451">
            <v>12191616.4</v>
          </cell>
        </row>
        <row r="13452">
          <cell r="H13452" t="str">
            <v>8990019303</v>
          </cell>
          <cell r="I13452">
            <v>0</v>
          </cell>
          <cell r="J13452">
            <v>12191616.4</v>
          </cell>
        </row>
        <row r="13453">
          <cell r="H13453" t="str">
            <v>8993969303</v>
          </cell>
          <cell r="I13453">
            <v>9000</v>
          </cell>
          <cell r="J13453">
            <v>7645.17</v>
          </cell>
        </row>
        <row r="13454">
          <cell r="H13454" t="str">
            <v>8993969303</v>
          </cell>
          <cell r="I13454">
            <v>9000</v>
          </cell>
          <cell r="J13454">
            <v>7645.17</v>
          </cell>
        </row>
        <row r="13455">
          <cell r="H13455" t="str">
            <v>8993969303</v>
          </cell>
          <cell r="I13455">
            <v>0</v>
          </cell>
          <cell r="J13455">
            <v>7645.17</v>
          </cell>
        </row>
        <row r="13456">
          <cell r="H13456" t="str">
            <v>8993969303</v>
          </cell>
          <cell r="I13456">
            <v>0</v>
          </cell>
          <cell r="J13456">
            <v>7645.17</v>
          </cell>
        </row>
        <row r="13457">
          <cell r="H13457" t="str">
            <v>8996216303</v>
          </cell>
          <cell r="I13457">
            <v>4228200000</v>
          </cell>
          <cell r="J13457">
            <v>4211932778</v>
          </cell>
        </row>
        <row r="13458">
          <cell r="H13458" t="str">
            <v>8996216303</v>
          </cell>
          <cell r="I13458">
            <v>4228200000</v>
          </cell>
          <cell r="J13458">
            <v>4211932778</v>
          </cell>
        </row>
        <row r="13459">
          <cell r="H13459" t="str">
            <v>8996216303</v>
          </cell>
          <cell r="I13459">
            <v>0</v>
          </cell>
          <cell r="J13459">
            <v>4211932778</v>
          </cell>
        </row>
        <row r="13460">
          <cell r="H13460" t="str">
            <v>8996222303</v>
          </cell>
          <cell r="I13460">
            <v>162710000</v>
          </cell>
          <cell r="J13460">
            <v>162710000</v>
          </cell>
        </row>
        <row r="13461">
          <cell r="H13461" t="str">
            <v>8996222303</v>
          </cell>
          <cell r="I13461">
            <v>162710000</v>
          </cell>
          <cell r="J13461">
            <v>162710000</v>
          </cell>
        </row>
        <row r="13462">
          <cell r="H13462" t="str">
            <v>8996222303</v>
          </cell>
          <cell r="I13462">
            <v>0</v>
          </cell>
          <cell r="J13462">
            <v>162710000</v>
          </cell>
        </row>
        <row r="13463">
          <cell r="H13463" t="str">
            <v>303</v>
          </cell>
          <cell r="I13463">
            <v>6359407300</v>
          </cell>
          <cell r="J13463">
            <v>6234319911.5</v>
          </cell>
        </row>
        <row r="13464">
          <cell r="H13464" t="str">
            <v>7800000303</v>
          </cell>
          <cell r="I13464">
            <v>6052144900</v>
          </cell>
          <cell r="J13464">
            <v>5927057511.5</v>
          </cell>
        </row>
        <row r="13465">
          <cell r="H13465" t="str">
            <v>7810000303</v>
          </cell>
          <cell r="I13465">
            <v>79896300</v>
          </cell>
          <cell r="J13465">
            <v>79272235.370000005</v>
          </cell>
        </row>
        <row r="13466">
          <cell r="H13466" t="str">
            <v>7810011303</v>
          </cell>
          <cell r="I13466">
            <v>79896300</v>
          </cell>
          <cell r="J13466">
            <v>79272235.370000005</v>
          </cell>
        </row>
        <row r="13467">
          <cell r="H13467" t="str">
            <v>7810011303</v>
          </cell>
          <cell r="I13467">
            <v>79896300</v>
          </cell>
          <cell r="J13467">
            <v>79272235.370000005</v>
          </cell>
        </row>
        <row r="13468">
          <cell r="H13468" t="str">
            <v>7810011303</v>
          </cell>
          <cell r="I13468">
            <v>0</v>
          </cell>
          <cell r="J13468">
            <v>79272235.370000005</v>
          </cell>
        </row>
        <row r="13469">
          <cell r="H13469" t="str">
            <v>7810011303</v>
          </cell>
          <cell r="I13469">
            <v>0</v>
          </cell>
          <cell r="J13469">
            <v>79272235.370000005</v>
          </cell>
        </row>
        <row r="13470">
          <cell r="H13470" t="str">
            <v>7820000303</v>
          </cell>
          <cell r="I13470">
            <v>5972248600</v>
          </cell>
          <cell r="J13470">
            <v>5847785276.1300001</v>
          </cell>
        </row>
        <row r="13471">
          <cell r="H13471" t="str">
            <v>7820011303</v>
          </cell>
          <cell r="I13471">
            <v>4716868000</v>
          </cell>
          <cell r="J13471">
            <v>4656435962.8999996</v>
          </cell>
        </row>
        <row r="13472">
          <cell r="H13472" t="str">
            <v>7820011303</v>
          </cell>
          <cell r="I13472">
            <v>4716868000</v>
          </cell>
          <cell r="J13472">
            <v>4656435962.8999996</v>
          </cell>
        </row>
        <row r="13473">
          <cell r="H13473" t="str">
            <v>7820011303</v>
          </cell>
          <cell r="I13473">
            <v>0</v>
          </cell>
          <cell r="J13473">
            <v>4656435962.8999996</v>
          </cell>
        </row>
        <row r="13474">
          <cell r="H13474" t="str">
            <v>7820011303</v>
          </cell>
          <cell r="I13474">
            <v>0</v>
          </cell>
          <cell r="J13474">
            <v>4656435962.8999996</v>
          </cell>
        </row>
        <row r="13475">
          <cell r="H13475" t="str">
            <v>7820019303</v>
          </cell>
          <cell r="I13475">
            <v>1255353600</v>
          </cell>
          <cell r="J13475">
            <v>1191323150.0999999</v>
          </cell>
        </row>
        <row r="13476">
          <cell r="H13476" t="str">
            <v>7820019303</v>
          </cell>
          <cell r="I13476">
            <v>17815600</v>
          </cell>
          <cell r="J13476">
            <v>14290828.720000001</v>
          </cell>
        </row>
        <row r="13477">
          <cell r="H13477" t="str">
            <v>7820019303</v>
          </cell>
          <cell r="I13477">
            <v>0</v>
          </cell>
          <cell r="J13477">
            <v>14290828.720000001</v>
          </cell>
        </row>
        <row r="13478">
          <cell r="H13478" t="str">
            <v>7820019303</v>
          </cell>
          <cell r="I13478">
            <v>0</v>
          </cell>
          <cell r="J13478">
            <v>14290828.720000001</v>
          </cell>
        </row>
        <row r="13479">
          <cell r="H13479" t="str">
            <v>7820019303</v>
          </cell>
          <cell r="I13479">
            <v>1236531400</v>
          </cell>
          <cell r="J13479">
            <v>1176827060.3800001</v>
          </cell>
        </row>
        <row r="13480">
          <cell r="H13480" t="str">
            <v>7820019303</v>
          </cell>
          <cell r="I13480">
            <v>0</v>
          </cell>
          <cell r="J13480">
            <v>1176827060.3800001</v>
          </cell>
        </row>
        <row r="13481">
          <cell r="H13481" t="str">
            <v>7820019303</v>
          </cell>
          <cell r="I13481">
            <v>0</v>
          </cell>
          <cell r="J13481">
            <v>77039621.030000001</v>
          </cell>
        </row>
        <row r="13482">
          <cell r="H13482" t="str">
            <v>7820019303</v>
          </cell>
          <cell r="I13482">
            <v>0</v>
          </cell>
          <cell r="J13482">
            <v>1099787439.3499999</v>
          </cell>
        </row>
        <row r="13483">
          <cell r="H13483" t="str">
            <v>7820019303</v>
          </cell>
          <cell r="I13483">
            <v>1006600</v>
          </cell>
          <cell r="J13483">
            <v>205261</v>
          </cell>
        </row>
        <row r="13484">
          <cell r="H13484" t="str">
            <v>7820019303</v>
          </cell>
          <cell r="I13484">
            <v>0</v>
          </cell>
          <cell r="J13484">
            <v>205261</v>
          </cell>
        </row>
        <row r="13485">
          <cell r="H13485" t="str">
            <v>7820019303</v>
          </cell>
          <cell r="I13485">
            <v>0</v>
          </cell>
          <cell r="J13485">
            <v>205261</v>
          </cell>
        </row>
        <row r="13486">
          <cell r="H13486" t="str">
            <v>7823969303</v>
          </cell>
          <cell r="I13486">
            <v>27000</v>
          </cell>
          <cell r="J13486">
            <v>26163.13</v>
          </cell>
        </row>
        <row r="13487">
          <cell r="H13487" t="str">
            <v>7823969303</v>
          </cell>
          <cell r="I13487">
            <v>27000</v>
          </cell>
          <cell r="J13487">
            <v>26163.13</v>
          </cell>
        </row>
        <row r="13488">
          <cell r="H13488" t="str">
            <v>7823969303</v>
          </cell>
          <cell r="I13488">
            <v>0</v>
          </cell>
          <cell r="J13488">
            <v>26163.13</v>
          </cell>
        </row>
        <row r="13489">
          <cell r="H13489" t="str">
            <v>7823969303</v>
          </cell>
          <cell r="I13489">
            <v>0</v>
          </cell>
          <cell r="J13489">
            <v>26163.13</v>
          </cell>
        </row>
        <row r="13490">
          <cell r="H13490" t="str">
            <v>8900000303</v>
          </cell>
          <cell r="I13490">
            <v>307262400</v>
          </cell>
          <cell r="J13490">
            <v>307262400</v>
          </cell>
        </row>
        <row r="13491">
          <cell r="H13491" t="str">
            <v>8990000303</v>
          </cell>
          <cell r="I13491">
            <v>307262400</v>
          </cell>
          <cell r="J13491">
            <v>307262400</v>
          </cell>
        </row>
        <row r="13492">
          <cell r="H13492" t="str">
            <v>8996050303</v>
          </cell>
          <cell r="I13492">
            <v>307262400</v>
          </cell>
          <cell r="J13492">
            <v>307262400</v>
          </cell>
        </row>
        <row r="13493">
          <cell r="H13493" t="str">
            <v>8996050303</v>
          </cell>
          <cell r="I13493">
            <v>307262400</v>
          </cell>
          <cell r="J13493">
            <v>307262400</v>
          </cell>
        </row>
        <row r="13494">
          <cell r="H13494" t="str">
            <v>8996050303</v>
          </cell>
          <cell r="I13494">
            <v>0</v>
          </cell>
          <cell r="J13494">
            <v>307262400</v>
          </cell>
        </row>
        <row r="13495">
          <cell r="H13495" t="str">
            <v>303</v>
          </cell>
          <cell r="I13495">
            <v>768758600</v>
          </cell>
          <cell r="J13495">
            <v>768758600</v>
          </cell>
        </row>
        <row r="13496">
          <cell r="H13496" t="str">
            <v>0200000303</v>
          </cell>
          <cell r="I13496">
            <v>768758600</v>
          </cell>
          <cell r="J13496">
            <v>768758600</v>
          </cell>
        </row>
        <row r="13497">
          <cell r="H13497" t="str">
            <v>0210000303</v>
          </cell>
          <cell r="I13497">
            <v>768758600</v>
          </cell>
          <cell r="J13497">
            <v>768758600</v>
          </cell>
        </row>
        <row r="13498">
          <cell r="H13498" t="str">
            <v>0210059303</v>
          </cell>
          <cell r="I13498">
            <v>768758600</v>
          </cell>
          <cell r="J13498">
            <v>768758600</v>
          </cell>
        </row>
        <row r="13499">
          <cell r="H13499" t="str">
            <v>0210059303</v>
          </cell>
          <cell r="I13499">
            <v>768758600</v>
          </cell>
          <cell r="J13499">
            <v>768758600</v>
          </cell>
        </row>
        <row r="13500">
          <cell r="H13500" t="str">
            <v>0210059303</v>
          </cell>
          <cell r="I13500">
            <v>0</v>
          </cell>
          <cell r="J13500">
            <v>768758600</v>
          </cell>
        </row>
        <row r="13501">
          <cell r="H13501" t="str">
            <v>0210059303</v>
          </cell>
          <cell r="I13501">
            <v>0</v>
          </cell>
          <cell r="J13501">
            <v>768758600</v>
          </cell>
        </row>
        <row r="13502">
          <cell r="H13502" t="str">
            <v>303</v>
          </cell>
          <cell r="I13502">
            <v>818861200</v>
          </cell>
          <cell r="J13502">
            <v>814591270</v>
          </cell>
        </row>
        <row r="13503">
          <cell r="H13503" t="str">
            <v>7700000303</v>
          </cell>
          <cell r="I13503">
            <v>29468100</v>
          </cell>
          <cell r="J13503">
            <v>25198170</v>
          </cell>
        </row>
        <row r="13504">
          <cell r="H13504" t="str">
            <v>7720000303</v>
          </cell>
          <cell r="I13504">
            <v>29468100</v>
          </cell>
          <cell r="J13504">
            <v>25198170</v>
          </cell>
        </row>
        <row r="13505">
          <cell r="H13505" t="str">
            <v>7720019303</v>
          </cell>
          <cell r="I13505">
            <v>29468100</v>
          </cell>
          <cell r="J13505">
            <v>25198170</v>
          </cell>
        </row>
        <row r="13506">
          <cell r="H13506" t="str">
            <v>7720019303</v>
          </cell>
          <cell r="I13506">
            <v>29468100</v>
          </cell>
          <cell r="J13506">
            <v>25198170</v>
          </cell>
        </row>
        <row r="13507">
          <cell r="H13507" t="str">
            <v>7720019303</v>
          </cell>
          <cell r="I13507">
            <v>0</v>
          </cell>
          <cell r="J13507">
            <v>25198170</v>
          </cell>
        </row>
        <row r="13508">
          <cell r="H13508" t="str">
            <v>7720019303</v>
          </cell>
          <cell r="I13508">
            <v>0</v>
          </cell>
          <cell r="J13508">
            <v>25198170</v>
          </cell>
        </row>
        <row r="13509">
          <cell r="H13509" t="str">
            <v>8900000303</v>
          </cell>
          <cell r="I13509">
            <v>789393100</v>
          </cell>
          <cell r="J13509">
            <v>789393100</v>
          </cell>
        </row>
        <row r="13510">
          <cell r="H13510" t="str">
            <v>8990000303</v>
          </cell>
          <cell r="I13510">
            <v>789393100</v>
          </cell>
          <cell r="J13510">
            <v>789393100</v>
          </cell>
        </row>
        <row r="13511">
          <cell r="H13511" t="str">
            <v>8990059303</v>
          </cell>
          <cell r="I13511">
            <v>759393100</v>
          </cell>
          <cell r="J13511">
            <v>759393100</v>
          </cell>
        </row>
        <row r="13512">
          <cell r="H13512" t="str">
            <v>8990059303</v>
          </cell>
          <cell r="I13512">
            <v>759393100</v>
          </cell>
          <cell r="J13512">
            <v>759393100</v>
          </cell>
        </row>
        <row r="13513">
          <cell r="H13513" t="str">
            <v>8990059303</v>
          </cell>
          <cell r="I13513">
            <v>0</v>
          </cell>
          <cell r="J13513">
            <v>759393100</v>
          </cell>
        </row>
        <row r="13514">
          <cell r="H13514" t="str">
            <v>8990059303</v>
          </cell>
          <cell r="I13514">
            <v>0</v>
          </cell>
          <cell r="J13514">
            <v>535289200</v>
          </cell>
        </row>
        <row r="13515">
          <cell r="H13515" t="str">
            <v>8990059303</v>
          </cell>
          <cell r="I13515">
            <v>0</v>
          </cell>
          <cell r="J13515">
            <v>224103900</v>
          </cell>
        </row>
        <row r="13516">
          <cell r="H13516" t="str">
            <v>8993033303</v>
          </cell>
          <cell r="I13516">
            <v>20000000</v>
          </cell>
          <cell r="J13516">
            <v>20000000</v>
          </cell>
        </row>
        <row r="13517">
          <cell r="H13517" t="str">
            <v>8993033303</v>
          </cell>
          <cell r="I13517">
            <v>20000000</v>
          </cell>
          <cell r="J13517">
            <v>20000000</v>
          </cell>
        </row>
        <row r="13518">
          <cell r="H13518" t="str">
            <v>8993033303</v>
          </cell>
          <cell r="I13518">
            <v>0</v>
          </cell>
          <cell r="J13518">
            <v>20000000</v>
          </cell>
        </row>
        <row r="13519">
          <cell r="H13519" t="str">
            <v>8993040303</v>
          </cell>
          <cell r="I13519">
            <v>10000000</v>
          </cell>
          <cell r="J13519">
            <v>10000000</v>
          </cell>
        </row>
        <row r="13520">
          <cell r="H13520" t="str">
            <v>8993040303</v>
          </cell>
          <cell r="I13520">
            <v>10000000</v>
          </cell>
          <cell r="J13520">
            <v>10000000</v>
          </cell>
        </row>
        <row r="13521">
          <cell r="H13521" t="str">
            <v>8993040303</v>
          </cell>
          <cell r="I13521">
            <v>0</v>
          </cell>
          <cell r="J13521">
            <v>10000000</v>
          </cell>
        </row>
        <row r="13522">
          <cell r="H13522" t="str">
            <v>303</v>
          </cell>
          <cell r="I13522">
            <v>39304758500</v>
          </cell>
          <cell r="J13522">
            <v>39156418527.120003</v>
          </cell>
        </row>
        <row r="13523">
          <cell r="H13523" t="str">
            <v>8900000303</v>
          </cell>
          <cell r="I13523">
            <v>39304758500</v>
          </cell>
          <cell r="J13523">
            <v>39156418527.120003</v>
          </cell>
        </row>
        <row r="13524">
          <cell r="H13524" t="str">
            <v>8930000303</v>
          </cell>
          <cell r="I13524">
            <v>791208800</v>
          </cell>
          <cell r="J13524">
            <v>781983884.10000002</v>
          </cell>
        </row>
        <row r="13525">
          <cell r="H13525" t="str">
            <v>8930011303</v>
          </cell>
          <cell r="I13525">
            <v>6933500</v>
          </cell>
          <cell r="J13525">
            <v>6872956.2999999998</v>
          </cell>
        </row>
        <row r="13526">
          <cell r="H13526" t="str">
            <v>8930011303</v>
          </cell>
          <cell r="I13526">
            <v>6933500</v>
          </cell>
          <cell r="J13526">
            <v>6872956.2999999998</v>
          </cell>
        </row>
        <row r="13527">
          <cell r="H13527" t="str">
            <v>8930011303</v>
          </cell>
          <cell r="I13527">
            <v>0</v>
          </cell>
          <cell r="J13527">
            <v>6872956.2999999998</v>
          </cell>
        </row>
        <row r="13528">
          <cell r="H13528" t="str">
            <v>8930011303</v>
          </cell>
          <cell r="I13528">
            <v>0</v>
          </cell>
          <cell r="J13528">
            <v>5116956.3</v>
          </cell>
        </row>
        <row r="13529">
          <cell r="H13529" t="str">
            <v>8930011303</v>
          </cell>
          <cell r="I13529">
            <v>0</v>
          </cell>
          <cell r="J13529">
            <v>1756000</v>
          </cell>
        </row>
        <row r="13530">
          <cell r="H13530" t="str">
            <v>8930019303</v>
          </cell>
          <cell r="I13530">
            <v>2913200</v>
          </cell>
          <cell r="J13530">
            <v>0</v>
          </cell>
        </row>
        <row r="13531">
          <cell r="H13531" t="str">
            <v>8930019303</v>
          </cell>
          <cell r="I13531">
            <v>2913200</v>
          </cell>
          <cell r="J13531">
            <v>0</v>
          </cell>
        </row>
        <row r="13532">
          <cell r="H13532" t="str">
            <v>8930059303</v>
          </cell>
          <cell r="I13532">
            <v>781356700</v>
          </cell>
          <cell r="J13532">
            <v>775105527.79999995</v>
          </cell>
        </row>
        <row r="13533">
          <cell r="H13533" t="str">
            <v>8930059303</v>
          </cell>
          <cell r="I13533">
            <v>110781200</v>
          </cell>
          <cell r="J13533">
            <v>110118413.34999999</v>
          </cell>
        </row>
        <row r="13534">
          <cell r="H13534" t="str">
            <v>8930059303</v>
          </cell>
          <cell r="I13534">
            <v>0</v>
          </cell>
          <cell r="J13534">
            <v>110118413.34999999</v>
          </cell>
        </row>
        <row r="13535">
          <cell r="H13535" t="str">
            <v>8930059303</v>
          </cell>
          <cell r="I13535">
            <v>0</v>
          </cell>
          <cell r="J13535">
            <v>77376729.170000002</v>
          </cell>
        </row>
        <row r="13536">
          <cell r="H13536" t="str">
            <v>8930059303</v>
          </cell>
          <cell r="I13536">
            <v>0</v>
          </cell>
          <cell r="J13536">
            <v>6359757.7400000002</v>
          </cell>
        </row>
        <row r="13537">
          <cell r="H13537" t="str">
            <v>8930059303</v>
          </cell>
          <cell r="I13537">
            <v>0</v>
          </cell>
          <cell r="J13537">
            <v>26381926.440000001</v>
          </cell>
        </row>
        <row r="13538">
          <cell r="H13538" t="str">
            <v>8930059303</v>
          </cell>
          <cell r="I13538">
            <v>659864700</v>
          </cell>
          <cell r="J13538">
            <v>654276314.45000005</v>
          </cell>
        </row>
        <row r="13539">
          <cell r="H13539" t="str">
            <v>8930059303</v>
          </cell>
          <cell r="I13539">
            <v>0</v>
          </cell>
          <cell r="J13539">
            <v>654276314.45000005</v>
          </cell>
        </row>
        <row r="13540">
          <cell r="H13540" t="str">
            <v>8930059303</v>
          </cell>
          <cell r="I13540">
            <v>0</v>
          </cell>
          <cell r="J13540">
            <v>21373873.27</v>
          </cell>
        </row>
        <row r="13541">
          <cell r="H13541" t="str">
            <v>8930059303</v>
          </cell>
          <cell r="I13541">
            <v>0</v>
          </cell>
          <cell r="J13541">
            <v>632902441.17999995</v>
          </cell>
        </row>
        <row r="13542">
          <cell r="H13542" t="str">
            <v>8930059303</v>
          </cell>
          <cell r="I13542">
            <v>10710800</v>
          </cell>
          <cell r="J13542">
            <v>10710800</v>
          </cell>
        </row>
        <row r="13543">
          <cell r="H13543" t="str">
            <v>8930059303</v>
          </cell>
          <cell r="I13543">
            <v>0</v>
          </cell>
          <cell r="J13543">
            <v>10710800</v>
          </cell>
        </row>
        <row r="13544">
          <cell r="H13544" t="str">
            <v>8930059303</v>
          </cell>
          <cell r="I13544">
            <v>0</v>
          </cell>
          <cell r="J13544">
            <v>10710800</v>
          </cell>
        </row>
        <row r="13545">
          <cell r="H13545" t="str">
            <v>8933969303</v>
          </cell>
          <cell r="I13545">
            <v>5400</v>
          </cell>
          <cell r="J13545">
            <v>5400</v>
          </cell>
        </row>
        <row r="13546">
          <cell r="H13546" t="str">
            <v>8933969303</v>
          </cell>
          <cell r="I13546">
            <v>5400</v>
          </cell>
          <cell r="J13546">
            <v>5400</v>
          </cell>
        </row>
        <row r="13547">
          <cell r="H13547" t="str">
            <v>8933969303</v>
          </cell>
          <cell r="I13547">
            <v>0</v>
          </cell>
          <cell r="J13547">
            <v>5400</v>
          </cell>
        </row>
        <row r="13548">
          <cell r="H13548" t="str">
            <v>8933969303</v>
          </cell>
          <cell r="I13548">
            <v>0</v>
          </cell>
          <cell r="J13548">
            <v>5400</v>
          </cell>
        </row>
        <row r="13549">
          <cell r="H13549" t="str">
            <v>8990000303</v>
          </cell>
          <cell r="I13549">
            <v>38513549700</v>
          </cell>
          <cell r="J13549">
            <v>38374434643.019997</v>
          </cell>
        </row>
        <row r="13550">
          <cell r="H13550" t="str">
            <v>8990059303</v>
          </cell>
          <cell r="I13550">
            <v>30352485400</v>
          </cell>
          <cell r="J13550">
            <v>30352485400</v>
          </cell>
        </row>
        <row r="13551">
          <cell r="H13551" t="str">
            <v>8990059303</v>
          </cell>
          <cell r="I13551">
            <v>30352485400</v>
          </cell>
          <cell r="J13551">
            <v>30352485400</v>
          </cell>
        </row>
        <row r="13552">
          <cell r="H13552" t="str">
            <v>8990059303</v>
          </cell>
          <cell r="I13552">
            <v>0</v>
          </cell>
          <cell r="J13552">
            <v>30352485400</v>
          </cell>
        </row>
        <row r="13553">
          <cell r="H13553" t="str">
            <v>8990059303</v>
          </cell>
          <cell r="I13553">
            <v>0</v>
          </cell>
          <cell r="J13553">
            <v>22880435200</v>
          </cell>
        </row>
        <row r="13554">
          <cell r="H13554" t="str">
            <v>8990059303</v>
          </cell>
          <cell r="I13554">
            <v>0</v>
          </cell>
          <cell r="J13554">
            <v>7472050200</v>
          </cell>
        </row>
        <row r="13555">
          <cell r="H13555" t="str">
            <v>8992041303</v>
          </cell>
          <cell r="I13555">
            <v>8678500</v>
          </cell>
          <cell r="J13555">
            <v>8678500</v>
          </cell>
        </row>
        <row r="13556">
          <cell r="H13556" t="str">
            <v>8992041303</v>
          </cell>
          <cell r="I13556">
            <v>8678500</v>
          </cell>
          <cell r="J13556">
            <v>8678500</v>
          </cell>
        </row>
        <row r="13557">
          <cell r="H13557" t="str">
            <v>8992041303</v>
          </cell>
          <cell r="I13557">
            <v>0</v>
          </cell>
          <cell r="J13557">
            <v>8678500</v>
          </cell>
        </row>
        <row r="13558">
          <cell r="H13558" t="str">
            <v>8992041303</v>
          </cell>
          <cell r="I13558">
            <v>0</v>
          </cell>
          <cell r="J13558">
            <v>8678500</v>
          </cell>
        </row>
        <row r="13559">
          <cell r="H13559" t="str">
            <v>8994001303</v>
          </cell>
          <cell r="I13559">
            <v>4887262200</v>
          </cell>
          <cell r="J13559">
            <v>4859763389.5600004</v>
          </cell>
        </row>
        <row r="13560">
          <cell r="H13560" t="str">
            <v>8994001303</v>
          </cell>
          <cell r="I13560">
            <v>4887262200</v>
          </cell>
          <cell r="J13560">
            <v>4859763389.5600004</v>
          </cell>
        </row>
        <row r="13561">
          <cell r="H13561" t="str">
            <v>8994001303</v>
          </cell>
          <cell r="I13561">
            <v>0</v>
          </cell>
          <cell r="J13561">
            <v>3289621189.5599999</v>
          </cell>
        </row>
        <row r="13562">
          <cell r="H13562" t="str">
            <v>8994001303</v>
          </cell>
          <cell r="I13562">
            <v>0</v>
          </cell>
          <cell r="J13562">
            <v>3289621189.5599999</v>
          </cell>
        </row>
        <row r="13563">
          <cell r="H13563" t="str">
            <v>8994001303</v>
          </cell>
          <cell r="I13563">
            <v>0</v>
          </cell>
          <cell r="J13563">
            <v>1570142200</v>
          </cell>
        </row>
        <row r="13564">
          <cell r="H13564" t="str">
            <v>8994001303</v>
          </cell>
          <cell r="I13564">
            <v>0</v>
          </cell>
          <cell r="J13564">
            <v>91740000</v>
          </cell>
        </row>
        <row r="13565">
          <cell r="H13565" t="str">
            <v>8994001303</v>
          </cell>
          <cell r="I13565">
            <v>0</v>
          </cell>
          <cell r="J13565">
            <v>1478402200</v>
          </cell>
        </row>
        <row r="13566">
          <cell r="H13566" t="str">
            <v>8994009303</v>
          </cell>
          <cell r="I13566">
            <v>2915928300</v>
          </cell>
          <cell r="J13566">
            <v>2840346563.8000002</v>
          </cell>
        </row>
        <row r="13567">
          <cell r="H13567" t="str">
            <v>8994009303</v>
          </cell>
          <cell r="I13567">
            <v>2915928300</v>
          </cell>
          <cell r="J13567">
            <v>2840346563.8000002</v>
          </cell>
        </row>
        <row r="13568">
          <cell r="H13568" t="str">
            <v>8994009303</v>
          </cell>
          <cell r="I13568">
            <v>0</v>
          </cell>
          <cell r="J13568">
            <v>2840346563.8000002</v>
          </cell>
        </row>
        <row r="13569">
          <cell r="H13569" t="str">
            <v>8994009303</v>
          </cell>
          <cell r="I13569">
            <v>0</v>
          </cell>
          <cell r="J13569">
            <v>2840346563.8000002</v>
          </cell>
        </row>
        <row r="13570">
          <cell r="H13570" t="str">
            <v>8996094303</v>
          </cell>
          <cell r="I13570">
            <v>6947600</v>
          </cell>
          <cell r="J13570">
            <v>6922799.54</v>
          </cell>
        </row>
        <row r="13571">
          <cell r="H13571" t="str">
            <v>8996094303</v>
          </cell>
          <cell r="I13571">
            <v>6947600</v>
          </cell>
          <cell r="J13571">
            <v>6922799.54</v>
          </cell>
        </row>
        <row r="13572">
          <cell r="H13572" t="str">
            <v>8996094303</v>
          </cell>
          <cell r="I13572">
            <v>0</v>
          </cell>
          <cell r="J13572">
            <v>6922799.54</v>
          </cell>
        </row>
        <row r="13573">
          <cell r="H13573" t="str">
            <v>8996406303</v>
          </cell>
          <cell r="I13573">
            <v>257944700</v>
          </cell>
          <cell r="J13573">
            <v>221944990.12</v>
          </cell>
        </row>
        <row r="13574">
          <cell r="H13574" t="str">
            <v>8996406303</v>
          </cell>
          <cell r="I13574">
            <v>257944700</v>
          </cell>
          <cell r="J13574">
            <v>221944990.12</v>
          </cell>
        </row>
        <row r="13575">
          <cell r="H13575" t="str">
            <v>8996406303</v>
          </cell>
          <cell r="I13575">
            <v>0</v>
          </cell>
          <cell r="J13575">
            <v>221944990.12</v>
          </cell>
        </row>
        <row r="13576">
          <cell r="H13576" t="str">
            <v>8996409303</v>
          </cell>
          <cell r="I13576">
            <v>84303000</v>
          </cell>
          <cell r="J13576">
            <v>84293000</v>
          </cell>
        </row>
        <row r="13577">
          <cell r="H13577" t="str">
            <v>8996409303</v>
          </cell>
          <cell r="I13577">
            <v>84303000</v>
          </cell>
          <cell r="J13577">
            <v>84293000</v>
          </cell>
        </row>
        <row r="13578">
          <cell r="H13578" t="str">
            <v>8996409303</v>
          </cell>
          <cell r="I13578">
            <v>0</v>
          </cell>
          <cell r="J13578">
            <v>84293000</v>
          </cell>
        </row>
        <row r="13579">
          <cell r="H13579" t="str">
            <v>303</v>
          </cell>
          <cell r="I13579">
            <v>12045673600</v>
          </cell>
          <cell r="J13579">
            <v>11252977235.139999</v>
          </cell>
        </row>
        <row r="13580">
          <cell r="H13580" t="str">
            <v>303</v>
          </cell>
          <cell r="I13580">
            <v>12045673600</v>
          </cell>
          <cell r="J13580">
            <v>11252977235.139999</v>
          </cell>
        </row>
        <row r="13581">
          <cell r="H13581" t="str">
            <v>8900000303</v>
          </cell>
          <cell r="I13581">
            <v>12045673600</v>
          </cell>
          <cell r="J13581">
            <v>11252977235.139999</v>
          </cell>
        </row>
        <row r="13582">
          <cell r="H13582" t="str">
            <v>8990000303</v>
          </cell>
          <cell r="I13582">
            <v>12045673600</v>
          </cell>
          <cell r="J13582">
            <v>11252977235.139999</v>
          </cell>
        </row>
        <row r="13583">
          <cell r="H13583" t="str">
            <v>8994009303</v>
          </cell>
          <cell r="I13583">
            <v>10244526000</v>
          </cell>
          <cell r="J13583">
            <v>9451829635.1399994</v>
          </cell>
        </row>
        <row r="13584">
          <cell r="H13584" t="str">
            <v>8994009303</v>
          </cell>
          <cell r="I13584">
            <v>10244526000</v>
          </cell>
          <cell r="J13584">
            <v>9451829635.1399994</v>
          </cell>
        </row>
        <row r="13585">
          <cell r="H13585" t="str">
            <v>8994009303</v>
          </cell>
          <cell r="I13585">
            <v>0</v>
          </cell>
          <cell r="J13585">
            <v>9451829635.1399994</v>
          </cell>
        </row>
        <row r="13586">
          <cell r="H13586" t="str">
            <v>8994009303</v>
          </cell>
          <cell r="I13586">
            <v>0</v>
          </cell>
          <cell r="J13586">
            <v>9451829635.1399994</v>
          </cell>
        </row>
        <row r="13587">
          <cell r="H13587" t="str">
            <v>8996750303</v>
          </cell>
          <cell r="I13587">
            <v>1801147600</v>
          </cell>
          <cell r="J13587">
            <v>1801147600</v>
          </cell>
        </row>
        <row r="13588">
          <cell r="H13588" t="str">
            <v>8996750303</v>
          </cell>
          <cell r="I13588">
            <v>1801147600</v>
          </cell>
          <cell r="J13588">
            <v>1801147600</v>
          </cell>
        </row>
        <row r="13589">
          <cell r="H13589" t="str">
            <v>8996750303</v>
          </cell>
          <cell r="I13589">
            <v>0</v>
          </cell>
          <cell r="J13589">
            <v>1801147600</v>
          </cell>
        </row>
        <row r="13590">
          <cell r="H13590" t="str">
            <v>8996750303</v>
          </cell>
          <cell r="I13590">
            <v>0</v>
          </cell>
          <cell r="J13590">
            <v>1801147600</v>
          </cell>
        </row>
        <row r="13591">
          <cell r="H13591" t="str">
            <v>303</v>
          </cell>
          <cell r="I13591">
            <v>1092040200</v>
          </cell>
          <cell r="J13591">
            <v>1091308861.75</v>
          </cell>
        </row>
        <row r="13592">
          <cell r="H13592" t="str">
            <v>303</v>
          </cell>
          <cell r="I13592">
            <v>1092040200</v>
          </cell>
          <cell r="J13592">
            <v>1091308861.75</v>
          </cell>
        </row>
        <row r="13593">
          <cell r="H13593" t="str">
            <v>0500000303</v>
          </cell>
          <cell r="I13593">
            <v>1092040200</v>
          </cell>
          <cell r="J13593">
            <v>1091308861.75</v>
          </cell>
        </row>
        <row r="13594">
          <cell r="H13594" t="str">
            <v>0540000303</v>
          </cell>
          <cell r="I13594">
            <v>1092040200</v>
          </cell>
          <cell r="J13594">
            <v>1091308861.75</v>
          </cell>
        </row>
        <row r="13595">
          <cell r="H13595" t="str">
            <v>0543592303</v>
          </cell>
          <cell r="I13595">
            <v>103797000</v>
          </cell>
          <cell r="J13595">
            <v>103797000</v>
          </cell>
        </row>
        <row r="13596">
          <cell r="H13596" t="str">
            <v>0543592303</v>
          </cell>
          <cell r="I13596">
            <v>103797000</v>
          </cell>
          <cell r="J13596">
            <v>103797000</v>
          </cell>
        </row>
        <row r="13597">
          <cell r="H13597" t="str">
            <v>0543592303</v>
          </cell>
          <cell r="I13597">
            <v>0</v>
          </cell>
          <cell r="J13597">
            <v>103797000</v>
          </cell>
        </row>
        <row r="13598">
          <cell r="H13598" t="str">
            <v>0543592303</v>
          </cell>
          <cell r="I13598">
            <v>0</v>
          </cell>
          <cell r="J13598">
            <v>103797000</v>
          </cell>
        </row>
        <row r="13599">
          <cell r="H13599" t="str">
            <v>0543593303</v>
          </cell>
          <cell r="I13599">
            <v>988243200</v>
          </cell>
          <cell r="J13599">
            <v>987511861.75</v>
          </cell>
        </row>
        <row r="13600">
          <cell r="H13600" t="str">
            <v>0543593303</v>
          </cell>
          <cell r="I13600">
            <v>988243200</v>
          </cell>
          <cell r="J13600">
            <v>987511861.75</v>
          </cell>
        </row>
        <row r="13601">
          <cell r="H13601" t="str">
            <v>0543593303</v>
          </cell>
          <cell r="I13601">
            <v>0</v>
          </cell>
          <cell r="J13601">
            <v>987511861.75</v>
          </cell>
        </row>
        <row r="13602">
          <cell r="H13602" t="str">
            <v>0543593303</v>
          </cell>
          <cell r="I13602">
            <v>0</v>
          </cell>
          <cell r="J13602">
            <v>987511861.75</v>
          </cell>
        </row>
        <row r="13603">
          <cell r="H13603" t="str">
            <v>303</v>
          </cell>
          <cell r="I13603">
            <v>19053902600</v>
          </cell>
          <cell r="J13603">
            <v>18554437685.389999</v>
          </cell>
        </row>
        <row r="13604">
          <cell r="H13604" t="str">
            <v>303</v>
          </cell>
          <cell r="I13604">
            <v>614470100</v>
          </cell>
          <cell r="J13604">
            <v>571877967.60000002</v>
          </cell>
        </row>
        <row r="13605">
          <cell r="H13605" t="str">
            <v>8900000303</v>
          </cell>
          <cell r="I13605">
            <v>614470100</v>
          </cell>
          <cell r="J13605">
            <v>571877967.60000002</v>
          </cell>
        </row>
        <row r="13606">
          <cell r="H13606" t="str">
            <v>8990000303</v>
          </cell>
          <cell r="I13606">
            <v>614470100</v>
          </cell>
          <cell r="J13606">
            <v>571877967.60000002</v>
          </cell>
        </row>
        <row r="13607">
          <cell r="H13607" t="str">
            <v>8990059303</v>
          </cell>
          <cell r="I13607">
            <v>396187800</v>
          </cell>
          <cell r="J13607">
            <v>396187800</v>
          </cell>
        </row>
        <row r="13608">
          <cell r="H13608" t="str">
            <v>8990059303</v>
          </cell>
          <cell r="I13608">
            <v>396187800</v>
          </cell>
          <cell r="J13608">
            <v>396187800</v>
          </cell>
        </row>
        <row r="13609">
          <cell r="H13609" t="str">
            <v>8990059303</v>
          </cell>
          <cell r="I13609">
            <v>0</v>
          </cell>
          <cell r="J13609">
            <v>396187800</v>
          </cell>
        </row>
        <row r="13610">
          <cell r="H13610" t="str">
            <v>8990059303</v>
          </cell>
          <cell r="I13610">
            <v>0</v>
          </cell>
          <cell r="J13610">
            <v>374580800</v>
          </cell>
        </row>
        <row r="13611">
          <cell r="H13611" t="str">
            <v>8990059303</v>
          </cell>
          <cell r="I13611">
            <v>0</v>
          </cell>
          <cell r="J13611">
            <v>21607000</v>
          </cell>
        </row>
        <row r="13612">
          <cell r="H13612" t="str">
            <v>8994009303</v>
          </cell>
          <cell r="I13612">
            <v>218282300</v>
          </cell>
          <cell r="J13612">
            <v>175690167.59999999</v>
          </cell>
        </row>
        <row r="13613">
          <cell r="H13613" t="str">
            <v>8994009303</v>
          </cell>
          <cell r="I13613">
            <v>218282300</v>
          </cell>
          <cell r="J13613">
            <v>175690167.59999999</v>
          </cell>
        </row>
        <row r="13614">
          <cell r="H13614" t="str">
            <v>8994009303</v>
          </cell>
          <cell r="I13614">
            <v>0</v>
          </cell>
          <cell r="J13614">
            <v>175690167.59999999</v>
          </cell>
        </row>
        <row r="13615">
          <cell r="H13615" t="str">
            <v>8994009303</v>
          </cell>
          <cell r="I13615">
            <v>0</v>
          </cell>
          <cell r="J13615">
            <v>175690167.59999999</v>
          </cell>
        </row>
        <row r="13616">
          <cell r="H13616" t="str">
            <v>303</v>
          </cell>
          <cell r="I13616">
            <v>1738557900</v>
          </cell>
          <cell r="J13616">
            <v>1283936316.45</v>
          </cell>
        </row>
        <row r="13617">
          <cell r="H13617" t="str">
            <v>8900000303</v>
          </cell>
          <cell r="I13617">
            <v>1738557900</v>
          </cell>
          <cell r="J13617">
            <v>1283936316.45</v>
          </cell>
        </row>
        <row r="13618">
          <cell r="H13618" t="str">
            <v>8990000303</v>
          </cell>
          <cell r="I13618">
            <v>1738557900</v>
          </cell>
          <cell r="J13618">
            <v>1283936316.45</v>
          </cell>
        </row>
        <row r="13619">
          <cell r="H13619" t="str">
            <v>8990059303</v>
          </cell>
          <cell r="I13619">
            <v>136236000</v>
          </cell>
          <cell r="J13619">
            <v>136236000</v>
          </cell>
        </row>
        <row r="13620">
          <cell r="H13620" t="str">
            <v>8990059303</v>
          </cell>
          <cell r="I13620">
            <v>136236000</v>
          </cell>
          <cell r="J13620">
            <v>136236000</v>
          </cell>
        </row>
        <row r="13621">
          <cell r="H13621" t="str">
            <v>8990059303</v>
          </cell>
          <cell r="I13621">
            <v>0</v>
          </cell>
          <cell r="J13621">
            <v>136236000</v>
          </cell>
        </row>
        <row r="13622">
          <cell r="H13622" t="str">
            <v>8990059303</v>
          </cell>
          <cell r="I13622">
            <v>0</v>
          </cell>
          <cell r="J13622">
            <v>128740300</v>
          </cell>
        </row>
        <row r="13623">
          <cell r="H13623" t="str">
            <v>8990059303</v>
          </cell>
          <cell r="I13623">
            <v>0</v>
          </cell>
          <cell r="J13623">
            <v>7495700</v>
          </cell>
        </row>
        <row r="13624">
          <cell r="H13624" t="str">
            <v>8994009303</v>
          </cell>
          <cell r="I13624">
            <v>1602321900</v>
          </cell>
          <cell r="J13624">
            <v>1147700316.45</v>
          </cell>
        </row>
        <row r="13625">
          <cell r="H13625" t="str">
            <v>8994009303</v>
          </cell>
          <cell r="I13625">
            <v>1602321900</v>
          </cell>
          <cell r="J13625">
            <v>1147700316.45</v>
          </cell>
        </row>
        <row r="13626">
          <cell r="H13626" t="str">
            <v>8994009303</v>
          </cell>
          <cell r="I13626">
            <v>0</v>
          </cell>
          <cell r="J13626">
            <v>1147700316.45</v>
          </cell>
        </row>
        <row r="13627">
          <cell r="H13627" t="str">
            <v>8994009303</v>
          </cell>
          <cell r="I13627">
            <v>0</v>
          </cell>
          <cell r="J13627">
            <v>1147700316.45</v>
          </cell>
        </row>
        <row r="13628">
          <cell r="H13628" t="str">
            <v>303</v>
          </cell>
          <cell r="I13628">
            <v>37380900</v>
          </cell>
          <cell r="J13628">
            <v>37380900</v>
          </cell>
        </row>
        <row r="13629">
          <cell r="H13629" t="str">
            <v>0300000303</v>
          </cell>
          <cell r="I13629">
            <v>392900</v>
          </cell>
          <cell r="J13629">
            <v>392900</v>
          </cell>
        </row>
        <row r="13630">
          <cell r="H13630" t="str">
            <v>0330000303</v>
          </cell>
          <cell r="I13630">
            <v>392900</v>
          </cell>
          <cell r="J13630">
            <v>392900</v>
          </cell>
        </row>
        <row r="13631">
          <cell r="H13631" t="str">
            <v>0333986303</v>
          </cell>
          <cell r="I13631">
            <v>392900</v>
          </cell>
          <cell r="J13631">
            <v>392900</v>
          </cell>
        </row>
        <row r="13632">
          <cell r="H13632" t="str">
            <v>0333986303</v>
          </cell>
          <cell r="I13632">
            <v>392900</v>
          </cell>
          <cell r="J13632">
            <v>392900</v>
          </cell>
        </row>
        <row r="13633">
          <cell r="H13633" t="str">
            <v>0333986303</v>
          </cell>
          <cell r="I13633">
            <v>0</v>
          </cell>
          <cell r="J13633">
            <v>392900</v>
          </cell>
        </row>
        <row r="13634">
          <cell r="H13634" t="str">
            <v>0333986303</v>
          </cell>
          <cell r="I13634">
            <v>0</v>
          </cell>
          <cell r="J13634">
            <v>392900</v>
          </cell>
        </row>
        <row r="13635">
          <cell r="H13635" t="str">
            <v>8900000303</v>
          </cell>
          <cell r="I13635">
            <v>36988000</v>
          </cell>
          <cell r="J13635">
            <v>36988000</v>
          </cell>
        </row>
        <row r="13636">
          <cell r="H13636" t="str">
            <v>8990000303</v>
          </cell>
          <cell r="I13636">
            <v>36988000</v>
          </cell>
          <cell r="J13636">
            <v>36988000</v>
          </cell>
        </row>
        <row r="13637">
          <cell r="H13637" t="str">
            <v>8990059303</v>
          </cell>
          <cell r="I13637">
            <v>36988000</v>
          </cell>
          <cell r="J13637">
            <v>36988000</v>
          </cell>
        </row>
        <row r="13638">
          <cell r="H13638" t="str">
            <v>8990059303</v>
          </cell>
          <cell r="I13638">
            <v>36988000</v>
          </cell>
          <cell r="J13638">
            <v>36988000</v>
          </cell>
        </row>
        <row r="13639">
          <cell r="H13639" t="str">
            <v>8990059303</v>
          </cell>
          <cell r="I13639">
            <v>0</v>
          </cell>
          <cell r="J13639">
            <v>36988000</v>
          </cell>
        </row>
        <row r="13640">
          <cell r="H13640" t="str">
            <v>8990059303</v>
          </cell>
          <cell r="I13640">
            <v>0</v>
          </cell>
          <cell r="J13640">
            <v>30404800</v>
          </cell>
        </row>
        <row r="13641">
          <cell r="H13641" t="str">
            <v>8990059303</v>
          </cell>
          <cell r="I13641">
            <v>0</v>
          </cell>
          <cell r="J13641">
            <v>6583200</v>
          </cell>
        </row>
        <row r="13642">
          <cell r="H13642" t="str">
            <v>303</v>
          </cell>
          <cell r="I13642">
            <v>76012200</v>
          </cell>
          <cell r="J13642">
            <v>74879102</v>
          </cell>
        </row>
        <row r="13643">
          <cell r="H13643" t="str">
            <v>8900000303</v>
          </cell>
          <cell r="I13643">
            <v>76012200</v>
          </cell>
          <cell r="J13643">
            <v>74879102</v>
          </cell>
        </row>
        <row r="13644">
          <cell r="H13644" t="str">
            <v>8990000303</v>
          </cell>
          <cell r="I13644">
            <v>76012200</v>
          </cell>
          <cell r="J13644">
            <v>74879102</v>
          </cell>
        </row>
        <row r="13645">
          <cell r="H13645" t="str">
            <v>8990059303</v>
          </cell>
          <cell r="I13645">
            <v>70543800</v>
          </cell>
          <cell r="J13645">
            <v>70543800</v>
          </cell>
        </row>
        <row r="13646">
          <cell r="H13646" t="str">
            <v>8990059303</v>
          </cell>
          <cell r="I13646">
            <v>1218300</v>
          </cell>
          <cell r="J13646">
            <v>1218300</v>
          </cell>
        </row>
        <row r="13647">
          <cell r="H13647" t="str">
            <v>8990059303</v>
          </cell>
          <cell r="I13647">
            <v>0</v>
          </cell>
          <cell r="J13647">
            <v>1218300</v>
          </cell>
        </row>
        <row r="13648">
          <cell r="H13648" t="str">
            <v>8990059303</v>
          </cell>
          <cell r="I13648">
            <v>0</v>
          </cell>
          <cell r="J13648">
            <v>1218300</v>
          </cell>
        </row>
        <row r="13649">
          <cell r="H13649" t="str">
            <v>8990059303</v>
          </cell>
          <cell r="I13649">
            <v>69325500</v>
          </cell>
          <cell r="J13649">
            <v>69325500</v>
          </cell>
        </row>
        <row r="13650">
          <cell r="H13650" t="str">
            <v>8990059303</v>
          </cell>
          <cell r="I13650">
            <v>0</v>
          </cell>
          <cell r="J13650">
            <v>69325500</v>
          </cell>
        </row>
        <row r="13651">
          <cell r="H13651" t="str">
            <v>8990059303</v>
          </cell>
          <cell r="I13651">
            <v>0</v>
          </cell>
          <cell r="J13651">
            <v>53810400</v>
          </cell>
        </row>
        <row r="13652">
          <cell r="H13652" t="str">
            <v>8990059303</v>
          </cell>
          <cell r="I13652">
            <v>0</v>
          </cell>
          <cell r="J13652">
            <v>15515100</v>
          </cell>
        </row>
        <row r="13653">
          <cell r="H13653" t="str">
            <v>8992040303</v>
          </cell>
          <cell r="I13653">
            <v>5468400</v>
          </cell>
          <cell r="J13653">
            <v>4335302</v>
          </cell>
        </row>
        <row r="13654">
          <cell r="H13654" t="str">
            <v>8992040303</v>
          </cell>
          <cell r="I13654">
            <v>5468400</v>
          </cell>
          <cell r="J13654">
            <v>4335302</v>
          </cell>
        </row>
        <row r="13655">
          <cell r="H13655" t="str">
            <v>8992040303</v>
          </cell>
          <cell r="I13655">
            <v>0</v>
          </cell>
          <cell r="J13655">
            <v>4335302</v>
          </cell>
        </row>
        <row r="13656">
          <cell r="H13656" t="str">
            <v>8992040303</v>
          </cell>
          <cell r="I13656">
            <v>0</v>
          </cell>
          <cell r="J13656">
            <v>4335302</v>
          </cell>
        </row>
        <row r="13657">
          <cell r="H13657" t="str">
            <v>303</v>
          </cell>
          <cell r="I13657">
            <v>16200681100</v>
          </cell>
          <cell r="J13657">
            <v>16199562999.34</v>
          </cell>
        </row>
        <row r="13658">
          <cell r="H13658" t="str">
            <v>0200000303</v>
          </cell>
          <cell r="I13658">
            <v>16144432200</v>
          </cell>
          <cell r="J13658">
            <v>16144432200</v>
          </cell>
        </row>
        <row r="13659">
          <cell r="H13659" t="str">
            <v>0210000303</v>
          </cell>
          <cell r="I13659">
            <v>16144432200</v>
          </cell>
          <cell r="J13659">
            <v>16144432200</v>
          </cell>
        </row>
        <row r="13660">
          <cell r="H13660" t="str">
            <v>0210059303</v>
          </cell>
          <cell r="I13660">
            <v>10585122300</v>
          </cell>
          <cell r="J13660">
            <v>10585122300</v>
          </cell>
        </row>
        <row r="13661">
          <cell r="H13661" t="str">
            <v>0210059303</v>
          </cell>
          <cell r="I13661">
            <v>10585122300</v>
          </cell>
          <cell r="J13661">
            <v>10585122300</v>
          </cell>
        </row>
        <row r="13662">
          <cell r="H13662" t="str">
            <v>0210059303</v>
          </cell>
          <cell r="I13662">
            <v>0</v>
          </cell>
          <cell r="J13662">
            <v>4070885600</v>
          </cell>
        </row>
        <row r="13663">
          <cell r="H13663" t="str">
            <v>0210059303</v>
          </cell>
          <cell r="I13663">
            <v>0</v>
          </cell>
          <cell r="J13663">
            <v>2752665900</v>
          </cell>
        </row>
        <row r="13664">
          <cell r="H13664" t="str">
            <v>0210059303</v>
          </cell>
          <cell r="I13664">
            <v>0</v>
          </cell>
          <cell r="J13664">
            <v>1318219700</v>
          </cell>
        </row>
        <row r="13665">
          <cell r="H13665" t="str">
            <v>0210059303</v>
          </cell>
          <cell r="I13665">
            <v>0</v>
          </cell>
          <cell r="J13665">
            <v>6514236700</v>
          </cell>
        </row>
        <row r="13666">
          <cell r="H13666" t="str">
            <v>0210059303</v>
          </cell>
          <cell r="I13666">
            <v>0</v>
          </cell>
          <cell r="J13666">
            <v>5644388600</v>
          </cell>
        </row>
        <row r="13667">
          <cell r="H13667" t="str">
            <v>0210059303</v>
          </cell>
          <cell r="I13667">
            <v>0</v>
          </cell>
          <cell r="J13667">
            <v>869848100</v>
          </cell>
        </row>
        <row r="13668">
          <cell r="H13668" t="str">
            <v>0213893303</v>
          </cell>
          <cell r="I13668">
            <v>672000</v>
          </cell>
          <cell r="J13668">
            <v>672000</v>
          </cell>
        </row>
        <row r="13669">
          <cell r="H13669" t="str">
            <v>0213893303</v>
          </cell>
          <cell r="I13669">
            <v>672000</v>
          </cell>
          <cell r="J13669">
            <v>672000</v>
          </cell>
        </row>
        <row r="13670">
          <cell r="H13670" t="str">
            <v>0213893303</v>
          </cell>
          <cell r="I13670">
            <v>0</v>
          </cell>
          <cell r="J13670">
            <v>232000</v>
          </cell>
        </row>
        <row r="13671">
          <cell r="H13671" t="str">
            <v>0213893303</v>
          </cell>
          <cell r="I13671">
            <v>0</v>
          </cell>
          <cell r="J13671">
            <v>232000</v>
          </cell>
        </row>
        <row r="13672">
          <cell r="H13672" t="str">
            <v>0213893303</v>
          </cell>
          <cell r="I13672">
            <v>0</v>
          </cell>
          <cell r="J13672">
            <v>440000</v>
          </cell>
        </row>
        <row r="13673">
          <cell r="H13673" t="str">
            <v>0213893303</v>
          </cell>
          <cell r="I13673">
            <v>0</v>
          </cell>
          <cell r="J13673">
            <v>440000</v>
          </cell>
        </row>
        <row r="13674">
          <cell r="H13674" t="str">
            <v>0213987303</v>
          </cell>
          <cell r="I13674">
            <v>415400</v>
          </cell>
          <cell r="J13674">
            <v>415400</v>
          </cell>
        </row>
        <row r="13675">
          <cell r="H13675" t="str">
            <v>0213987303</v>
          </cell>
          <cell r="I13675">
            <v>415400</v>
          </cell>
          <cell r="J13675">
            <v>415400</v>
          </cell>
        </row>
        <row r="13676">
          <cell r="H13676" t="str">
            <v>0213987303</v>
          </cell>
          <cell r="I13676">
            <v>0</v>
          </cell>
          <cell r="J13676">
            <v>415400</v>
          </cell>
        </row>
        <row r="13677">
          <cell r="H13677" t="str">
            <v>0213987303</v>
          </cell>
          <cell r="I13677">
            <v>0</v>
          </cell>
          <cell r="J13677">
            <v>415400</v>
          </cell>
        </row>
        <row r="13678">
          <cell r="H13678" t="str">
            <v>0214009303</v>
          </cell>
          <cell r="I13678">
            <v>4628222500</v>
          </cell>
          <cell r="J13678">
            <v>4628222500</v>
          </cell>
        </row>
        <row r="13679">
          <cell r="H13679" t="str">
            <v>0214009303</v>
          </cell>
          <cell r="I13679">
            <v>4628222500</v>
          </cell>
          <cell r="J13679">
            <v>4628222500</v>
          </cell>
        </row>
        <row r="13680">
          <cell r="H13680" t="str">
            <v>0214009303</v>
          </cell>
          <cell r="I13680">
            <v>0</v>
          </cell>
          <cell r="J13680">
            <v>4628222500</v>
          </cell>
        </row>
        <row r="13681">
          <cell r="H13681" t="str">
            <v>0214009303</v>
          </cell>
          <cell r="I13681">
            <v>0</v>
          </cell>
          <cell r="J13681">
            <v>4628222500</v>
          </cell>
        </row>
        <row r="13682">
          <cell r="H13682" t="str">
            <v>0216711303</v>
          </cell>
          <cell r="I13682">
            <v>930000000</v>
          </cell>
          <cell r="J13682">
            <v>930000000</v>
          </cell>
        </row>
        <row r="13683">
          <cell r="H13683" t="str">
            <v>0216711303</v>
          </cell>
          <cell r="I13683">
            <v>930000000</v>
          </cell>
          <cell r="J13683">
            <v>930000000</v>
          </cell>
        </row>
        <row r="13684">
          <cell r="H13684" t="str">
            <v>0216711303</v>
          </cell>
          <cell r="I13684">
            <v>0</v>
          </cell>
          <cell r="J13684">
            <v>930000000</v>
          </cell>
        </row>
        <row r="13685">
          <cell r="H13685" t="str">
            <v>0216711303</v>
          </cell>
          <cell r="I13685">
            <v>0</v>
          </cell>
          <cell r="J13685">
            <v>930000000</v>
          </cell>
        </row>
        <row r="13686">
          <cell r="H13686" t="str">
            <v>0300000303</v>
          </cell>
          <cell r="I13686">
            <v>56248900</v>
          </cell>
          <cell r="J13686">
            <v>55130799.340000004</v>
          </cell>
        </row>
        <row r="13687">
          <cell r="H13687" t="str">
            <v>0330000303</v>
          </cell>
          <cell r="I13687">
            <v>56248900</v>
          </cell>
          <cell r="J13687">
            <v>55130799.340000004</v>
          </cell>
        </row>
        <row r="13688">
          <cell r="H13688" t="str">
            <v>0333986303</v>
          </cell>
          <cell r="I13688">
            <v>56248900</v>
          </cell>
          <cell r="J13688">
            <v>55130799.340000004</v>
          </cell>
        </row>
        <row r="13689">
          <cell r="H13689" t="str">
            <v>0333986303</v>
          </cell>
          <cell r="I13689">
            <v>56248900</v>
          </cell>
          <cell r="J13689">
            <v>55130799.340000004</v>
          </cell>
        </row>
        <row r="13690">
          <cell r="H13690" t="str">
            <v>0333986303</v>
          </cell>
          <cell r="I13690">
            <v>0</v>
          </cell>
          <cell r="J13690">
            <v>55130799.340000004</v>
          </cell>
        </row>
        <row r="13691">
          <cell r="H13691" t="str">
            <v>0333986303</v>
          </cell>
          <cell r="I13691">
            <v>0</v>
          </cell>
          <cell r="J13691">
            <v>55130799.340000004</v>
          </cell>
        </row>
        <row r="13692">
          <cell r="H13692" t="str">
            <v>303</v>
          </cell>
          <cell r="I13692">
            <v>386800400</v>
          </cell>
          <cell r="J13692">
            <v>386800400</v>
          </cell>
        </row>
        <row r="13693">
          <cell r="H13693" t="str">
            <v>0200000303</v>
          </cell>
          <cell r="I13693">
            <v>386800400</v>
          </cell>
          <cell r="J13693">
            <v>386800400</v>
          </cell>
        </row>
        <row r="13694">
          <cell r="H13694" t="str">
            <v>0210000303</v>
          </cell>
          <cell r="I13694">
            <v>386800400</v>
          </cell>
          <cell r="J13694">
            <v>386800400</v>
          </cell>
        </row>
        <row r="13695">
          <cell r="H13695" t="str">
            <v>0210059303</v>
          </cell>
          <cell r="I13695">
            <v>386800400</v>
          </cell>
          <cell r="J13695">
            <v>386800400</v>
          </cell>
        </row>
        <row r="13696">
          <cell r="H13696" t="str">
            <v>0210059303</v>
          </cell>
          <cell r="I13696">
            <v>386800400</v>
          </cell>
          <cell r="J13696">
            <v>386800400</v>
          </cell>
        </row>
        <row r="13697">
          <cell r="H13697" t="str">
            <v>0210059303</v>
          </cell>
          <cell r="I13697">
            <v>0</v>
          </cell>
          <cell r="J13697">
            <v>188049300</v>
          </cell>
        </row>
        <row r="13698">
          <cell r="H13698" t="str">
            <v>0210059303</v>
          </cell>
          <cell r="I13698">
            <v>0</v>
          </cell>
          <cell r="J13698">
            <v>188049300</v>
          </cell>
        </row>
        <row r="13699">
          <cell r="H13699" t="str">
            <v>0210059303</v>
          </cell>
          <cell r="I13699">
            <v>0</v>
          </cell>
          <cell r="J13699">
            <v>198751100</v>
          </cell>
        </row>
        <row r="13700">
          <cell r="H13700" t="str">
            <v>0210059303</v>
          </cell>
          <cell r="I13700">
            <v>0</v>
          </cell>
          <cell r="J13700">
            <v>198751100</v>
          </cell>
        </row>
        <row r="13701">
          <cell r="H13701" t="str">
            <v>303</v>
          </cell>
          <cell r="I13701">
            <v>1895423200</v>
          </cell>
          <cell r="J13701">
            <v>1895423200</v>
          </cell>
        </row>
        <row r="13702">
          <cell r="H13702" t="str">
            <v>303</v>
          </cell>
          <cell r="I13702">
            <v>1829905800</v>
          </cell>
          <cell r="J13702">
            <v>1829905800</v>
          </cell>
        </row>
        <row r="13703">
          <cell r="H13703" t="str">
            <v>8900000303</v>
          </cell>
          <cell r="I13703">
            <v>1829905800</v>
          </cell>
          <cell r="J13703">
            <v>1829905800</v>
          </cell>
        </row>
        <row r="13704">
          <cell r="H13704" t="str">
            <v>8990000303</v>
          </cell>
          <cell r="I13704">
            <v>1829905800</v>
          </cell>
          <cell r="J13704">
            <v>1829905800</v>
          </cell>
        </row>
        <row r="13705">
          <cell r="H13705" t="str">
            <v>8990059303</v>
          </cell>
          <cell r="I13705">
            <v>1771405800</v>
          </cell>
          <cell r="J13705">
            <v>1771405800</v>
          </cell>
        </row>
        <row r="13706">
          <cell r="H13706" t="str">
            <v>8990059303</v>
          </cell>
          <cell r="I13706">
            <v>1771405800</v>
          </cell>
          <cell r="J13706">
            <v>1771405800</v>
          </cell>
        </row>
        <row r="13707">
          <cell r="H13707" t="str">
            <v>8990059303</v>
          </cell>
          <cell r="I13707">
            <v>0</v>
          </cell>
          <cell r="J13707">
            <v>1771405800</v>
          </cell>
        </row>
        <row r="13708">
          <cell r="H13708" t="str">
            <v>8990059303</v>
          </cell>
          <cell r="I13708">
            <v>0</v>
          </cell>
          <cell r="J13708">
            <v>1179066200</v>
          </cell>
        </row>
        <row r="13709">
          <cell r="H13709" t="str">
            <v>8990059303</v>
          </cell>
          <cell r="I13709">
            <v>0</v>
          </cell>
          <cell r="J13709">
            <v>592339600</v>
          </cell>
        </row>
        <row r="13710">
          <cell r="H13710" t="str">
            <v>8993113303</v>
          </cell>
          <cell r="I13710">
            <v>7500000</v>
          </cell>
          <cell r="J13710">
            <v>7500000</v>
          </cell>
        </row>
        <row r="13711">
          <cell r="H13711" t="str">
            <v>8993113303</v>
          </cell>
          <cell r="I13711">
            <v>7500000</v>
          </cell>
          <cell r="J13711">
            <v>7500000</v>
          </cell>
        </row>
        <row r="13712">
          <cell r="H13712" t="str">
            <v>8993113303</v>
          </cell>
          <cell r="I13712">
            <v>0</v>
          </cell>
          <cell r="J13712">
            <v>7500000</v>
          </cell>
        </row>
        <row r="13713">
          <cell r="H13713" t="str">
            <v>8996162303</v>
          </cell>
          <cell r="I13713">
            <v>51000000</v>
          </cell>
          <cell r="J13713">
            <v>51000000</v>
          </cell>
        </row>
        <row r="13714">
          <cell r="H13714" t="str">
            <v>8996162303</v>
          </cell>
          <cell r="I13714">
            <v>51000000</v>
          </cell>
          <cell r="J13714">
            <v>51000000</v>
          </cell>
        </row>
        <row r="13715">
          <cell r="H13715" t="str">
            <v>8996162303</v>
          </cell>
          <cell r="I13715">
            <v>0</v>
          </cell>
          <cell r="J13715">
            <v>51000000</v>
          </cell>
        </row>
        <row r="13716">
          <cell r="H13716" t="str">
            <v>8996162303</v>
          </cell>
          <cell r="I13716">
            <v>0</v>
          </cell>
          <cell r="J13716">
            <v>51000000</v>
          </cell>
        </row>
        <row r="13717">
          <cell r="H13717" t="str">
            <v>303</v>
          </cell>
          <cell r="I13717">
            <v>65517400</v>
          </cell>
          <cell r="J13717">
            <v>65517400</v>
          </cell>
        </row>
        <row r="13718">
          <cell r="H13718" t="str">
            <v>8900000303</v>
          </cell>
          <cell r="I13718">
            <v>65517400</v>
          </cell>
          <cell r="J13718">
            <v>65517400</v>
          </cell>
        </row>
        <row r="13719">
          <cell r="H13719" t="str">
            <v>8990000303</v>
          </cell>
          <cell r="I13719">
            <v>65517400</v>
          </cell>
          <cell r="J13719">
            <v>65517400</v>
          </cell>
        </row>
        <row r="13720">
          <cell r="H13720" t="str">
            <v>8990059303</v>
          </cell>
          <cell r="I13720">
            <v>12239400</v>
          </cell>
          <cell r="J13720">
            <v>12239400</v>
          </cell>
        </row>
        <row r="13721">
          <cell r="H13721" t="str">
            <v>8990059303</v>
          </cell>
          <cell r="I13721">
            <v>12239400</v>
          </cell>
          <cell r="J13721">
            <v>12239400</v>
          </cell>
        </row>
        <row r="13722">
          <cell r="H13722" t="str">
            <v>8990059303</v>
          </cell>
          <cell r="I13722">
            <v>0</v>
          </cell>
          <cell r="J13722">
            <v>12239400</v>
          </cell>
        </row>
        <row r="13723">
          <cell r="H13723" t="str">
            <v>8990059303</v>
          </cell>
          <cell r="I13723">
            <v>0</v>
          </cell>
          <cell r="J13723">
            <v>12239400</v>
          </cell>
        </row>
        <row r="13724">
          <cell r="H13724" t="str">
            <v>8992794303</v>
          </cell>
          <cell r="I13724">
            <v>24631400</v>
          </cell>
          <cell r="J13724">
            <v>24631400</v>
          </cell>
        </row>
        <row r="13725">
          <cell r="H13725" t="str">
            <v>8992794303</v>
          </cell>
          <cell r="I13725">
            <v>24631400</v>
          </cell>
          <cell r="J13725">
            <v>24631400</v>
          </cell>
        </row>
        <row r="13726">
          <cell r="H13726" t="str">
            <v>8992794303</v>
          </cell>
          <cell r="I13726">
            <v>0</v>
          </cell>
          <cell r="J13726">
            <v>24631400</v>
          </cell>
        </row>
        <row r="13727">
          <cell r="H13727" t="str">
            <v>8992794303</v>
          </cell>
          <cell r="I13727">
            <v>0</v>
          </cell>
          <cell r="J13727">
            <v>24631400</v>
          </cell>
        </row>
        <row r="13728">
          <cell r="H13728" t="str">
            <v>8993033303</v>
          </cell>
          <cell r="I13728">
            <v>15000000</v>
          </cell>
          <cell r="J13728">
            <v>15000000</v>
          </cell>
        </row>
        <row r="13729">
          <cell r="H13729" t="str">
            <v>8993033303</v>
          </cell>
          <cell r="I13729">
            <v>15000000</v>
          </cell>
          <cell r="J13729">
            <v>15000000</v>
          </cell>
        </row>
        <row r="13730">
          <cell r="H13730" t="str">
            <v>8993033303</v>
          </cell>
          <cell r="I13730">
            <v>0</v>
          </cell>
          <cell r="J13730">
            <v>15000000</v>
          </cell>
        </row>
        <row r="13731">
          <cell r="H13731" t="str">
            <v>8993037303</v>
          </cell>
          <cell r="I13731">
            <v>5000000</v>
          </cell>
          <cell r="J13731">
            <v>5000000</v>
          </cell>
        </row>
        <row r="13732">
          <cell r="H13732" t="str">
            <v>8993037303</v>
          </cell>
          <cell r="I13732">
            <v>5000000</v>
          </cell>
          <cell r="J13732">
            <v>5000000</v>
          </cell>
        </row>
        <row r="13733">
          <cell r="H13733" t="str">
            <v>8993037303</v>
          </cell>
          <cell r="I13733">
            <v>0</v>
          </cell>
          <cell r="J13733">
            <v>5000000</v>
          </cell>
        </row>
        <row r="13734">
          <cell r="H13734" t="str">
            <v>8993043303</v>
          </cell>
          <cell r="I13734">
            <v>7500000</v>
          </cell>
          <cell r="J13734">
            <v>7500000</v>
          </cell>
        </row>
        <row r="13735">
          <cell r="H13735" t="str">
            <v>8993043303</v>
          </cell>
          <cell r="I13735">
            <v>7500000</v>
          </cell>
          <cell r="J13735">
            <v>7500000</v>
          </cell>
        </row>
        <row r="13736">
          <cell r="H13736" t="str">
            <v>8993043303</v>
          </cell>
          <cell r="I13736">
            <v>0</v>
          </cell>
          <cell r="J13736">
            <v>7500000</v>
          </cell>
        </row>
        <row r="13737">
          <cell r="H13737" t="str">
            <v>8996057303</v>
          </cell>
          <cell r="I13737">
            <v>1146600</v>
          </cell>
          <cell r="J13737">
            <v>1146600</v>
          </cell>
        </row>
        <row r="13738">
          <cell r="H13738" t="str">
            <v>8996057303</v>
          </cell>
          <cell r="I13738">
            <v>1146600</v>
          </cell>
          <cell r="J13738">
            <v>1146600</v>
          </cell>
        </row>
        <row r="13739">
          <cell r="H13739" t="str">
            <v>8996057303</v>
          </cell>
          <cell r="I13739">
            <v>0</v>
          </cell>
          <cell r="J13739">
            <v>1146600</v>
          </cell>
        </row>
        <row r="13740">
          <cell r="H13740" t="str">
            <v>8996057303</v>
          </cell>
          <cell r="I13740">
            <v>0</v>
          </cell>
          <cell r="J13740">
            <v>1146600</v>
          </cell>
        </row>
        <row r="13741">
          <cell r="H13741" t="str">
            <v>303</v>
          </cell>
          <cell r="I13741">
            <v>21423347200</v>
          </cell>
          <cell r="J13741">
            <v>20946621714.450001</v>
          </cell>
        </row>
        <row r="13742">
          <cell r="H13742" t="str">
            <v>303</v>
          </cell>
          <cell r="I13742">
            <v>10675613200</v>
          </cell>
          <cell r="J13742">
            <v>10605497660.040001</v>
          </cell>
        </row>
        <row r="13743">
          <cell r="H13743" t="str">
            <v>0100000303</v>
          </cell>
          <cell r="I13743">
            <v>1257742000</v>
          </cell>
          <cell r="J13743">
            <v>1257739200</v>
          </cell>
        </row>
        <row r="13744">
          <cell r="H13744" t="str">
            <v>0120000303</v>
          </cell>
          <cell r="I13744">
            <v>1257742000</v>
          </cell>
          <cell r="J13744">
            <v>1257739200</v>
          </cell>
        </row>
        <row r="13745">
          <cell r="H13745" t="str">
            <v>0125401303</v>
          </cell>
          <cell r="I13745">
            <v>1257742000</v>
          </cell>
          <cell r="J13745">
            <v>1257739200</v>
          </cell>
        </row>
        <row r="13746">
          <cell r="H13746" t="str">
            <v>0125401303</v>
          </cell>
          <cell r="I13746">
            <v>1257742000</v>
          </cell>
          <cell r="J13746">
            <v>1257739200</v>
          </cell>
        </row>
        <row r="13747">
          <cell r="H13747" t="str">
            <v>0125401303</v>
          </cell>
          <cell r="I13747">
            <v>0</v>
          </cell>
          <cell r="J13747">
            <v>1257739200</v>
          </cell>
        </row>
        <row r="13748">
          <cell r="H13748" t="str">
            <v>0125401303</v>
          </cell>
          <cell r="I13748">
            <v>0</v>
          </cell>
          <cell r="J13748">
            <v>1257739200</v>
          </cell>
        </row>
        <row r="13749">
          <cell r="H13749" t="str">
            <v>8900000303</v>
          </cell>
          <cell r="I13749">
            <v>9417871200</v>
          </cell>
          <cell r="J13749">
            <v>9347758460.0400009</v>
          </cell>
        </row>
        <row r="13750">
          <cell r="H13750" t="str">
            <v>8990000303</v>
          </cell>
          <cell r="I13750">
            <v>9417871200</v>
          </cell>
          <cell r="J13750">
            <v>9347758460.0400009</v>
          </cell>
        </row>
        <row r="13751">
          <cell r="H13751" t="str">
            <v>8990059303</v>
          </cell>
          <cell r="I13751">
            <v>3829751800</v>
          </cell>
          <cell r="J13751">
            <v>3829751800</v>
          </cell>
        </row>
        <row r="13752">
          <cell r="H13752" t="str">
            <v>8990059303</v>
          </cell>
          <cell r="I13752">
            <v>3829751800</v>
          </cell>
          <cell r="J13752">
            <v>3829751800</v>
          </cell>
        </row>
        <row r="13753">
          <cell r="H13753" t="str">
            <v>8990059303</v>
          </cell>
          <cell r="I13753">
            <v>0</v>
          </cell>
          <cell r="J13753">
            <v>3829751800</v>
          </cell>
        </row>
        <row r="13754">
          <cell r="H13754" t="str">
            <v>8990059303</v>
          </cell>
          <cell r="I13754">
            <v>0</v>
          </cell>
          <cell r="J13754">
            <v>2608760900</v>
          </cell>
        </row>
        <row r="13755">
          <cell r="H13755" t="str">
            <v>8990059303</v>
          </cell>
          <cell r="I13755">
            <v>0</v>
          </cell>
          <cell r="J13755">
            <v>1220990900</v>
          </cell>
        </row>
        <row r="13756">
          <cell r="H13756" t="str">
            <v>8993999303</v>
          </cell>
          <cell r="I13756">
            <v>2289600</v>
          </cell>
          <cell r="J13756">
            <v>2037900</v>
          </cell>
        </row>
        <row r="13757">
          <cell r="H13757" t="str">
            <v>8993999303</v>
          </cell>
          <cell r="I13757">
            <v>2289600</v>
          </cell>
          <cell r="J13757">
            <v>2037900</v>
          </cell>
        </row>
        <row r="13758">
          <cell r="H13758" t="str">
            <v>8993999303</v>
          </cell>
          <cell r="I13758">
            <v>0</v>
          </cell>
          <cell r="J13758">
            <v>2037900</v>
          </cell>
        </row>
        <row r="13759">
          <cell r="H13759" t="str">
            <v>8993999303</v>
          </cell>
          <cell r="I13759">
            <v>0</v>
          </cell>
          <cell r="J13759">
            <v>2037900</v>
          </cell>
        </row>
        <row r="13760">
          <cell r="H13760" t="str">
            <v>8994009303</v>
          </cell>
          <cell r="I13760">
            <v>5585829800</v>
          </cell>
          <cell r="J13760">
            <v>5515968760.04</v>
          </cell>
        </row>
        <row r="13761">
          <cell r="H13761" t="str">
            <v>8994009303</v>
          </cell>
          <cell r="I13761">
            <v>5585829800</v>
          </cell>
          <cell r="J13761">
            <v>5515968760.04</v>
          </cell>
        </row>
        <row r="13762">
          <cell r="H13762" t="str">
            <v>8994009303</v>
          </cell>
          <cell r="I13762">
            <v>0</v>
          </cell>
          <cell r="J13762">
            <v>5515968760.04</v>
          </cell>
        </row>
        <row r="13763">
          <cell r="H13763" t="str">
            <v>8994009303</v>
          </cell>
          <cell r="I13763">
            <v>0</v>
          </cell>
          <cell r="J13763">
            <v>5515968760.04</v>
          </cell>
        </row>
        <row r="13764">
          <cell r="H13764" t="str">
            <v>303</v>
          </cell>
          <cell r="I13764">
            <v>1963854000</v>
          </cell>
          <cell r="J13764">
            <v>1899300800</v>
          </cell>
        </row>
        <row r="13765">
          <cell r="H13765" t="str">
            <v>8900000303</v>
          </cell>
          <cell r="I13765">
            <v>1963854000</v>
          </cell>
          <cell r="J13765">
            <v>1899300800</v>
          </cell>
        </row>
        <row r="13766">
          <cell r="H13766" t="str">
            <v>8990000303</v>
          </cell>
          <cell r="I13766">
            <v>1963854000</v>
          </cell>
          <cell r="J13766">
            <v>1899300800</v>
          </cell>
        </row>
        <row r="13767">
          <cell r="H13767" t="str">
            <v>8990059303</v>
          </cell>
          <cell r="I13767">
            <v>1899300800</v>
          </cell>
          <cell r="J13767">
            <v>1899300800</v>
          </cell>
        </row>
        <row r="13768">
          <cell r="H13768" t="str">
            <v>8990059303</v>
          </cell>
          <cell r="I13768">
            <v>1899300800</v>
          </cell>
          <cell r="J13768">
            <v>1899300800</v>
          </cell>
        </row>
        <row r="13769">
          <cell r="H13769" t="str">
            <v>8990059303</v>
          </cell>
          <cell r="I13769">
            <v>0</v>
          </cell>
          <cell r="J13769">
            <v>1899300800</v>
          </cell>
        </row>
        <row r="13770">
          <cell r="H13770" t="str">
            <v>8990059303</v>
          </cell>
          <cell r="I13770">
            <v>0</v>
          </cell>
          <cell r="J13770">
            <v>1686393100</v>
          </cell>
        </row>
        <row r="13771">
          <cell r="H13771" t="str">
            <v>8990059303</v>
          </cell>
          <cell r="I13771">
            <v>0</v>
          </cell>
          <cell r="J13771">
            <v>212907700</v>
          </cell>
        </row>
        <row r="13772">
          <cell r="H13772" t="str">
            <v>8994009303</v>
          </cell>
          <cell r="I13772">
            <v>64553200</v>
          </cell>
          <cell r="J13772">
            <v>0</v>
          </cell>
        </row>
        <row r="13773">
          <cell r="H13773" t="str">
            <v>8994009303</v>
          </cell>
          <cell r="I13773">
            <v>64553200</v>
          </cell>
          <cell r="J13773">
            <v>0</v>
          </cell>
        </row>
        <row r="13774">
          <cell r="H13774" t="str">
            <v>303</v>
          </cell>
          <cell r="I13774">
            <v>14547300</v>
          </cell>
          <cell r="J13774">
            <v>14547300</v>
          </cell>
        </row>
        <row r="13775">
          <cell r="H13775" t="str">
            <v>8900000303</v>
          </cell>
          <cell r="I13775">
            <v>14547300</v>
          </cell>
          <cell r="J13775">
            <v>14547300</v>
          </cell>
        </row>
        <row r="13776">
          <cell r="H13776" t="str">
            <v>8990000303</v>
          </cell>
          <cell r="I13776">
            <v>14547300</v>
          </cell>
          <cell r="J13776">
            <v>14547300</v>
          </cell>
        </row>
        <row r="13777">
          <cell r="H13777" t="str">
            <v>8990059303</v>
          </cell>
          <cell r="I13777">
            <v>14547300</v>
          </cell>
          <cell r="J13777">
            <v>14547300</v>
          </cell>
        </row>
        <row r="13778">
          <cell r="H13778" t="str">
            <v>8990059303</v>
          </cell>
          <cell r="I13778">
            <v>14547300</v>
          </cell>
          <cell r="J13778">
            <v>14547300</v>
          </cell>
        </row>
        <row r="13779">
          <cell r="H13779" t="str">
            <v>8990059303</v>
          </cell>
          <cell r="I13779">
            <v>0</v>
          </cell>
          <cell r="J13779">
            <v>14547300</v>
          </cell>
        </row>
        <row r="13780">
          <cell r="H13780" t="str">
            <v>8990059303</v>
          </cell>
          <cell r="I13780">
            <v>0</v>
          </cell>
          <cell r="J13780">
            <v>14547300</v>
          </cell>
        </row>
        <row r="13781">
          <cell r="H13781" t="str">
            <v>303</v>
          </cell>
          <cell r="I13781">
            <v>409560300</v>
          </cell>
          <cell r="J13781">
            <v>409560300</v>
          </cell>
        </row>
        <row r="13782">
          <cell r="H13782" t="str">
            <v>8900000303</v>
          </cell>
          <cell r="I13782">
            <v>409560300</v>
          </cell>
          <cell r="J13782">
            <v>409560300</v>
          </cell>
        </row>
        <row r="13783">
          <cell r="H13783" t="str">
            <v>8990000303</v>
          </cell>
          <cell r="I13783">
            <v>409560300</v>
          </cell>
          <cell r="J13783">
            <v>409560300</v>
          </cell>
        </row>
        <row r="13784">
          <cell r="H13784" t="str">
            <v>8990059303</v>
          </cell>
          <cell r="I13784">
            <v>409560300</v>
          </cell>
          <cell r="J13784">
            <v>409560300</v>
          </cell>
        </row>
        <row r="13785">
          <cell r="H13785" t="str">
            <v>8990059303</v>
          </cell>
          <cell r="I13785">
            <v>409560300</v>
          </cell>
          <cell r="J13785">
            <v>409560300</v>
          </cell>
        </row>
        <row r="13786">
          <cell r="H13786" t="str">
            <v>8990059303</v>
          </cell>
          <cell r="I13786">
            <v>0</v>
          </cell>
          <cell r="J13786">
            <v>409560300</v>
          </cell>
        </row>
        <row r="13787">
          <cell r="H13787" t="str">
            <v>8990059303</v>
          </cell>
          <cell r="I13787">
            <v>0</v>
          </cell>
          <cell r="J13787">
            <v>409560300</v>
          </cell>
        </row>
        <row r="13788">
          <cell r="H13788" t="str">
            <v>303</v>
          </cell>
          <cell r="I13788">
            <v>8186928800</v>
          </cell>
          <cell r="J13788">
            <v>7844872054.4099998</v>
          </cell>
        </row>
        <row r="13789">
          <cell r="H13789" t="str">
            <v>8900000303</v>
          </cell>
          <cell r="I13789">
            <v>8186928800</v>
          </cell>
          <cell r="J13789">
            <v>7844872054.4099998</v>
          </cell>
        </row>
        <row r="13790">
          <cell r="H13790" t="str">
            <v>8990000303</v>
          </cell>
          <cell r="I13790">
            <v>8186928800</v>
          </cell>
          <cell r="J13790">
            <v>7844872054.4099998</v>
          </cell>
        </row>
        <row r="13791">
          <cell r="H13791" t="str">
            <v>8990059303</v>
          </cell>
          <cell r="I13791">
            <v>4031333200</v>
          </cell>
          <cell r="J13791">
            <v>4031333200</v>
          </cell>
        </row>
        <row r="13792">
          <cell r="H13792" t="str">
            <v>8990059303</v>
          </cell>
          <cell r="I13792">
            <v>4031333200</v>
          </cell>
          <cell r="J13792">
            <v>4031333200</v>
          </cell>
        </row>
        <row r="13793">
          <cell r="H13793" t="str">
            <v>8990059303</v>
          </cell>
          <cell r="I13793">
            <v>0</v>
          </cell>
          <cell r="J13793">
            <v>3120251300</v>
          </cell>
        </row>
        <row r="13794">
          <cell r="H13794" t="str">
            <v>8990059303</v>
          </cell>
          <cell r="I13794">
            <v>0</v>
          </cell>
          <cell r="J13794">
            <v>2945736300</v>
          </cell>
        </row>
        <row r="13795">
          <cell r="H13795" t="str">
            <v>8990059303</v>
          </cell>
          <cell r="I13795">
            <v>0</v>
          </cell>
          <cell r="J13795">
            <v>174515000</v>
          </cell>
        </row>
        <row r="13796">
          <cell r="H13796" t="str">
            <v>8990059303</v>
          </cell>
          <cell r="I13796">
            <v>0</v>
          </cell>
          <cell r="J13796">
            <v>911081900</v>
          </cell>
        </row>
        <row r="13797">
          <cell r="H13797" t="str">
            <v>8990059303</v>
          </cell>
          <cell r="I13797">
            <v>0</v>
          </cell>
          <cell r="J13797">
            <v>876774100</v>
          </cell>
        </row>
        <row r="13798">
          <cell r="H13798" t="str">
            <v>8990059303</v>
          </cell>
          <cell r="I13798">
            <v>0</v>
          </cell>
          <cell r="J13798">
            <v>34307800</v>
          </cell>
        </row>
        <row r="13799">
          <cell r="H13799" t="str">
            <v>8993999303</v>
          </cell>
          <cell r="I13799">
            <v>10656000</v>
          </cell>
          <cell r="J13799">
            <v>8533900</v>
          </cell>
        </row>
        <row r="13800">
          <cell r="H13800" t="str">
            <v>8993999303</v>
          </cell>
          <cell r="I13800">
            <v>10656000</v>
          </cell>
          <cell r="J13800">
            <v>8533900</v>
          </cell>
        </row>
        <row r="13801">
          <cell r="H13801" t="str">
            <v>8993999303</v>
          </cell>
          <cell r="I13801">
            <v>0</v>
          </cell>
          <cell r="J13801">
            <v>8031100</v>
          </cell>
        </row>
        <row r="13802">
          <cell r="H13802" t="str">
            <v>8993999303</v>
          </cell>
          <cell r="I13802">
            <v>0</v>
          </cell>
          <cell r="J13802">
            <v>8031100</v>
          </cell>
        </row>
        <row r="13803">
          <cell r="H13803" t="str">
            <v>8993999303</v>
          </cell>
          <cell r="I13803">
            <v>0</v>
          </cell>
          <cell r="J13803">
            <v>502800</v>
          </cell>
        </row>
        <row r="13804">
          <cell r="H13804" t="str">
            <v>8993999303</v>
          </cell>
          <cell r="I13804">
            <v>0</v>
          </cell>
          <cell r="J13804">
            <v>502800</v>
          </cell>
        </row>
        <row r="13805">
          <cell r="H13805" t="str">
            <v>8994009303</v>
          </cell>
          <cell r="I13805">
            <v>4144939600</v>
          </cell>
          <cell r="J13805">
            <v>3805004954.4099998</v>
          </cell>
        </row>
        <row r="13806">
          <cell r="H13806" t="str">
            <v>8994009303</v>
          </cell>
          <cell r="I13806">
            <v>4144939600</v>
          </cell>
          <cell r="J13806">
            <v>3805004954.4099998</v>
          </cell>
        </row>
        <row r="13807">
          <cell r="H13807" t="str">
            <v>8994009303</v>
          </cell>
          <cell r="I13807">
            <v>0</v>
          </cell>
          <cell r="J13807">
            <v>3805004954.4099998</v>
          </cell>
        </row>
        <row r="13808">
          <cell r="H13808" t="str">
            <v>8994009303</v>
          </cell>
          <cell r="I13808">
            <v>0</v>
          </cell>
          <cell r="J13808">
            <v>3805004954.4099998</v>
          </cell>
        </row>
        <row r="13809">
          <cell r="H13809" t="str">
            <v>303</v>
          </cell>
          <cell r="I13809">
            <v>19755800</v>
          </cell>
          <cell r="J13809">
            <v>19755800</v>
          </cell>
        </row>
        <row r="13810">
          <cell r="H13810" t="str">
            <v>8900000303</v>
          </cell>
          <cell r="I13810">
            <v>19755800</v>
          </cell>
          <cell r="J13810">
            <v>19755800</v>
          </cell>
        </row>
        <row r="13811">
          <cell r="H13811" t="str">
            <v>8990000303</v>
          </cell>
          <cell r="I13811">
            <v>19755800</v>
          </cell>
          <cell r="J13811">
            <v>19755800</v>
          </cell>
        </row>
        <row r="13812">
          <cell r="H13812" t="str">
            <v>8990059303</v>
          </cell>
          <cell r="I13812">
            <v>19755800</v>
          </cell>
          <cell r="J13812">
            <v>19755800</v>
          </cell>
        </row>
        <row r="13813">
          <cell r="H13813" t="str">
            <v>8990059303</v>
          </cell>
          <cell r="I13813">
            <v>19755800</v>
          </cell>
          <cell r="J13813">
            <v>19755800</v>
          </cell>
        </row>
        <row r="13814">
          <cell r="H13814" t="str">
            <v>8990059303</v>
          </cell>
          <cell r="I13814">
            <v>0</v>
          </cell>
          <cell r="J13814">
            <v>19755800</v>
          </cell>
        </row>
        <row r="13815">
          <cell r="H13815" t="str">
            <v>8990059303</v>
          </cell>
          <cell r="I13815">
            <v>0</v>
          </cell>
          <cell r="J13815">
            <v>19755800</v>
          </cell>
        </row>
        <row r="13816">
          <cell r="H13816" t="str">
            <v>303</v>
          </cell>
          <cell r="I13816">
            <v>153087800</v>
          </cell>
          <cell r="J13816">
            <v>153087800</v>
          </cell>
        </row>
        <row r="13817">
          <cell r="H13817" t="str">
            <v>8900000303</v>
          </cell>
          <cell r="I13817">
            <v>153087800</v>
          </cell>
          <cell r="J13817">
            <v>153087800</v>
          </cell>
        </row>
        <row r="13818">
          <cell r="H13818" t="str">
            <v>8990000303</v>
          </cell>
          <cell r="I13818">
            <v>153087800</v>
          </cell>
          <cell r="J13818">
            <v>153087800</v>
          </cell>
        </row>
        <row r="13819">
          <cell r="H13819" t="str">
            <v>8990059303</v>
          </cell>
          <cell r="I13819">
            <v>153087800</v>
          </cell>
          <cell r="J13819">
            <v>153087800</v>
          </cell>
        </row>
        <row r="13820">
          <cell r="H13820" t="str">
            <v>8990059303</v>
          </cell>
          <cell r="I13820">
            <v>153087800</v>
          </cell>
          <cell r="J13820">
            <v>153087800</v>
          </cell>
        </row>
        <row r="13821">
          <cell r="H13821" t="str">
            <v>8990059303</v>
          </cell>
          <cell r="I13821">
            <v>0</v>
          </cell>
          <cell r="J13821">
            <v>153087800</v>
          </cell>
        </row>
        <row r="13822">
          <cell r="H13822" t="str">
            <v>8990059303</v>
          </cell>
          <cell r="I13822">
            <v>0</v>
          </cell>
          <cell r="J13822">
            <v>137500200</v>
          </cell>
        </row>
        <row r="13823">
          <cell r="H13823" t="str">
            <v>8990059303</v>
          </cell>
          <cell r="I13823">
            <v>0</v>
          </cell>
          <cell r="J13823">
            <v>15587600</v>
          </cell>
        </row>
        <row r="13824">
          <cell r="H13824" t="str">
            <v>303</v>
          </cell>
          <cell r="I13824">
            <v>890000000</v>
          </cell>
          <cell r="J13824">
            <v>890000000</v>
          </cell>
        </row>
        <row r="13825">
          <cell r="H13825" t="str">
            <v>303</v>
          </cell>
          <cell r="I13825">
            <v>890000000</v>
          </cell>
          <cell r="J13825">
            <v>890000000</v>
          </cell>
        </row>
        <row r="13826">
          <cell r="H13826" t="str">
            <v>0500000303</v>
          </cell>
          <cell r="I13826">
            <v>890000000</v>
          </cell>
          <cell r="J13826">
            <v>890000000</v>
          </cell>
        </row>
        <row r="13827">
          <cell r="H13827" t="str">
            <v>0540000303</v>
          </cell>
          <cell r="I13827">
            <v>890000000</v>
          </cell>
          <cell r="J13827">
            <v>890000000</v>
          </cell>
        </row>
        <row r="13828">
          <cell r="H13828" t="str">
            <v>0543589303</v>
          </cell>
          <cell r="I13828">
            <v>890000000</v>
          </cell>
          <cell r="J13828">
            <v>890000000</v>
          </cell>
        </row>
        <row r="13829">
          <cell r="H13829" t="str">
            <v>0543589303</v>
          </cell>
          <cell r="I13829">
            <v>890000000</v>
          </cell>
          <cell r="J13829">
            <v>890000000</v>
          </cell>
        </row>
        <row r="13830">
          <cell r="H13830" t="str">
            <v>0543589303</v>
          </cell>
          <cell r="I13830">
            <v>0</v>
          </cell>
          <cell r="J13830">
            <v>890000000</v>
          </cell>
        </row>
        <row r="13831">
          <cell r="H13831" t="str">
            <v>0543589303</v>
          </cell>
          <cell r="I13831">
            <v>0</v>
          </cell>
          <cell r="J13831">
            <v>890000000</v>
          </cell>
        </row>
        <row r="13832">
          <cell r="H13832" t="str">
            <v>303</v>
          </cell>
          <cell r="I13832">
            <v>70066600</v>
          </cell>
          <cell r="J13832">
            <v>70066600</v>
          </cell>
        </row>
        <row r="13833">
          <cell r="H13833" t="str">
            <v>303</v>
          </cell>
          <cell r="I13833">
            <v>70066600</v>
          </cell>
          <cell r="J13833">
            <v>70066600</v>
          </cell>
        </row>
        <row r="13834">
          <cell r="H13834" t="str">
            <v>8900000303</v>
          </cell>
          <cell r="I13834">
            <v>70066600</v>
          </cell>
          <cell r="J13834">
            <v>70066600</v>
          </cell>
        </row>
        <row r="13835">
          <cell r="H13835" t="str">
            <v>8990000303</v>
          </cell>
          <cell r="I13835">
            <v>70066600</v>
          </cell>
          <cell r="J13835">
            <v>70066600</v>
          </cell>
        </row>
        <row r="13836">
          <cell r="H13836" t="str">
            <v>8990059303</v>
          </cell>
          <cell r="I13836">
            <v>70066600</v>
          </cell>
          <cell r="J13836">
            <v>70066600</v>
          </cell>
        </row>
        <row r="13837">
          <cell r="H13837" t="str">
            <v>8990059303</v>
          </cell>
          <cell r="I13837">
            <v>70066600</v>
          </cell>
          <cell r="J13837">
            <v>70066600</v>
          </cell>
        </row>
        <row r="13838">
          <cell r="H13838" t="str">
            <v>8990059303</v>
          </cell>
          <cell r="I13838">
            <v>0</v>
          </cell>
          <cell r="J13838">
            <v>70066600</v>
          </cell>
        </row>
        <row r="13839">
          <cell r="H13839" t="str">
            <v>8990059303</v>
          </cell>
          <cell r="I13839">
            <v>0</v>
          </cell>
          <cell r="J13839">
            <v>68038900</v>
          </cell>
        </row>
        <row r="13840">
          <cell r="H13840" t="str">
            <v>8990059303</v>
          </cell>
          <cell r="I13840">
            <v>0</v>
          </cell>
          <cell r="J13840">
            <v>2027700</v>
          </cell>
        </row>
        <row r="13841">
          <cell r="H13841" t="str">
            <v>305</v>
          </cell>
          <cell r="I13841">
            <v>3690896600</v>
          </cell>
          <cell r="J13841">
            <v>3643295561.02</v>
          </cell>
        </row>
        <row r="13842">
          <cell r="H13842" t="str">
            <v>305</v>
          </cell>
          <cell r="I13842">
            <v>3689105000</v>
          </cell>
          <cell r="J13842">
            <v>3641511113.4200001</v>
          </cell>
        </row>
        <row r="13843">
          <cell r="H13843" t="str">
            <v>305</v>
          </cell>
          <cell r="I13843">
            <v>3612709400</v>
          </cell>
          <cell r="J13843">
            <v>3565171092.9699998</v>
          </cell>
        </row>
        <row r="13844">
          <cell r="H13844" t="str">
            <v>9300000305</v>
          </cell>
          <cell r="I13844">
            <v>3612709400</v>
          </cell>
          <cell r="J13844">
            <v>3565171092.9699998</v>
          </cell>
        </row>
        <row r="13845">
          <cell r="H13845" t="str">
            <v>9390000305</v>
          </cell>
          <cell r="I13845">
            <v>3612709400</v>
          </cell>
          <cell r="J13845">
            <v>3565171092.9699998</v>
          </cell>
        </row>
        <row r="13846">
          <cell r="H13846" t="str">
            <v>9390011305</v>
          </cell>
          <cell r="I13846">
            <v>3005695100</v>
          </cell>
          <cell r="J13846">
            <v>3005695100</v>
          </cell>
        </row>
        <row r="13847">
          <cell r="H13847" t="str">
            <v>9390011305</v>
          </cell>
          <cell r="I13847">
            <v>3005695100</v>
          </cell>
          <cell r="J13847">
            <v>3005695100</v>
          </cell>
        </row>
        <row r="13848">
          <cell r="H13848" t="str">
            <v>9390011305</v>
          </cell>
          <cell r="I13848">
            <v>0</v>
          </cell>
          <cell r="J13848">
            <v>3005695100</v>
          </cell>
        </row>
        <row r="13849">
          <cell r="H13849" t="str">
            <v>9390011305</v>
          </cell>
          <cell r="I13849">
            <v>0</v>
          </cell>
          <cell r="J13849">
            <v>3005695100</v>
          </cell>
        </row>
        <row r="13850">
          <cell r="H13850" t="str">
            <v>9390019305</v>
          </cell>
          <cell r="I13850">
            <v>532393700</v>
          </cell>
          <cell r="J13850">
            <v>486732286</v>
          </cell>
        </row>
        <row r="13851">
          <cell r="H13851" t="str">
            <v>9390019305</v>
          </cell>
          <cell r="I13851">
            <v>58566300</v>
          </cell>
          <cell r="J13851">
            <v>49981757.240000002</v>
          </cell>
        </row>
        <row r="13852">
          <cell r="H13852" t="str">
            <v>9390019305</v>
          </cell>
          <cell r="I13852">
            <v>0</v>
          </cell>
          <cell r="J13852">
            <v>49981757.240000002</v>
          </cell>
        </row>
        <row r="13853">
          <cell r="H13853" t="str">
            <v>9390019305</v>
          </cell>
          <cell r="I13853">
            <v>0</v>
          </cell>
          <cell r="J13853">
            <v>49981757.240000002</v>
          </cell>
        </row>
        <row r="13854">
          <cell r="H13854" t="str">
            <v>9390019305</v>
          </cell>
          <cell r="I13854">
            <v>473000000</v>
          </cell>
          <cell r="J13854">
            <v>435923128.75999999</v>
          </cell>
        </row>
        <row r="13855">
          <cell r="H13855" t="str">
            <v>9390019305</v>
          </cell>
          <cell r="I13855">
            <v>0</v>
          </cell>
          <cell r="J13855">
            <v>435923128.75999999</v>
          </cell>
        </row>
        <row r="13856">
          <cell r="H13856" t="str">
            <v>9390019305</v>
          </cell>
          <cell r="I13856">
            <v>0</v>
          </cell>
          <cell r="J13856">
            <v>233243188.33000001</v>
          </cell>
        </row>
        <row r="13857">
          <cell r="H13857" t="str">
            <v>9390019305</v>
          </cell>
          <cell r="I13857">
            <v>0</v>
          </cell>
          <cell r="J13857">
            <v>202679940.43000001</v>
          </cell>
        </row>
        <row r="13858">
          <cell r="H13858" t="str">
            <v>9390019305</v>
          </cell>
          <cell r="I13858">
            <v>827400</v>
          </cell>
          <cell r="J13858">
            <v>827400</v>
          </cell>
        </row>
        <row r="13859">
          <cell r="H13859" t="str">
            <v>9390019305</v>
          </cell>
          <cell r="I13859">
            <v>0</v>
          </cell>
          <cell r="J13859">
            <v>827400</v>
          </cell>
        </row>
        <row r="13860">
          <cell r="H13860" t="str">
            <v>9390019305</v>
          </cell>
          <cell r="I13860">
            <v>0</v>
          </cell>
          <cell r="J13860">
            <v>811500</v>
          </cell>
        </row>
        <row r="13861">
          <cell r="H13861" t="str">
            <v>9390019305</v>
          </cell>
          <cell r="I13861">
            <v>0</v>
          </cell>
          <cell r="J13861">
            <v>15900</v>
          </cell>
        </row>
        <row r="13862">
          <cell r="H13862" t="str">
            <v>9390059305</v>
          </cell>
          <cell r="I13862">
            <v>74593600</v>
          </cell>
          <cell r="J13862">
            <v>72716991.280000001</v>
          </cell>
        </row>
        <row r="13863">
          <cell r="H13863" t="str">
            <v>9390059305</v>
          </cell>
          <cell r="I13863">
            <v>51334700</v>
          </cell>
          <cell r="J13863">
            <v>49559164.420000002</v>
          </cell>
        </row>
        <row r="13864">
          <cell r="H13864" t="str">
            <v>9390059305</v>
          </cell>
          <cell r="I13864">
            <v>0</v>
          </cell>
          <cell r="J13864">
            <v>49559164.420000002</v>
          </cell>
        </row>
        <row r="13865">
          <cell r="H13865" t="str">
            <v>9390059305</v>
          </cell>
          <cell r="I13865">
            <v>0</v>
          </cell>
          <cell r="J13865">
            <v>49559164.420000002</v>
          </cell>
        </row>
        <row r="13866">
          <cell r="H13866" t="str">
            <v>9390059305</v>
          </cell>
          <cell r="I13866">
            <v>21666900</v>
          </cell>
          <cell r="J13866">
            <v>21565826.859999999</v>
          </cell>
        </row>
        <row r="13867">
          <cell r="H13867" t="str">
            <v>9390059305</v>
          </cell>
          <cell r="I13867">
            <v>0</v>
          </cell>
          <cell r="J13867">
            <v>21565826.859999999</v>
          </cell>
        </row>
        <row r="13868">
          <cell r="H13868" t="str">
            <v>9390059305</v>
          </cell>
          <cell r="I13868">
            <v>0</v>
          </cell>
          <cell r="J13868">
            <v>7900900</v>
          </cell>
        </row>
        <row r="13869">
          <cell r="H13869" t="str">
            <v>9390059305</v>
          </cell>
          <cell r="I13869">
            <v>0</v>
          </cell>
          <cell r="J13869">
            <v>13664926.859999999</v>
          </cell>
        </row>
        <row r="13870">
          <cell r="H13870" t="str">
            <v>9390059305</v>
          </cell>
          <cell r="I13870">
            <v>1592000</v>
          </cell>
          <cell r="J13870">
            <v>1592000</v>
          </cell>
        </row>
        <row r="13871">
          <cell r="H13871" t="str">
            <v>9390059305</v>
          </cell>
          <cell r="I13871">
            <v>0</v>
          </cell>
          <cell r="J13871">
            <v>1592000</v>
          </cell>
        </row>
        <row r="13872">
          <cell r="H13872" t="str">
            <v>9390059305</v>
          </cell>
          <cell r="I13872">
            <v>0</v>
          </cell>
          <cell r="J13872">
            <v>1592000</v>
          </cell>
        </row>
        <row r="13873">
          <cell r="H13873" t="str">
            <v>9393969305</v>
          </cell>
          <cell r="I13873">
            <v>27000</v>
          </cell>
          <cell r="J13873">
            <v>26715.69</v>
          </cell>
        </row>
        <row r="13874">
          <cell r="H13874" t="str">
            <v>9393969305</v>
          </cell>
          <cell r="I13874">
            <v>27000</v>
          </cell>
          <cell r="J13874">
            <v>26715.69</v>
          </cell>
        </row>
        <row r="13875">
          <cell r="H13875" t="str">
            <v>9393969305</v>
          </cell>
          <cell r="I13875">
            <v>0</v>
          </cell>
          <cell r="J13875">
            <v>26715.69</v>
          </cell>
        </row>
        <row r="13876">
          <cell r="H13876" t="str">
            <v>9393969305</v>
          </cell>
          <cell r="I13876">
            <v>0</v>
          </cell>
          <cell r="J13876">
            <v>26715.69</v>
          </cell>
        </row>
        <row r="13877">
          <cell r="H13877" t="str">
            <v>305</v>
          </cell>
          <cell r="I13877">
            <v>1322300</v>
          </cell>
          <cell r="J13877">
            <v>1266720.45</v>
          </cell>
        </row>
        <row r="13878">
          <cell r="H13878" t="str">
            <v>9300000305</v>
          </cell>
          <cell r="I13878">
            <v>1322300</v>
          </cell>
          <cell r="J13878">
            <v>1266720.45</v>
          </cell>
        </row>
        <row r="13879">
          <cell r="H13879" t="str">
            <v>9390000305</v>
          </cell>
          <cell r="I13879">
            <v>1322300</v>
          </cell>
          <cell r="J13879">
            <v>1266720.45</v>
          </cell>
        </row>
        <row r="13880">
          <cell r="H13880" t="str">
            <v>9392794305</v>
          </cell>
          <cell r="I13880">
            <v>1322300</v>
          </cell>
          <cell r="J13880">
            <v>1266720.45</v>
          </cell>
        </row>
        <row r="13881">
          <cell r="H13881" t="str">
            <v>9392794305</v>
          </cell>
          <cell r="I13881">
            <v>1322300</v>
          </cell>
          <cell r="J13881">
            <v>1266720.45</v>
          </cell>
        </row>
        <row r="13882">
          <cell r="H13882" t="str">
            <v>9392794305</v>
          </cell>
          <cell r="I13882">
            <v>0</v>
          </cell>
          <cell r="J13882">
            <v>1266720.45</v>
          </cell>
        </row>
        <row r="13883">
          <cell r="H13883" t="str">
            <v>9392794305</v>
          </cell>
          <cell r="I13883">
            <v>0</v>
          </cell>
          <cell r="J13883">
            <v>1266720.45</v>
          </cell>
        </row>
        <row r="13884">
          <cell r="H13884" t="str">
            <v>305</v>
          </cell>
          <cell r="I13884">
            <v>75073300</v>
          </cell>
          <cell r="J13884">
            <v>75073300</v>
          </cell>
        </row>
        <row r="13885">
          <cell r="H13885" t="str">
            <v>9300000305</v>
          </cell>
          <cell r="I13885">
            <v>75073300</v>
          </cell>
          <cell r="J13885">
            <v>75073300</v>
          </cell>
        </row>
        <row r="13886">
          <cell r="H13886" t="str">
            <v>9390000305</v>
          </cell>
          <cell r="I13886">
            <v>75073300</v>
          </cell>
          <cell r="J13886">
            <v>75073300</v>
          </cell>
        </row>
        <row r="13887">
          <cell r="H13887" t="str">
            <v>9390059305</v>
          </cell>
          <cell r="I13887">
            <v>75073300</v>
          </cell>
          <cell r="J13887">
            <v>75073300</v>
          </cell>
        </row>
        <row r="13888">
          <cell r="H13888" t="str">
            <v>9390059305</v>
          </cell>
          <cell r="I13888">
            <v>75073300</v>
          </cell>
          <cell r="J13888">
            <v>75073300</v>
          </cell>
        </row>
        <row r="13889">
          <cell r="H13889" t="str">
            <v>9390059305</v>
          </cell>
          <cell r="I13889">
            <v>0</v>
          </cell>
          <cell r="J13889">
            <v>75073300</v>
          </cell>
        </row>
        <row r="13890">
          <cell r="H13890" t="str">
            <v>9390059305</v>
          </cell>
          <cell r="I13890">
            <v>0</v>
          </cell>
          <cell r="J13890">
            <v>74567100</v>
          </cell>
        </row>
        <row r="13891">
          <cell r="H13891" t="str">
            <v>9390059305</v>
          </cell>
          <cell r="I13891">
            <v>0</v>
          </cell>
          <cell r="J13891">
            <v>506200</v>
          </cell>
        </row>
        <row r="13892">
          <cell r="H13892" t="str">
            <v>305</v>
          </cell>
          <cell r="I13892">
            <v>1791600</v>
          </cell>
          <cell r="J13892">
            <v>1784447.6</v>
          </cell>
        </row>
        <row r="13893">
          <cell r="H13893" t="str">
            <v>305</v>
          </cell>
          <cell r="I13893">
            <v>1791600</v>
          </cell>
          <cell r="J13893">
            <v>1784447.6</v>
          </cell>
        </row>
        <row r="13894">
          <cell r="H13894" t="str">
            <v>9300000305</v>
          </cell>
          <cell r="I13894">
            <v>1791600</v>
          </cell>
          <cell r="J13894">
            <v>1784447.6</v>
          </cell>
        </row>
        <row r="13895">
          <cell r="H13895" t="str">
            <v>9390000305</v>
          </cell>
          <cell r="I13895">
            <v>1791600</v>
          </cell>
          <cell r="J13895">
            <v>1784447.6</v>
          </cell>
        </row>
        <row r="13896">
          <cell r="H13896" t="str">
            <v>9392040305</v>
          </cell>
          <cell r="I13896">
            <v>1791600</v>
          </cell>
          <cell r="J13896">
            <v>1784447.6</v>
          </cell>
        </row>
        <row r="13897">
          <cell r="H13897" t="str">
            <v>9392040305</v>
          </cell>
          <cell r="I13897">
            <v>1791600</v>
          </cell>
          <cell r="J13897">
            <v>1784447.6</v>
          </cell>
        </row>
        <row r="13898">
          <cell r="H13898" t="str">
            <v>9392040305</v>
          </cell>
          <cell r="I13898">
            <v>0</v>
          </cell>
          <cell r="J13898">
            <v>1784447.6</v>
          </cell>
        </row>
        <row r="13899">
          <cell r="H13899" t="str">
            <v>9392040305</v>
          </cell>
          <cell r="I13899">
            <v>0</v>
          </cell>
          <cell r="J13899">
            <v>1784447.6</v>
          </cell>
        </row>
        <row r="13900">
          <cell r="H13900" t="str">
            <v>308</v>
          </cell>
          <cell r="I13900">
            <v>3350394300</v>
          </cell>
          <cell r="J13900">
            <v>3237166938.0300002</v>
          </cell>
        </row>
        <row r="13901">
          <cell r="H13901" t="str">
            <v>308</v>
          </cell>
          <cell r="I13901">
            <v>3350245800</v>
          </cell>
          <cell r="J13901">
            <v>3237019107.6300001</v>
          </cell>
        </row>
        <row r="13902">
          <cell r="H13902" t="str">
            <v>308</v>
          </cell>
          <cell r="I13902">
            <v>3350245800</v>
          </cell>
          <cell r="J13902">
            <v>3237019107.6300001</v>
          </cell>
        </row>
        <row r="13903">
          <cell r="H13903" t="str">
            <v>9400000308</v>
          </cell>
          <cell r="I13903">
            <v>3350245800</v>
          </cell>
          <cell r="J13903">
            <v>3237019107.6300001</v>
          </cell>
        </row>
        <row r="13904">
          <cell r="H13904" t="str">
            <v>9410000308</v>
          </cell>
          <cell r="I13904">
            <v>91189500</v>
          </cell>
          <cell r="J13904">
            <v>91183176.409999996</v>
          </cell>
        </row>
        <row r="13905">
          <cell r="H13905" t="str">
            <v>9410011308</v>
          </cell>
          <cell r="I13905">
            <v>91189500</v>
          </cell>
          <cell r="J13905">
            <v>91183176.409999996</v>
          </cell>
        </row>
        <row r="13906">
          <cell r="H13906" t="str">
            <v>9410011308</v>
          </cell>
          <cell r="I13906">
            <v>91189500</v>
          </cell>
          <cell r="J13906">
            <v>91183176.409999996</v>
          </cell>
        </row>
        <row r="13907">
          <cell r="H13907" t="str">
            <v>9410011308</v>
          </cell>
          <cell r="I13907">
            <v>0</v>
          </cell>
          <cell r="J13907">
            <v>91183176.409999996</v>
          </cell>
        </row>
        <row r="13908">
          <cell r="H13908" t="str">
            <v>9410011308</v>
          </cell>
          <cell r="I13908">
            <v>0</v>
          </cell>
          <cell r="J13908">
            <v>91183176.409999996</v>
          </cell>
        </row>
        <row r="13909">
          <cell r="H13909" t="str">
            <v>9420000308</v>
          </cell>
          <cell r="I13909">
            <v>2650000</v>
          </cell>
          <cell r="J13909">
            <v>0</v>
          </cell>
        </row>
        <row r="13910">
          <cell r="H13910" t="str">
            <v>9420019308</v>
          </cell>
          <cell r="I13910">
            <v>2650000</v>
          </cell>
          <cell r="J13910">
            <v>0</v>
          </cell>
        </row>
        <row r="13911">
          <cell r="H13911" t="str">
            <v>9420019308</v>
          </cell>
          <cell r="I13911">
            <v>2650000</v>
          </cell>
          <cell r="J13911">
            <v>0</v>
          </cell>
        </row>
        <row r="13912">
          <cell r="H13912" t="str">
            <v>9490000308</v>
          </cell>
          <cell r="I13912">
            <v>3256406300</v>
          </cell>
          <cell r="J13912">
            <v>3145835931.2199998</v>
          </cell>
        </row>
        <row r="13913">
          <cell r="H13913" t="str">
            <v>9490011308</v>
          </cell>
          <cell r="I13913">
            <v>380937600</v>
          </cell>
          <cell r="J13913">
            <v>380794728.56</v>
          </cell>
        </row>
        <row r="13914">
          <cell r="H13914" t="str">
            <v>9490011308</v>
          </cell>
          <cell r="I13914">
            <v>380937600</v>
          </cell>
          <cell r="J13914">
            <v>380794728.56</v>
          </cell>
        </row>
        <row r="13915">
          <cell r="H13915" t="str">
            <v>9490011308</v>
          </cell>
          <cell r="I13915">
            <v>0</v>
          </cell>
          <cell r="J13915">
            <v>380794728.56</v>
          </cell>
        </row>
        <row r="13916">
          <cell r="H13916" t="str">
            <v>9490011308</v>
          </cell>
          <cell r="I13916">
            <v>0</v>
          </cell>
          <cell r="J13916">
            <v>380794728.56</v>
          </cell>
        </row>
        <row r="13917">
          <cell r="H13917" t="str">
            <v>9490012308</v>
          </cell>
          <cell r="I13917">
            <v>969931500</v>
          </cell>
          <cell r="J13917">
            <v>935264863.15999997</v>
          </cell>
        </row>
        <row r="13918">
          <cell r="H13918" t="str">
            <v>9490012308</v>
          </cell>
          <cell r="I13918">
            <v>969931500</v>
          </cell>
          <cell r="J13918">
            <v>935264863.15999997</v>
          </cell>
        </row>
        <row r="13919">
          <cell r="H13919" t="str">
            <v>9490012308</v>
          </cell>
          <cell r="I13919">
            <v>0</v>
          </cell>
          <cell r="J13919">
            <v>935264863.15999997</v>
          </cell>
        </row>
        <row r="13920">
          <cell r="H13920" t="str">
            <v>9490012308</v>
          </cell>
          <cell r="I13920">
            <v>0</v>
          </cell>
          <cell r="J13920">
            <v>935264863.15999997</v>
          </cell>
        </row>
        <row r="13921">
          <cell r="H13921" t="str">
            <v>9490019308</v>
          </cell>
          <cell r="I13921">
            <v>303835900</v>
          </cell>
          <cell r="J13921">
            <v>252132642.99000001</v>
          </cell>
        </row>
        <row r="13922">
          <cell r="H13922" t="str">
            <v>9490019308</v>
          </cell>
          <cell r="I13922">
            <v>51505700</v>
          </cell>
          <cell r="J13922">
            <v>28792678.989999998</v>
          </cell>
        </row>
        <row r="13923">
          <cell r="H13923" t="str">
            <v>9490019308</v>
          </cell>
          <cell r="I13923">
            <v>0</v>
          </cell>
          <cell r="J13923">
            <v>28792678.989999998</v>
          </cell>
        </row>
        <row r="13924">
          <cell r="H13924" t="str">
            <v>9490019308</v>
          </cell>
          <cell r="I13924">
            <v>0</v>
          </cell>
          <cell r="J13924">
            <v>28792678.989999998</v>
          </cell>
        </row>
        <row r="13925">
          <cell r="H13925" t="str">
            <v>9490019308</v>
          </cell>
          <cell r="I13925">
            <v>249969400</v>
          </cell>
          <cell r="J13925">
            <v>221879269.96000001</v>
          </cell>
        </row>
        <row r="13926">
          <cell r="H13926" t="str">
            <v>9490019308</v>
          </cell>
          <cell r="I13926">
            <v>0</v>
          </cell>
          <cell r="J13926">
            <v>221879269.96000001</v>
          </cell>
        </row>
        <row r="13927">
          <cell r="H13927" t="str">
            <v>9490019308</v>
          </cell>
          <cell r="I13927">
            <v>0</v>
          </cell>
          <cell r="J13927">
            <v>74580713.180000007</v>
          </cell>
        </row>
        <row r="13928">
          <cell r="H13928" t="str">
            <v>9490019308</v>
          </cell>
          <cell r="I13928">
            <v>0</v>
          </cell>
          <cell r="J13928">
            <v>147298556.78</v>
          </cell>
        </row>
        <row r="13929">
          <cell r="H13929" t="str">
            <v>9490019308</v>
          </cell>
          <cell r="I13929">
            <v>1339500</v>
          </cell>
          <cell r="J13929">
            <v>1171155.02</v>
          </cell>
        </row>
        <row r="13930">
          <cell r="H13930" t="str">
            <v>9490019308</v>
          </cell>
          <cell r="I13930">
            <v>0</v>
          </cell>
          <cell r="J13930">
            <v>1023155.02</v>
          </cell>
        </row>
        <row r="13931">
          <cell r="H13931" t="str">
            <v>9490019308</v>
          </cell>
          <cell r="I13931">
            <v>0</v>
          </cell>
          <cell r="J13931">
            <v>148000</v>
          </cell>
        </row>
        <row r="13932">
          <cell r="H13932" t="str">
            <v>9490019308</v>
          </cell>
          <cell r="I13932">
            <v>1021300</v>
          </cell>
          <cell r="J13932">
            <v>289539.02</v>
          </cell>
        </row>
        <row r="13933">
          <cell r="H13933" t="str">
            <v>9490019308</v>
          </cell>
          <cell r="I13933">
            <v>0</v>
          </cell>
          <cell r="J13933">
            <v>289539.02</v>
          </cell>
        </row>
        <row r="13934">
          <cell r="H13934" t="str">
            <v>9490019308</v>
          </cell>
          <cell r="I13934">
            <v>0</v>
          </cell>
          <cell r="J13934">
            <v>173674.83</v>
          </cell>
        </row>
        <row r="13935">
          <cell r="H13935" t="str">
            <v>9490019308</v>
          </cell>
          <cell r="I13935">
            <v>0</v>
          </cell>
          <cell r="J13935">
            <v>115864.19</v>
          </cell>
        </row>
        <row r="13936">
          <cell r="H13936" t="str">
            <v>9490059308</v>
          </cell>
          <cell r="I13936">
            <v>113716100</v>
          </cell>
          <cell r="J13936">
            <v>97418396.920000002</v>
          </cell>
        </row>
        <row r="13937">
          <cell r="H13937" t="str">
            <v>9490059308</v>
          </cell>
          <cell r="I13937">
            <v>52871700</v>
          </cell>
          <cell r="J13937">
            <v>51926724.420000002</v>
          </cell>
        </row>
        <row r="13938">
          <cell r="H13938" t="str">
            <v>9490059308</v>
          </cell>
          <cell r="I13938">
            <v>0</v>
          </cell>
          <cell r="J13938">
            <v>51926724.420000002</v>
          </cell>
        </row>
        <row r="13939">
          <cell r="H13939" t="str">
            <v>9490059308</v>
          </cell>
          <cell r="I13939">
            <v>0</v>
          </cell>
          <cell r="J13939">
            <v>51204294.439999998</v>
          </cell>
        </row>
        <row r="13940">
          <cell r="H13940" t="str">
            <v>9490059308</v>
          </cell>
          <cell r="I13940">
            <v>0</v>
          </cell>
          <cell r="J13940">
            <v>722429.98</v>
          </cell>
        </row>
        <row r="13941">
          <cell r="H13941" t="str">
            <v>9490059308</v>
          </cell>
          <cell r="I13941">
            <v>60401500</v>
          </cell>
          <cell r="J13941">
            <v>45264486.25</v>
          </cell>
        </row>
        <row r="13942">
          <cell r="H13942" t="str">
            <v>9490059308</v>
          </cell>
          <cell r="I13942">
            <v>0</v>
          </cell>
          <cell r="J13942">
            <v>45264486.25</v>
          </cell>
        </row>
        <row r="13943">
          <cell r="H13943" t="str">
            <v>9490059308</v>
          </cell>
          <cell r="I13943">
            <v>0</v>
          </cell>
          <cell r="J13943">
            <v>4778677.8499999996</v>
          </cell>
        </row>
        <row r="13944">
          <cell r="H13944" t="str">
            <v>9490059308</v>
          </cell>
          <cell r="I13944">
            <v>0</v>
          </cell>
          <cell r="J13944">
            <v>40485808.399999999</v>
          </cell>
        </row>
        <row r="13945">
          <cell r="H13945" t="str">
            <v>9490059308</v>
          </cell>
          <cell r="I13945">
            <v>442900</v>
          </cell>
          <cell r="J13945">
            <v>227186.25</v>
          </cell>
        </row>
        <row r="13946">
          <cell r="H13946" t="str">
            <v>9490059308</v>
          </cell>
          <cell r="I13946">
            <v>0</v>
          </cell>
          <cell r="J13946">
            <v>227186.25</v>
          </cell>
        </row>
        <row r="13947">
          <cell r="H13947" t="str">
            <v>9490059308</v>
          </cell>
          <cell r="I13947">
            <v>0</v>
          </cell>
          <cell r="J13947">
            <v>227186.25</v>
          </cell>
        </row>
        <row r="13948">
          <cell r="H13948" t="str">
            <v>9492070308</v>
          </cell>
          <cell r="I13948">
            <v>1487985200</v>
          </cell>
          <cell r="J13948">
            <v>1480225299.5899999</v>
          </cell>
        </row>
        <row r="13949">
          <cell r="H13949" t="str">
            <v>9492070308</v>
          </cell>
          <cell r="I13949">
            <v>157633900</v>
          </cell>
          <cell r="J13949">
            <v>156499526.47</v>
          </cell>
        </row>
        <row r="13950">
          <cell r="H13950" t="str">
            <v>9492070308</v>
          </cell>
          <cell r="I13950">
            <v>0</v>
          </cell>
          <cell r="J13950">
            <v>156499526.47</v>
          </cell>
        </row>
        <row r="13951">
          <cell r="H13951" t="str">
            <v>9492070308</v>
          </cell>
          <cell r="I13951">
            <v>0</v>
          </cell>
          <cell r="J13951">
            <v>155655365.56999999</v>
          </cell>
        </row>
        <row r="13952">
          <cell r="H13952" t="str">
            <v>9492070308</v>
          </cell>
          <cell r="I13952">
            <v>0</v>
          </cell>
          <cell r="J13952">
            <v>844160.9</v>
          </cell>
        </row>
        <row r="13953">
          <cell r="H13953" t="str">
            <v>9492070308</v>
          </cell>
          <cell r="I13953">
            <v>1318088000</v>
          </cell>
          <cell r="J13953">
            <v>1312263088.4100001</v>
          </cell>
        </row>
        <row r="13954">
          <cell r="H13954" t="str">
            <v>9492070308</v>
          </cell>
          <cell r="I13954">
            <v>0</v>
          </cell>
          <cell r="J13954">
            <v>1312263088.4100001</v>
          </cell>
        </row>
        <row r="13955">
          <cell r="H13955" t="str">
            <v>9492070308</v>
          </cell>
          <cell r="I13955">
            <v>0</v>
          </cell>
          <cell r="J13955">
            <v>1290157395.25</v>
          </cell>
        </row>
        <row r="13956">
          <cell r="H13956" t="str">
            <v>9492070308</v>
          </cell>
          <cell r="I13956">
            <v>0</v>
          </cell>
          <cell r="J13956">
            <v>22105693.16</v>
          </cell>
        </row>
        <row r="13957">
          <cell r="H13957" t="str">
            <v>9492070308</v>
          </cell>
          <cell r="I13957">
            <v>12263300</v>
          </cell>
          <cell r="J13957">
            <v>11462684.710000001</v>
          </cell>
        </row>
        <row r="13958">
          <cell r="H13958" t="str">
            <v>9492070308</v>
          </cell>
          <cell r="I13958">
            <v>0</v>
          </cell>
          <cell r="J13958">
            <v>165255.13</v>
          </cell>
        </row>
        <row r="13959">
          <cell r="H13959" t="str">
            <v>9492070308</v>
          </cell>
          <cell r="I13959">
            <v>0</v>
          </cell>
          <cell r="J13959">
            <v>165255.13</v>
          </cell>
        </row>
        <row r="13960">
          <cell r="H13960" t="str">
            <v>9492070308</v>
          </cell>
          <cell r="I13960">
            <v>0</v>
          </cell>
          <cell r="J13960">
            <v>11297429.58</v>
          </cell>
        </row>
        <row r="13961">
          <cell r="H13961" t="str">
            <v>9492070308</v>
          </cell>
          <cell r="I13961">
            <v>0</v>
          </cell>
          <cell r="J13961">
            <v>11082055.58</v>
          </cell>
        </row>
        <row r="13962">
          <cell r="H13962" t="str">
            <v>9492070308</v>
          </cell>
          <cell r="I13962">
            <v>0</v>
          </cell>
          <cell r="J13962">
            <v>215374</v>
          </cell>
        </row>
        <row r="13963">
          <cell r="H13963" t="str">
            <v>308</v>
          </cell>
          <cell r="I13963">
            <v>148500</v>
          </cell>
          <cell r="J13963">
            <v>147830.39999999999</v>
          </cell>
        </row>
        <row r="13964">
          <cell r="H13964" t="str">
            <v>308</v>
          </cell>
          <cell r="I13964">
            <v>148500</v>
          </cell>
          <cell r="J13964">
            <v>147830.39999999999</v>
          </cell>
        </row>
        <row r="13965">
          <cell r="H13965" t="str">
            <v>9400000308</v>
          </cell>
          <cell r="I13965">
            <v>148500</v>
          </cell>
          <cell r="J13965">
            <v>147830.39999999999</v>
          </cell>
        </row>
        <row r="13966">
          <cell r="H13966" t="str">
            <v>9490000308</v>
          </cell>
          <cell r="I13966">
            <v>148500</v>
          </cell>
          <cell r="J13966">
            <v>147830.39999999999</v>
          </cell>
        </row>
        <row r="13967">
          <cell r="H13967" t="str">
            <v>9492040308</v>
          </cell>
          <cell r="I13967">
            <v>148500</v>
          </cell>
          <cell r="J13967">
            <v>147830.39999999999</v>
          </cell>
        </row>
        <row r="13968">
          <cell r="H13968" t="str">
            <v>9492040308</v>
          </cell>
          <cell r="I13968">
            <v>148500</v>
          </cell>
          <cell r="J13968">
            <v>147830.39999999999</v>
          </cell>
        </row>
        <row r="13969">
          <cell r="H13969" t="str">
            <v>9492040308</v>
          </cell>
          <cell r="I13969">
            <v>0</v>
          </cell>
          <cell r="J13969">
            <v>147830.39999999999</v>
          </cell>
        </row>
        <row r="13970">
          <cell r="H13970" t="str">
            <v>9492040308</v>
          </cell>
          <cell r="I13970">
            <v>0</v>
          </cell>
          <cell r="J13970">
            <v>147830.39999999999</v>
          </cell>
        </row>
        <row r="13971">
          <cell r="H13971" t="str">
            <v>310</v>
          </cell>
          <cell r="I13971">
            <v>80391807800</v>
          </cell>
          <cell r="J13971">
            <v>95981918566</v>
          </cell>
        </row>
        <row r="13972">
          <cell r="H13972" t="str">
            <v>310</v>
          </cell>
          <cell r="I13972">
            <v>78615269700</v>
          </cell>
          <cell r="J13972">
            <v>94273874483.789993</v>
          </cell>
        </row>
        <row r="13973">
          <cell r="H13973" t="str">
            <v>310</v>
          </cell>
          <cell r="I13973">
            <v>64949997400</v>
          </cell>
          <cell r="J13973">
            <v>80787765118.619995</v>
          </cell>
        </row>
        <row r="13974">
          <cell r="H13974" t="str">
            <v>4100000310</v>
          </cell>
          <cell r="I13974">
            <v>64949997400</v>
          </cell>
          <cell r="J13974">
            <v>80787765118.619995</v>
          </cell>
        </row>
        <row r="13975">
          <cell r="H13975" t="str">
            <v>4110000310</v>
          </cell>
          <cell r="I13975">
            <v>64949997400</v>
          </cell>
          <cell r="J13975">
            <v>80787765118.619995</v>
          </cell>
        </row>
        <row r="13976">
          <cell r="H13976" t="str">
            <v>4110039310</v>
          </cell>
          <cell r="I13976">
            <v>37472680900</v>
          </cell>
          <cell r="J13976">
            <v>55493239337.059998</v>
          </cell>
        </row>
        <row r="13977">
          <cell r="H13977" t="str">
            <v>4110039310</v>
          </cell>
          <cell r="I13977">
            <v>29423172200</v>
          </cell>
          <cell r="J13977">
            <v>36462714969.75</v>
          </cell>
        </row>
        <row r="13978">
          <cell r="H13978" t="str">
            <v>4110039310</v>
          </cell>
          <cell r="I13978">
            <v>0</v>
          </cell>
          <cell r="J13978">
            <v>36462714969.75</v>
          </cell>
        </row>
        <row r="13979">
          <cell r="H13979" t="str">
            <v>4110039310</v>
          </cell>
          <cell r="I13979">
            <v>0</v>
          </cell>
          <cell r="J13979">
            <v>35816561464.199997</v>
          </cell>
        </row>
        <row r="13980">
          <cell r="H13980" t="str">
            <v>4110039310</v>
          </cell>
          <cell r="I13980">
            <v>0</v>
          </cell>
          <cell r="J13980">
            <v>646153505.54999995</v>
          </cell>
        </row>
        <row r="13981">
          <cell r="H13981" t="str">
            <v>4110039310</v>
          </cell>
          <cell r="I13981">
            <v>8049394000</v>
          </cell>
          <cell r="J13981">
            <v>19030409674.43</v>
          </cell>
        </row>
        <row r="13982">
          <cell r="H13982" t="str">
            <v>4110039310</v>
          </cell>
          <cell r="I13982">
            <v>0</v>
          </cell>
          <cell r="J13982">
            <v>19030409674.43</v>
          </cell>
        </row>
        <row r="13983">
          <cell r="H13983" t="str">
            <v>4110039310</v>
          </cell>
          <cell r="I13983">
            <v>0</v>
          </cell>
          <cell r="J13983">
            <v>710037732.73000002</v>
          </cell>
        </row>
        <row r="13984">
          <cell r="H13984" t="str">
            <v>4110039310</v>
          </cell>
          <cell r="I13984">
            <v>0</v>
          </cell>
          <cell r="J13984">
            <v>5371493166.5699997</v>
          </cell>
        </row>
        <row r="13985">
          <cell r="H13985" t="str">
            <v>4110039310</v>
          </cell>
          <cell r="I13985">
            <v>0</v>
          </cell>
          <cell r="J13985">
            <v>12948878775.129999</v>
          </cell>
        </row>
        <row r="13986">
          <cell r="H13986" t="str">
            <v>4110039310</v>
          </cell>
          <cell r="I13986">
            <v>114700</v>
          </cell>
          <cell r="J13986">
            <v>114692.88</v>
          </cell>
        </row>
        <row r="13987">
          <cell r="H13987" t="str">
            <v>4110039310</v>
          </cell>
          <cell r="I13987">
            <v>0</v>
          </cell>
          <cell r="J13987">
            <v>114692.88</v>
          </cell>
        </row>
        <row r="13988">
          <cell r="H13988" t="str">
            <v>4110039310</v>
          </cell>
          <cell r="I13988">
            <v>0</v>
          </cell>
          <cell r="J13988">
            <v>114692.88</v>
          </cell>
        </row>
        <row r="13989">
          <cell r="H13989" t="str">
            <v>4112038310</v>
          </cell>
          <cell r="I13989">
            <v>231300000</v>
          </cell>
          <cell r="J13989">
            <v>254685576.81999999</v>
          </cell>
        </row>
        <row r="13990">
          <cell r="H13990" t="str">
            <v>4112038310</v>
          </cell>
          <cell r="I13990">
            <v>231300000</v>
          </cell>
          <cell r="J13990">
            <v>254685576.81999999</v>
          </cell>
        </row>
        <row r="13991">
          <cell r="H13991" t="str">
            <v>4112038310</v>
          </cell>
          <cell r="I13991">
            <v>0</v>
          </cell>
          <cell r="J13991">
            <v>254685576.81999999</v>
          </cell>
        </row>
        <row r="13992">
          <cell r="H13992" t="str">
            <v>4112038310</v>
          </cell>
          <cell r="I13992">
            <v>0</v>
          </cell>
          <cell r="J13992">
            <v>254685576.81999999</v>
          </cell>
        </row>
        <row r="13993">
          <cell r="H13993" t="str">
            <v>4112790310</v>
          </cell>
          <cell r="I13993">
            <v>324250000</v>
          </cell>
          <cell r="J13993">
            <v>352214947.89999998</v>
          </cell>
        </row>
        <row r="13994">
          <cell r="H13994" t="str">
            <v>4112790310</v>
          </cell>
          <cell r="I13994">
            <v>324250000</v>
          </cell>
          <cell r="J13994">
            <v>352214947.89999998</v>
          </cell>
        </row>
        <row r="13995">
          <cell r="H13995" t="str">
            <v>4112790310</v>
          </cell>
          <cell r="I13995">
            <v>0</v>
          </cell>
          <cell r="J13995">
            <v>352214947.89999998</v>
          </cell>
        </row>
        <row r="13996">
          <cell r="H13996" t="str">
            <v>4112790310</v>
          </cell>
          <cell r="I13996">
            <v>0</v>
          </cell>
          <cell r="J13996">
            <v>352214947.89999998</v>
          </cell>
        </row>
        <row r="13997">
          <cell r="H13997" t="str">
            <v>4112794310</v>
          </cell>
          <cell r="I13997">
            <v>23697433000</v>
          </cell>
          <cell r="J13997">
            <v>23062435068.860001</v>
          </cell>
        </row>
        <row r="13998">
          <cell r="H13998" t="str">
            <v>4112794310</v>
          </cell>
          <cell r="I13998">
            <v>23697433000</v>
          </cell>
          <cell r="J13998">
            <v>23062435068.860001</v>
          </cell>
        </row>
        <row r="13999">
          <cell r="H13999" t="str">
            <v>4112794310</v>
          </cell>
          <cell r="I13999">
            <v>0</v>
          </cell>
          <cell r="J13999">
            <v>23062435068.860001</v>
          </cell>
        </row>
        <row r="14000">
          <cell r="H14000" t="str">
            <v>4112794310</v>
          </cell>
          <cell r="I14000">
            <v>0</v>
          </cell>
          <cell r="J14000">
            <v>22773341169.68</v>
          </cell>
        </row>
        <row r="14001">
          <cell r="H14001" t="str">
            <v>4112794310</v>
          </cell>
          <cell r="I14001">
            <v>0</v>
          </cell>
          <cell r="J14001">
            <v>289093899.18000001</v>
          </cell>
        </row>
        <row r="14002">
          <cell r="H14002" t="str">
            <v>4113969310</v>
          </cell>
          <cell r="I14002">
            <v>5400</v>
          </cell>
          <cell r="J14002">
            <v>4137.47</v>
          </cell>
        </row>
        <row r="14003">
          <cell r="H14003" t="str">
            <v>4113969310</v>
          </cell>
          <cell r="I14003">
            <v>5400</v>
          </cell>
          <cell r="J14003">
            <v>4137.47</v>
          </cell>
        </row>
        <row r="14004">
          <cell r="H14004" t="str">
            <v>4113969310</v>
          </cell>
          <cell r="I14004">
            <v>0</v>
          </cell>
          <cell r="J14004">
            <v>4137.47</v>
          </cell>
        </row>
        <row r="14005">
          <cell r="H14005" t="str">
            <v>4113969310</v>
          </cell>
          <cell r="I14005">
            <v>0</v>
          </cell>
          <cell r="J14005">
            <v>4137.47</v>
          </cell>
        </row>
        <row r="14006">
          <cell r="H14006" t="str">
            <v>4114001310</v>
          </cell>
          <cell r="I14006">
            <v>3095319600</v>
          </cell>
          <cell r="J14006">
            <v>1496500020.51</v>
          </cell>
        </row>
        <row r="14007">
          <cell r="H14007" t="str">
            <v>4114001310</v>
          </cell>
          <cell r="I14007">
            <v>3095319600</v>
          </cell>
          <cell r="J14007">
            <v>1496500020.51</v>
          </cell>
        </row>
        <row r="14008">
          <cell r="H14008" t="str">
            <v>4114001310</v>
          </cell>
          <cell r="I14008">
            <v>0</v>
          </cell>
          <cell r="J14008">
            <v>1496500020.51</v>
          </cell>
        </row>
        <row r="14009">
          <cell r="H14009" t="str">
            <v>4114001310</v>
          </cell>
          <cell r="I14009">
            <v>0</v>
          </cell>
          <cell r="J14009">
            <v>1496500020.51</v>
          </cell>
        </row>
        <row r="14010">
          <cell r="H14010" t="str">
            <v>4116215310</v>
          </cell>
          <cell r="I14010">
            <v>127981700</v>
          </cell>
          <cell r="J14010">
            <v>127981700</v>
          </cell>
        </row>
        <row r="14011">
          <cell r="H14011" t="str">
            <v>4116215310</v>
          </cell>
          <cell r="I14011">
            <v>127981700</v>
          </cell>
          <cell r="J14011">
            <v>127981700</v>
          </cell>
        </row>
        <row r="14012">
          <cell r="H14012" t="str">
            <v>4116215310</v>
          </cell>
          <cell r="I14012">
            <v>0</v>
          </cell>
          <cell r="J14012">
            <v>127981700</v>
          </cell>
        </row>
        <row r="14013">
          <cell r="H14013" t="str">
            <v>4119999310</v>
          </cell>
          <cell r="I14013">
            <v>1026800</v>
          </cell>
          <cell r="J14013">
            <v>704330</v>
          </cell>
        </row>
        <row r="14014">
          <cell r="H14014" t="str">
            <v>4119999310</v>
          </cell>
          <cell r="I14014">
            <v>1026800</v>
          </cell>
          <cell r="J14014">
            <v>704330</v>
          </cell>
        </row>
        <row r="14015">
          <cell r="H14015" t="str">
            <v>4119999310</v>
          </cell>
          <cell r="I14015">
            <v>0</v>
          </cell>
          <cell r="J14015">
            <v>704330</v>
          </cell>
        </row>
        <row r="14016">
          <cell r="H14016" t="str">
            <v>4119999310</v>
          </cell>
          <cell r="I14016">
            <v>0</v>
          </cell>
          <cell r="J14016">
            <v>704330</v>
          </cell>
        </row>
        <row r="14017">
          <cell r="H14017" t="str">
            <v>310</v>
          </cell>
          <cell r="I14017">
            <v>13665272300</v>
          </cell>
          <cell r="J14017">
            <v>13486109365.17</v>
          </cell>
        </row>
        <row r="14018">
          <cell r="H14018" t="str">
            <v>2300000310</v>
          </cell>
          <cell r="I14018">
            <v>747503800</v>
          </cell>
          <cell r="J14018">
            <v>734145688.15999997</v>
          </cell>
        </row>
        <row r="14019">
          <cell r="H14019" t="str">
            <v>2340000310</v>
          </cell>
          <cell r="I14019">
            <v>747503800</v>
          </cell>
          <cell r="J14019">
            <v>734145688.15999997</v>
          </cell>
        </row>
        <row r="14020">
          <cell r="H14020" t="str">
            <v>2340019310</v>
          </cell>
          <cell r="I14020">
            <v>747503800</v>
          </cell>
          <cell r="J14020">
            <v>734145688.15999997</v>
          </cell>
        </row>
        <row r="14021">
          <cell r="H14021" t="str">
            <v>2340019310</v>
          </cell>
          <cell r="I14021">
            <v>747503800</v>
          </cell>
          <cell r="J14021">
            <v>734145688.15999997</v>
          </cell>
        </row>
        <row r="14022">
          <cell r="H14022" t="str">
            <v>2340019310</v>
          </cell>
          <cell r="I14022">
            <v>0</v>
          </cell>
          <cell r="J14022">
            <v>734145688.15999997</v>
          </cell>
        </row>
        <row r="14023">
          <cell r="H14023" t="str">
            <v>2340019310</v>
          </cell>
          <cell r="I14023">
            <v>0</v>
          </cell>
          <cell r="J14023">
            <v>376772905.49000001</v>
          </cell>
        </row>
        <row r="14024">
          <cell r="H14024" t="str">
            <v>2340019310</v>
          </cell>
          <cell r="I14024">
            <v>0</v>
          </cell>
          <cell r="J14024">
            <v>357372782.67000002</v>
          </cell>
        </row>
        <row r="14025">
          <cell r="H14025" t="str">
            <v>4100000310</v>
          </cell>
          <cell r="I14025">
            <v>12917768500</v>
          </cell>
          <cell r="J14025">
            <v>12751963677.01</v>
          </cell>
        </row>
        <row r="14026">
          <cell r="H14026" t="str">
            <v>4110000310</v>
          </cell>
          <cell r="I14026">
            <v>12917768500</v>
          </cell>
          <cell r="J14026">
            <v>12751963677.01</v>
          </cell>
        </row>
        <row r="14027">
          <cell r="H14027" t="str">
            <v>4110011310</v>
          </cell>
          <cell r="I14027">
            <v>7042903700</v>
          </cell>
          <cell r="J14027">
            <v>6993364854.9799995</v>
          </cell>
        </row>
        <row r="14028">
          <cell r="H14028" t="str">
            <v>4110011310</v>
          </cell>
          <cell r="I14028">
            <v>7042903700</v>
          </cell>
          <cell r="J14028">
            <v>6993364854.9799995</v>
          </cell>
        </row>
        <row r="14029">
          <cell r="H14029" t="str">
            <v>4110011310</v>
          </cell>
          <cell r="I14029">
            <v>0</v>
          </cell>
          <cell r="J14029">
            <v>6993364854.9799995</v>
          </cell>
        </row>
        <row r="14030">
          <cell r="H14030" t="str">
            <v>4110011310</v>
          </cell>
          <cell r="I14030">
            <v>0</v>
          </cell>
          <cell r="J14030">
            <v>6993364854.9799995</v>
          </cell>
        </row>
        <row r="14031">
          <cell r="H14031" t="str">
            <v>4110012310</v>
          </cell>
          <cell r="I14031">
            <v>382502400</v>
          </cell>
          <cell r="J14031">
            <v>369692915.41000003</v>
          </cell>
        </row>
        <row r="14032">
          <cell r="H14032" t="str">
            <v>4110012310</v>
          </cell>
          <cell r="I14032">
            <v>382502400</v>
          </cell>
          <cell r="J14032">
            <v>369692915.41000003</v>
          </cell>
        </row>
        <row r="14033">
          <cell r="H14033" t="str">
            <v>4110012310</v>
          </cell>
          <cell r="I14033">
            <v>0</v>
          </cell>
          <cell r="J14033">
            <v>369692915.41000003</v>
          </cell>
        </row>
        <row r="14034">
          <cell r="H14034" t="str">
            <v>4110012310</v>
          </cell>
          <cell r="I14034">
            <v>0</v>
          </cell>
          <cell r="J14034">
            <v>369692915.41000003</v>
          </cell>
        </row>
        <row r="14035">
          <cell r="H14035" t="str">
            <v>4110019310</v>
          </cell>
          <cell r="I14035">
            <v>2885218000</v>
          </cell>
          <cell r="J14035">
            <v>2883580308.6700001</v>
          </cell>
        </row>
        <row r="14036">
          <cell r="H14036" t="str">
            <v>4110019310</v>
          </cell>
          <cell r="I14036">
            <v>532228500</v>
          </cell>
          <cell r="J14036">
            <v>551136641.41999996</v>
          </cell>
        </row>
        <row r="14037">
          <cell r="H14037" t="str">
            <v>4110019310</v>
          </cell>
          <cell r="I14037">
            <v>0</v>
          </cell>
          <cell r="J14037">
            <v>551136641.41999996</v>
          </cell>
        </row>
        <row r="14038">
          <cell r="H14038" t="str">
            <v>4110019310</v>
          </cell>
          <cell r="I14038">
            <v>0</v>
          </cell>
          <cell r="J14038">
            <v>551136641.41999996</v>
          </cell>
        </row>
        <row r="14039">
          <cell r="H14039" t="str">
            <v>4110019310</v>
          </cell>
          <cell r="I14039">
            <v>2322581500</v>
          </cell>
          <cell r="J14039">
            <v>2302676303.8099999</v>
          </cell>
        </row>
        <row r="14040">
          <cell r="H14040" t="str">
            <v>4110019310</v>
          </cell>
          <cell r="I14040">
            <v>0</v>
          </cell>
          <cell r="J14040">
            <v>2302676303.8099999</v>
          </cell>
        </row>
        <row r="14041">
          <cell r="H14041" t="str">
            <v>4110019310</v>
          </cell>
          <cell r="I14041">
            <v>0</v>
          </cell>
          <cell r="J14041">
            <v>448843403.98000002</v>
          </cell>
        </row>
        <row r="14042">
          <cell r="H14042" t="str">
            <v>4110019310</v>
          </cell>
          <cell r="I14042">
            <v>0</v>
          </cell>
          <cell r="J14042">
            <v>41186.03</v>
          </cell>
        </row>
        <row r="14043">
          <cell r="H14043" t="str">
            <v>4110019310</v>
          </cell>
          <cell r="I14043">
            <v>0</v>
          </cell>
          <cell r="J14043">
            <v>1853791713.8</v>
          </cell>
        </row>
        <row r="14044">
          <cell r="H14044" t="str">
            <v>4110019310</v>
          </cell>
          <cell r="I14044">
            <v>30408000</v>
          </cell>
          <cell r="J14044">
            <v>29767363.440000001</v>
          </cell>
        </row>
        <row r="14045">
          <cell r="H14045" t="str">
            <v>4110019310</v>
          </cell>
          <cell r="I14045">
            <v>0</v>
          </cell>
          <cell r="J14045">
            <v>658326.93999999994</v>
          </cell>
        </row>
        <row r="14046">
          <cell r="H14046" t="str">
            <v>4110019310</v>
          </cell>
          <cell r="I14046">
            <v>0</v>
          </cell>
          <cell r="J14046">
            <v>658326.93999999994</v>
          </cell>
        </row>
        <row r="14047">
          <cell r="H14047" t="str">
            <v>4110019310</v>
          </cell>
          <cell r="I14047">
            <v>0</v>
          </cell>
          <cell r="J14047">
            <v>29109036.5</v>
          </cell>
        </row>
        <row r="14048">
          <cell r="H14048" t="str">
            <v>4110019310</v>
          </cell>
          <cell r="I14048">
            <v>0</v>
          </cell>
          <cell r="J14048">
            <v>26968813.260000002</v>
          </cell>
        </row>
        <row r="14049">
          <cell r="H14049" t="str">
            <v>4110019310</v>
          </cell>
          <cell r="I14049">
            <v>0</v>
          </cell>
          <cell r="J14049">
            <v>2140223.2400000002</v>
          </cell>
        </row>
        <row r="14050">
          <cell r="H14050" t="str">
            <v>4110059310</v>
          </cell>
          <cell r="I14050">
            <v>790560400</v>
          </cell>
          <cell r="J14050">
            <v>790560400</v>
          </cell>
        </row>
        <row r="14051">
          <cell r="H14051" t="str">
            <v>4110059310</v>
          </cell>
          <cell r="I14051">
            <v>790560400</v>
          </cell>
          <cell r="J14051">
            <v>790560400</v>
          </cell>
        </row>
        <row r="14052">
          <cell r="H14052" t="str">
            <v>4110059310</v>
          </cell>
          <cell r="I14052">
            <v>0</v>
          </cell>
          <cell r="J14052">
            <v>790560400</v>
          </cell>
        </row>
        <row r="14053">
          <cell r="H14053" t="str">
            <v>4110059310</v>
          </cell>
          <cell r="I14053">
            <v>0</v>
          </cell>
          <cell r="J14053">
            <v>744147900</v>
          </cell>
        </row>
        <row r="14054">
          <cell r="H14054" t="str">
            <v>4110059310</v>
          </cell>
          <cell r="I14054">
            <v>0</v>
          </cell>
          <cell r="J14054">
            <v>46412500</v>
          </cell>
        </row>
        <row r="14055">
          <cell r="H14055" t="str">
            <v>4113969310</v>
          </cell>
          <cell r="I14055">
            <v>76300</v>
          </cell>
          <cell r="J14055">
            <v>72924.490000000005</v>
          </cell>
        </row>
        <row r="14056">
          <cell r="H14056" t="str">
            <v>4113969310</v>
          </cell>
          <cell r="I14056">
            <v>76300</v>
          </cell>
          <cell r="J14056">
            <v>72924.490000000005</v>
          </cell>
        </row>
        <row r="14057">
          <cell r="H14057" t="str">
            <v>4113969310</v>
          </cell>
          <cell r="I14057">
            <v>0</v>
          </cell>
          <cell r="J14057">
            <v>72924.490000000005</v>
          </cell>
        </row>
        <row r="14058">
          <cell r="H14058" t="str">
            <v>4113969310</v>
          </cell>
          <cell r="I14058">
            <v>0</v>
          </cell>
          <cell r="J14058">
            <v>72924.490000000005</v>
          </cell>
        </row>
        <row r="14059">
          <cell r="H14059" t="str">
            <v>4113987310</v>
          </cell>
          <cell r="I14059">
            <v>1350000</v>
          </cell>
          <cell r="J14059">
            <v>582816.81999999995</v>
          </cell>
        </row>
        <row r="14060">
          <cell r="H14060" t="str">
            <v>4113987310</v>
          </cell>
          <cell r="I14060">
            <v>1350000</v>
          </cell>
          <cell r="J14060">
            <v>582816.81999999995</v>
          </cell>
        </row>
        <row r="14061">
          <cell r="H14061" t="str">
            <v>4113987310</v>
          </cell>
          <cell r="I14061">
            <v>0</v>
          </cell>
          <cell r="J14061">
            <v>582816.81999999995</v>
          </cell>
        </row>
        <row r="14062">
          <cell r="H14062" t="str">
            <v>4113987310</v>
          </cell>
          <cell r="I14062">
            <v>0</v>
          </cell>
          <cell r="J14062">
            <v>582816.81999999995</v>
          </cell>
        </row>
        <row r="14063">
          <cell r="H14063" t="str">
            <v>4114009310</v>
          </cell>
          <cell r="I14063">
            <v>1675234300</v>
          </cell>
          <cell r="J14063">
            <v>1574186056.6400001</v>
          </cell>
        </row>
        <row r="14064">
          <cell r="H14064" t="str">
            <v>4114009310</v>
          </cell>
          <cell r="I14064">
            <v>1675234300</v>
          </cell>
          <cell r="J14064">
            <v>1574186056.6400001</v>
          </cell>
        </row>
        <row r="14065">
          <cell r="H14065" t="str">
            <v>4114009310</v>
          </cell>
          <cell r="I14065">
            <v>0</v>
          </cell>
          <cell r="J14065">
            <v>1574186056.6400001</v>
          </cell>
        </row>
        <row r="14066">
          <cell r="H14066" t="str">
            <v>4114009310</v>
          </cell>
          <cell r="I14066">
            <v>0</v>
          </cell>
          <cell r="J14066">
            <v>1574186056.6400001</v>
          </cell>
        </row>
        <row r="14067">
          <cell r="H14067" t="str">
            <v>4119999310</v>
          </cell>
          <cell r="I14067">
            <v>139923400</v>
          </cell>
          <cell r="J14067">
            <v>139923400</v>
          </cell>
        </row>
        <row r="14068">
          <cell r="H14068" t="str">
            <v>4119999310</v>
          </cell>
          <cell r="I14068">
            <v>139923400</v>
          </cell>
          <cell r="J14068">
            <v>139923400</v>
          </cell>
        </row>
        <row r="14069">
          <cell r="H14069" t="str">
            <v>4119999310</v>
          </cell>
          <cell r="I14069">
            <v>0</v>
          </cell>
          <cell r="J14069">
            <v>139923400</v>
          </cell>
        </row>
        <row r="14070">
          <cell r="H14070" t="str">
            <v>310</v>
          </cell>
          <cell r="I14070">
            <v>91912500</v>
          </cell>
          <cell r="J14070">
            <v>89084436.349999994</v>
          </cell>
        </row>
        <row r="14071">
          <cell r="H14071" t="str">
            <v>310</v>
          </cell>
          <cell r="I14071">
            <v>91912500</v>
          </cell>
          <cell r="J14071">
            <v>89084436.349999994</v>
          </cell>
        </row>
        <row r="14072">
          <cell r="H14072" t="str">
            <v>0700000310</v>
          </cell>
          <cell r="I14072">
            <v>91912500</v>
          </cell>
          <cell r="J14072">
            <v>89084436.349999994</v>
          </cell>
        </row>
        <row r="14073">
          <cell r="H14073" t="str">
            <v>0740000310</v>
          </cell>
          <cell r="I14073">
            <v>91912500</v>
          </cell>
          <cell r="J14073">
            <v>89084436.349999994</v>
          </cell>
        </row>
        <row r="14074">
          <cell r="H14074" t="str">
            <v>0742008310</v>
          </cell>
          <cell r="I14074">
            <v>91912500</v>
          </cell>
          <cell r="J14074">
            <v>89084436.349999994</v>
          </cell>
        </row>
        <row r="14075">
          <cell r="H14075" t="str">
            <v>0742008310</v>
          </cell>
          <cell r="I14075">
            <v>23193000</v>
          </cell>
          <cell r="J14075">
            <v>25769781.350000001</v>
          </cell>
        </row>
        <row r="14076">
          <cell r="H14076" t="str">
            <v>0742008310</v>
          </cell>
          <cell r="I14076">
            <v>0</v>
          </cell>
          <cell r="J14076">
            <v>25769781.350000001</v>
          </cell>
        </row>
        <row r="14077">
          <cell r="H14077" t="str">
            <v>0742008310</v>
          </cell>
          <cell r="I14077">
            <v>0</v>
          </cell>
          <cell r="J14077">
            <v>25769781.350000001</v>
          </cell>
        </row>
        <row r="14078">
          <cell r="H14078" t="str">
            <v>0742008310</v>
          </cell>
          <cell r="I14078">
            <v>68719500</v>
          </cell>
          <cell r="J14078">
            <v>63314655</v>
          </cell>
        </row>
        <row r="14079">
          <cell r="H14079" t="str">
            <v>0742008310</v>
          </cell>
          <cell r="I14079">
            <v>0</v>
          </cell>
          <cell r="J14079">
            <v>63314655</v>
          </cell>
        </row>
        <row r="14080">
          <cell r="H14080" t="str">
            <v>0742008310</v>
          </cell>
          <cell r="I14080">
            <v>0</v>
          </cell>
          <cell r="J14080">
            <v>1080000</v>
          </cell>
        </row>
        <row r="14081">
          <cell r="H14081" t="str">
            <v>0742008310</v>
          </cell>
          <cell r="I14081">
            <v>0</v>
          </cell>
          <cell r="J14081">
            <v>62234655</v>
          </cell>
        </row>
        <row r="14082">
          <cell r="H14082" t="str">
            <v>310</v>
          </cell>
          <cell r="I14082">
            <v>144000000</v>
          </cell>
          <cell r="J14082">
            <v>82940985.819999993</v>
          </cell>
        </row>
        <row r="14083">
          <cell r="H14083" t="str">
            <v>310</v>
          </cell>
          <cell r="I14083">
            <v>144000000</v>
          </cell>
          <cell r="J14083">
            <v>82940985.819999993</v>
          </cell>
        </row>
        <row r="14084">
          <cell r="H14084" t="str">
            <v>0200000310</v>
          </cell>
          <cell r="I14084">
            <v>144000000</v>
          </cell>
          <cell r="J14084">
            <v>82940985.819999993</v>
          </cell>
        </row>
        <row r="14085">
          <cell r="H14085" t="str">
            <v>0210000310</v>
          </cell>
          <cell r="I14085">
            <v>144000000</v>
          </cell>
          <cell r="J14085">
            <v>82940985.819999993</v>
          </cell>
        </row>
        <row r="14086">
          <cell r="H14086" t="str">
            <v>0214009310</v>
          </cell>
          <cell r="I14086">
            <v>144000000</v>
          </cell>
          <cell r="J14086">
            <v>82940985.819999993</v>
          </cell>
        </row>
        <row r="14087">
          <cell r="H14087" t="str">
            <v>0214009310</v>
          </cell>
          <cell r="I14087">
            <v>144000000</v>
          </cell>
          <cell r="J14087">
            <v>82940985.819999993</v>
          </cell>
        </row>
        <row r="14088">
          <cell r="H14088" t="str">
            <v>0214009310</v>
          </cell>
          <cell r="I14088">
            <v>0</v>
          </cell>
          <cell r="J14088">
            <v>82940985.819999993</v>
          </cell>
        </row>
        <row r="14089">
          <cell r="H14089" t="str">
            <v>0214009310</v>
          </cell>
          <cell r="I14089">
            <v>0</v>
          </cell>
          <cell r="J14089">
            <v>82940985.819999993</v>
          </cell>
        </row>
        <row r="14090">
          <cell r="H14090" t="str">
            <v>310</v>
          </cell>
          <cell r="I14090">
            <v>1348231900</v>
          </cell>
          <cell r="J14090">
            <v>1347154460.04</v>
          </cell>
        </row>
        <row r="14091">
          <cell r="H14091" t="str">
            <v>310</v>
          </cell>
          <cell r="I14091">
            <v>9321700</v>
          </cell>
          <cell r="J14091">
            <v>9117500</v>
          </cell>
        </row>
        <row r="14092">
          <cell r="H14092" t="str">
            <v>0200000310</v>
          </cell>
          <cell r="I14092">
            <v>9321700</v>
          </cell>
          <cell r="J14092">
            <v>9117500</v>
          </cell>
        </row>
        <row r="14093">
          <cell r="H14093" t="str">
            <v>0220000310</v>
          </cell>
          <cell r="I14093">
            <v>9321700</v>
          </cell>
          <cell r="J14093">
            <v>9117500</v>
          </cell>
        </row>
        <row r="14094">
          <cell r="H14094" t="str">
            <v>0220059310</v>
          </cell>
          <cell r="I14094">
            <v>9321700</v>
          </cell>
          <cell r="J14094">
            <v>9117500</v>
          </cell>
        </row>
        <row r="14095">
          <cell r="H14095" t="str">
            <v>0220059310</v>
          </cell>
          <cell r="I14095">
            <v>9321700</v>
          </cell>
          <cell r="J14095">
            <v>9117500</v>
          </cell>
        </row>
        <row r="14096">
          <cell r="H14096" t="str">
            <v>0220059310</v>
          </cell>
          <cell r="I14096">
            <v>0</v>
          </cell>
          <cell r="J14096">
            <v>9117500</v>
          </cell>
        </row>
        <row r="14097">
          <cell r="H14097" t="str">
            <v>0220059310</v>
          </cell>
          <cell r="I14097">
            <v>0</v>
          </cell>
          <cell r="J14097">
            <v>9117500</v>
          </cell>
        </row>
        <row r="14098">
          <cell r="H14098" t="str">
            <v>310</v>
          </cell>
          <cell r="I14098">
            <v>132442000</v>
          </cell>
          <cell r="J14098">
            <v>131634608.27</v>
          </cell>
        </row>
        <row r="14099">
          <cell r="H14099" t="str">
            <v>0200000310</v>
          </cell>
          <cell r="I14099">
            <v>132442000</v>
          </cell>
          <cell r="J14099">
            <v>131634608.27</v>
          </cell>
        </row>
        <row r="14100">
          <cell r="H14100" t="str">
            <v>0220000310</v>
          </cell>
          <cell r="I14100">
            <v>132442000</v>
          </cell>
          <cell r="J14100">
            <v>131634608.27</v>
          </cell>
        </row>
        <row r="14101">
          <cell r="H14101" t="str">
            <v>0220059310</v>
          </cell>
          <cell r="I14101">
            <v>131902000</v>
          </cell>
          <cell r="J14101">
            <v>131094608.27</v>
          </cell>
        </row>
        <row r="14102">
          <cell r="H14102" t="str">
            <v>0220059310</v>
          </cell>
          <cell r="I14102">
            <v>55490400</v>
          </cell>
          <cell r="J14102">
            <v>55195168.890000001</v>
          </cell>
        </row>
        <row r="14103">
          <cell r="H14103" t="str">
            <v>0220059310</v>
          </cell>
          <cell r="I14103">
            <v>0</v>
          </cell>
          <cell r="J14103">
            <v>55195168.890000001</v>
          </cell>
        </row>
        <row r="14104">
          <cell r="H14104" t="str">
            <v>0220059310</v>
          </cell>
          <cell r="I14104">
            <v>0</v>
          </cell>
          <cell r="J14104">
            <v>55195168.890000001</v>
          </cell>
        </row>
        <row r="14105">
          <cell r="H14105" t="str">
            <v>0220059310</v>
          </cell>
          <cell r="I14105">
            <v>3029500</v>
          </cell>
          <cell r="J14105">
            <v>3024139.38</v>
          </cell>
        </row>
        <row r="14106">
          <cell r="H14106" t="str">
            <v>0220059310</v>
          </cell>
          <cell r="I14106">
            <v>0</v>
          </cell>
          <cell r="J14106">
            <v>3024139.38</v>
          </cell>
        </row>
        <row r="14107">
          <cell r="H14107" t="str">
            <v>0220059310</v>
          </cell>
          <cell r="I14107">
            <v>0</v>
          </cell>
          <cell r="J14107">
            <v>3024139.38</v>
          </cell>
        </row>
        <row r="14108">
          <cell r="H14108" t="str">
            <v>0220059310</v>
          </cell>
          <cell r="I14108">
            <v>73382100</v>
          </cell>
          <cell r="J14108">
            <v>72875300</v>
          </cell>
        </row>
        <row r="14109">
          <cell r="H14109" t="str">
            <v>0220059310</v>
          </cell>
          <cell r="I14109">
            <v>0</v>
          </cell>
          <cell r="J14109">
            <v>72875300</v>
          </cell>
        </row>
        <row r="14110">
          <cell r="H14110" t="str">
            <v>0220059310</v>
          </cell>
          <cell r="I14110">
            <v>0</v>
          </cell>
          <cell r="J14110">
            <v>22126200</v>
          </cell>
        </row>
        <row r="14111">
          <cell r="H14111" t="str">
            <v>0220059310</v>
          </cell>
          <cell r="I14111">
            <v>0</v>
          </cell>
          <cell r="J14111">
            <v>50749100</v>
          </cell>
        </row>
        <row r="14112">
          <cell r="H14112" t="str">
            <v>0223997310</v>
          </cell>
          <cell r="I14112">
            <v>540000</v>
          </cell>
          <cell r="J14112">
            <v>540000</v>
          </cell>
        </row>
        <row r="14113">
          <cell r="H14113" t="str">
            <v>0223997310</v>
          </cell>
          <cell r="I14113">
            <v>540000</v>
          </cell>
          <cell r="J14113">
            <v>540000</v>
          </cell>
        </row>
        <row r="14114">
          <cell r="H14114" t="str">
            <v>0223997310</v>
          </cell>
          <cell r="I14114">
            <v>0</v>
          </cell>
          <cell r="J14114">
            <v>540000</v>
          </cell>
        </row>
        <row r="14115">
          <cell r="H14115" t="str">
            <v>0223997310</v>
          </cell>
          <cell r="I14115">
            <v>0</v>
          </cell>
          <cell r="J14115">
            <v>540000</v>
          </cell>
        </row>
        <row r="14116">
          <cell r="H14116" t="str">
            <v>310</v>
          </cell>
          <cell r="I14116">
            <v>31410400</v>
          </cell>
          <cell r="J14116">
            <v>31410400</v>
          </cell>
        </row>
        <row r="14117">
          <cell r="H14117" t="str">
            <v>0200000310</v>
          </cell>
          <cell r="I14117">
            <v>31409100</v>
          </cell>
          <cell r="J14117">
            <v>31409100</v>
          </cell>
        </row>
        <row r="14118">
          <cell r="H14118" t="str">
            <v>0210000310</v>
          </cell>
          <cell r="I14118">
            <v>31409100</v>
          </cell>
          <cell r="J14118">
            <v>31409100</v>
          </cell>
        </row>
        <row r="14119">
          <cell r="H14119" t="str">
            <v>0210059310</v>
          </cell>
          <cell r="I14119">
            <v>31409100</v>
          </cell>
          <cell r="J14119">
            <v>31409100</v>
          </cell>
        </row>
        <row r="14120">
          <cell r="H14120" t="str">
            <v>0210059310</v>
          </cell>
          <cell r="I14120">
            <v>31409100</v>
          </cell>
          <cell r="J14120">
            <v>31409100</v>
          </cell>
        </row>
        <row r="14121">
          <cell r="H14121" t="str">
            <v>0210059310</v>
          </cell>
          <cell r="I14121">
            <v>0</v>
          </cell>
          <cell r="J14121">
            <v>31409100</v>
          </cell>
        </row>
        <row r="14122">
          <cell r="H14122" t="str">
            <v>0210059310</v>
          </cell>
          <cell r="I14122">
            <v>0</v>
          </cell>
          <cell r="J14122">
            <v>24131200</v>
          </cell>
        </row>
        <row r="14123">
          <cell r="H14123" t="str">
            <v>0210059310</v>
          </cell>
          <cell r="I14123">
            <v>0</v>
          </cell>
          <cell r="J14123">
            <v>7277900</v>
          </cell>
        </row>
        <row r="14124">
          <cell r="H14124" t="str">
            <v>0300000310</v>
          </cell>
          <cell r="I14124">
            <v>1300</v>
          </cell>
          <cell r="J14124">
            <v>1300</v>
          </cell>
        </row>
        <row r="14125">
          <cell r="H14125" t="str">
            <v>0330000310</v>
          </cell>
          <cell r="I14125">
            <v>1300</v>
          </cell>
          <cell r="J14125">
            <v>1300</v>
          </cell>
        </row>
        <row r="14126">
          <cell r="H14126" t="str">
            <v>0333986310</v>
          </cell>
          <cell r="I14126">
            <v>1300</v>
          </cell>
          <cell r="J14126">
            <v>1300</v>
          </cell>
        </row>
        <row r="14127">
          <cell r="H14127" t="str">
            <v>0333986310</v>
          </cell>
          <cell r="I14127">
            <v>1300</v>
          </cell>
          <cell r="J14127">
            <v>1300</v>
          </cell>
        </row>
        <row r="14128">
          <cell r="H14128" t="str">
            <v>0333986310</v>
          </cell>
          <cell r="I14128">
            <v>0</v>
          </cell>
          <cell r="J14128">
            <v>1300</v>
          </cell>
        </row>
        <row r="14129">
          <cell r="H14129" t="str">
            <v>0333986310</v>
          </cell>
          <cell r="I14129">
            <v>0</v>
          </cell>
          <cell r="J14129">
            <v>1300</v>
          </cell>
        </row>
        <row r="14130">
          <cell r="H14130" t="str">
            <v>310</v>
          </cell>
          <cell r="I14130">
            <v>41859200</v>
          </cell>
          <cell r="J14130">
            <v>41849867.200000003</v>
          </cell>
        </row>
        <row r="14131">
          <cell r="H14131" t="str">
            <v>4100000310</v>
          </cell>
          <cell r="I14131">
            <v>41859200</v>
          </cell>
          <cell r="J14131">
            <v>41849867.200000003</v>
          </cell>
        </row>
        <row r="14132">
          <cell r="H14132" t="str">
            <v>4110000310</v>
          </cell>
          <cell r="I14132">
            <v>41859200</v>
          </cell>
          <cell r="J14132">
            <v>41849867.200000003</v>
          </cell>
        </row>
        <row r="14133">
          <cell r="H14133" t="str">
            <v>4110059310</v>
          </cell>
          <cell r="I14133">
            <v>37162800</v>
          </cell>
          <cell r="J14133">
            <v>37162800</v>
          </cell>
        </row>
        <row r="14134">
          <cell r="H14134" t="str">
            <v>4110059310</v>
          </cell>
          <cell r="I14134">
            <v>37162800</v>
          </cell>
          <cell r="J14134">
            <v>37162800</v>
          </cell>
        </row>
        <row r="14135">
          <cell r="H14135" t="str">
            <v>4110059310</v>
          </cell>
          <cell r="I14135">
            <v>0</v>
          </cell>
          <cell r="J14135">
            <v>37162800</v>
          </cell>
        </row>
        <row r="14136">
          <cell r="H14136" t="str">
            <v>4110059310</v>
          </cell>
          <cell r="I14136">
            <v>0</v>
          </cell>
          <cell r="J14136">
            <v>36673300</v>
          </cell>
        </row>
        <row r="14137">
          <cell r="H14137" t="str">
            <v>4110059310</v>
          </cell>
          <cell r="I14137">
            <v>0</v>
          </cell>
          <cell r="J14137">
            <v>489500</v>
          </cell>
        </row>
        <row r="14138">
          <cell r="H14138" t="str">
            <v>4112040310</v>
          </cell>
          <cell r="I14138">
            <v>4696400</v>
          </cell>
          <cell r="J14138">
            <v>4687067.2</v>
          </cell>
        </row>
        <row r="14139">
          <cell r="H14139" t="str">
            <v>4112040310</v>
          </cell>
          <cell r="I14139">
            <v>4696400</v>
          </cell>
          <cell r="J14139">
            <v>4687067.2</v>
          </cell>
        </row>
        <row r="14140">
          <cell r="H14140" t="str">
            <v>4112040310</v>
          </cell>
          <cell r="I14140">
            <v>0</v>
          </cell>
          <cell r="J14140">
            <v>4687067.2</v>
          </cell>
        </row>
        <row r="14141">
          <cell r="H14141" t="str">
            <v>4112040310</v>
          </cell>
          <cell r="I14141">
            <v>0</v>
          </cell>
          <cell r="J14141">
            <v>4687067.2</v>
          </cell>
        </row>
        <row r="14142">
          <cell r="H14142" t="str">
            <v>310</v>
          </cell>
          <cell r="I14142">
            <v>1115502500</v>
          </cell>
          <cell r="J14142">
            <v>1115445984.5699999</v>
          </cell>
        </row>
        <row r="14143">
          <cell r="H14143" t="str">
            <v>0200000310</v>
          </cell>
          <cell r="I14143">
            <v>1114121900</v>
          </cell>
          <cell r="J14143">
            <v>1114121900</v>
          </cell>
        </row>
        <row r="14144">
          <cell r="H14144" t="str">
            <v>0210000310</v>
          </cell>
          <cell r="I14144">
            <v>1114121900</v>
          </cell>
          <cell r="J14144">
            <v>1114121900</v>
          </cell>
        </row>
        <row r="14145">
          <cell r="H14145" t="str">
            <v>0210059310</v>
          </cell>
          <cell r="I14145">
            <v>1114121900</v>
          </cell>
          <cell r="J14145">
            <v>1114121900</v>
          </cell>
        </row>
        <row r="14146">
          <cell r="H14146" t="str">
            <v>0210059310</v>
          </cell>
          <cell r="I14146">
            <v>1114121900</v>
          </cell>
          <cell r="J14146">
            <v>1114121900</v>
          </cell>
        </row>
        <row r="14147">
          <cell r="H14147" t="str">
            <v>0210059310</v>
          </cell>
          <cell r="I14147">
            <v>0</v>
          </cell>
          <cell r="J14147">
            <v>830296400</v>
          </cell>
        </row>
        <row r="14148">
          <cell r="H14148" t="str">
            <v>0210059310</v>
          </cell>
          <cell r="I14148">
            <v>0</v>
          </cell>
          <cell r="J14148">
            <v>700130800</v>
          </cell>
        </row>
        <row r="14149">
          <cell r="H14149" t="str">
            <v>0210059310</v>
          </cell>
          <cell r="I14149">
            <v>0</v>
          </cell>
          <cell r="J14149">
            <v>130165600</v>
          </cell>
        </row>
        <row r="14150">
          <cell r="H14150" t="str">
            <v>0210059310</v>
          </cell>
          <cell r="I14150">
            <v>0</v>
          </cell>
          <cell r="J14150">
            <v>283825500</v>
          </cell>
        </row>
        <row r="14151">
          <cell r="H14151" t="str">
            <v>0210059310</v>
          </cell>
          <cell r="I14151">
            <v>0</v>
          </cell>
          <cell r="J14151">
            <v>218194100</v>
          </cell>
        </row>
        <row r="14152">
          <cell r="H14152" t="str">
            <v>0210059310</v>
          </cell>
          <cell r="I14152">
            <v>0</v>
          </cell>
          <cell r="J14152">
            <v>65631400</v>
          </cell>
        </row>
        <row r="14153">
          <cell r="H14153" t="str">
            <v>0300000310</v>
          </cell>
          <cell r="I14153">
            <v>1380600</v>
          </cell>
          <cell r="J14153">
            <v>1324084.57</v>
          </cell>
        </row>
        <row r="14154">
          <cell r="H14154" t="str">
            <v>0330000310</v>
          </cell>
          <cell r="I14154">
            <v>1380600</v>
          </cell>
          <cell r="J14154">
            <v>1324084.57</v>
          </cell>
        </row>
        <row r="14155">
          <cell r="H14155" t="str">
            <v>0333986310</v>
          </cell>
          <cell r="I14155">
            <v>1380600</v>
          </cell>
          <cell r="J14155">
            <v>1324084.57</v>
          </cell>
        </row>
        <row r="14156">
          <cell r="H14156" t="str">
            <v>0333986310</v>
          </cell>
          <cell r="I14156">
            <v>1380600</v>
          </cell>
          <cell r="J14156">
            <v>1324084.57</v>
          </cell>
        </row>
        <row r="14157">
          <cell r="H14157" t="str">
            <v>0333986310</v>
          </cell>
          <cell r="I14157">
            <v>0</v>
          </cell>
          <cell r="J14157">
            <v>1324084.57</v>
          </cell>
        </row>
        <row r="14158">
          <cell r="H14158" t="str">
            <v>0333986310</v>
          </cell>
          <cell r="I14158">
            <v>0</v>
          </cell>
          <cell r="J14158">
            <v>1324084.57</v>
          </cell>
        </row>
        <row r="14159">
          <cell r="H14159" t="str">
            <v>310</v>
          </cell>
          <cell r="I14159">
            <v>17696100</v>
          </cell>
          <cell r="J14159">
            <v>17696100</v>
          </cell>
        </row>
        <row r="14160">
          <cell r="H14160" t="str">
            <v>0200000310</v>
          </cell>
          <cell r="I14160">
            <v>17696100</v>
          </cell>
          <cell r="J14160">
            <v>17696100</v>
          </cell>
        </row>
        <row r="14161">
          <cell r="H14161" t="str">
            <v>0210000310</v>
          </cell>
          <cell r="I14161">
            <v>17696100</v>
          </cell>
          <cell r="J14161">
            <v>17696100</v>
          </cell>
        </row>
        <row r="14162">
          <cell r="H14162" t="str">
            <v>0210059310</v>
          </cell>
          <cell r="I14162">
            <v>17696100</v>
          </cell>
          <cell r="J14162">
            <v>17696100</v>
          </cell>
        </row>
        <row r="14163">
          <cell r="H14163" t="str">
            <v>0210059310</v>
          </cell>
          <cell r="I14163">
            <v>17696100</v>
          </cell>
          <cell r="J14163">
            <v>17696100</v>
          </cell>
        </row>
        <row r="14164">
          <cell r="H14164" t="str">
            <v>0210059310</v>
          </cell>
          <cell r="I14164">
            <v>0</v>
          </cell>
          <cell r="J14164">
            <v>15414300</v>
          </cell>
        </row>
        <row r="14165">
          <cell r="H14165" t="str">
            <v>0210059310</v>
          </cell>
          <cell r="I14165">
            <v>0</v>
          </cell>
          <cell r="J14165">
            <v>15414300</v>
          </cell>
        </row>
        <row r="14166">
          <cell r="H14166" t="str">
            <v>0210059310</v>
          </cell>
          <cell r="I14166">
            <v>0</v>
          </cell>
          <cell r="J14166">
            <v>2281800</v>
          </cell>
        </row>
        <row r="14167">
          <cell r="H14167" t="str">
            <v>0210059310</v>
          </cell>
          <cell r="I14167">
            <v>0</v>
          </cell>
          <cell r="J14167">
            <v>2281800</v>
          </cell>
        </row>
        <row r="14168">
          <cell r="H14168" t="str">
            <v>310</v>
          </cell>
          <cell r="I14168">
            <v>88418600</v>
          </cell>
          <cell r="J14168">
            <v>84889100</v>
          </cell>
        </row>
        <row r="14169">
          <cell r="H14169" t="str">
            <v>310</v>
          </cell>
          <cell r="I14169">
            <v>11682000</v>
          </cell>
          <cell r="J14169">
            <v>11682000</v>
          </cell>
        </row>
        <row r="14170">
          <cell r="H14170" t="str">
            <v>0100000310</v>
          </cell>
          <cell r="I14170">
            <v>11682000</v>
          </cell>
          <cell r="J14170">
            <v>11682000</v>
          </cell>
        </row>
        <row r="14171">
          <cell r="H14171" t="str">
            <v>0120000310</v>
          </cell>
          <cell r="I14171">
            <v>11682000</v>
          </cell>
          <cell r="J14171">
            <v>11682000</v>
          </cell>
        </row>
        <row r="14172">
          <cell r="H14172" t="str">
            <v>0120059310</v>
          </cell>
          <cell r="I14172">
            <v>11682000</v>
          </cell>
          <cell r="J14172">
            <v>11682000</v>
          </cell>
        </row>
        <row r="14173">
          <cell r="H14173" t="str">
            <v>0120059310</v>
          </cell>
          <cell r="I14173">
            <v>11682000</v>
          </cell>
          <cell r="J14173">
            <v>11682000</v>
          </cell>
        </row>
        <row r="14174">
          <cell r="H14174" t="str">
            <v>0120059310</v>
          </cell>
          <cell r="I14174">
            <v>0</v>
          </cell>
          <cell r="J14174">
            <v>11682000</v>
          </cell>
        </row>
        <row r="14175">
          <cell r="H14175" t="str">
            <v>0120059310</v>
          </cell>
          <cell r="I14175">
            <v>0</v>
          </cell>
          <cell r="J14175">
            <v>11682000</v>
          </cell>
        </row>
        <row r="14176">
          <cell r="H14176" t="str">
            <v>310</v>
          </cell>
          <cell r="I14176">
            <v>26750000</v>
          </cell>
          <cell r="J14176">
            <v>26750000</v>
          </cell>
        </row>
        <row r="14177">
          <cell r="H14177" t="str">
            <v>0100000310</v>
          </cell>
          <cell r="I14177">
            <v>26750000</v>
          </cell>
          <cell r="J14177">
            <v>26750000</v>
          </cell>
        </row>
        <row r="14178">
          <cell r="H14178" t="str">
            <v>0110000310</v>
          </cell>
          <cell r="I14178">
            <v>9090000</v>
          </cell>
          <cell r="J14178">
            <v>9090000</v>
          </cell>
        </row>
        <row r="14179">
          <cell r="H14179" t="str">
            <v>0110059310</v>
          </cell>
          <cell r="I14179">
            <v>9090000</v>
          </cell>
          <cell r="J14179">
            <v>9090000</v>
          </cell>
        </row>
        <row r="14180">
          <cell r="H14180" t="str">
            <v>0110059310</v>
          </cell>
          <cell r="I14180">
            <v>9090000</v>
          </cell>
          <cell r="J14180">
            <v>9090000</v>
          </cell>
        </row>
        <row r="14181">
          <cell r="H14181" t="str">
            <v>0110059310</v>
          </cell>
          <cell r="I14181">
            <v>0</v>
          </cell>
          <cell r="J14181">
            <v>9090000</v>
          </cell>
        </row>
        <row r="14182">
          <cell r="H14182" t="str">
            <v>0110059310</v>
          </cell>
          <cell r="I14182">
            <v>0</v>
          </cell>
          <cell r="J14182">
            <v>9090000</v>
          </cell>
        </row>
        <row r="14183">
          <cell r="H14183" t="str">
            <v>0120000310</v>
          </cell>
          <cell r="I14183">
            <v>17660000</v>
          </cell>
          <cell r="J14183">
            <v>17660000</v>
          </cell>
        </row>
        <row r="14184">
          <cell r="H14184" t="str">
            <v>0120059310</v>
          </cell>
          <cell r="I14184">
            <v>17660000</v>
          </cell>
          <cell r="J14184">
            <v>17660000</v>
          </cell>
        </row>
        <row r="14185">
          <cell r="H14185" t="str">
            <v>0120059310</v>
          </cell>
          <cell r="I14185">
            <v>17660000</v>
          </cell>
          <cell r="J14185">
            <v>17660000</v>
          </cell>
        </row>
        <row r="14186">
          <cell r="H14186" t="str">
            <v>0120059310</v>
          </cell>
          <cell r="I14186">
            <v>0</v>
          </cell>
          <cell r="J14186">
            <v>17660000</v>
          </cell>
        </row>
        <row r="14187">
          <cell r="H14187" t="str">
            <v>0120059310</v>
          </cell>
          <cell r="I14187">
            <v>0</v>
          </cell>
          <cell r="J14187">
            <v>17660000</v>
          </cell>
        </row>
        <row r="14188">
          <cell r="H14188" t="str">
            <v>310</v>
          </cell>
          <cell r="I14188">
            <v>49986600</v>
          </cell>
          <cell r="J14188">
            <v>46457100</v>
          </cell>
        </row>
        <row r="14189">
          <cell r="H14189" t="str">
            <v>0100000310</v>
          </cell>
          <cell r="I14189">
            <v>49986600</v>
          </cell>
          <cell r="J14189">
            <v>46457100</v>
          </cell>
        </row>
        <row r="14190">
          <cell r="H14190" t="str">
            <v>0150000310</v>
          </cell>
          <cell r="I14190">
            <v>49986600</v>
          </cell>
          <cell r="J14190">
            <v>46457100</v>
          </cell>
        </row>
        <row r="14191">
          <cell r="H14191" t="str">
            <v>0150059310</v>
          </cell>
          <cell r="I14191">
            <v>49986600</v>
          </cell>
          <cell r="J14191">
            <v>46457100</v>
          </cell>
        </row>
        <row r="14192">
          <cell r="H14192" t="str">
            <v>0150059310</v>
          </cell>
          <cell r="I14192">
            <v>49986600</v>
          </cell>
          <cell r="J14192">
            <v>46457100</v>
          </cell>
        </row>
        <row r="14193">
          <cell r="H14193" t="str">
            <v>0150059310</v>
          </cell>
          <cell r="I14193">
            <v>0</v>
          </cell>
          <cell r="J14193">
            <v>46457100</v>
          </cell>
        </row>
        <row r="14194">
          <cell r="H14194" t="str">
            <v>0150059310</v>
          </cell>
          <cell r="I14194">
            <v>0</v>
          </cell>
          <cell r="J14194">
            <v>12357100</v>
          </cell>
        </row>
        <row r="14195">
          <cell r="H14195" t="str">
            <v>0150059310</v>
          </cell>
          <cell r="I14195">
            <v>0</v>
          </cell>
          <cell r="J14195">
            <v>34100000</v>
          </cell>
        </row>
        <row r="14196">
          <cell r="H14196" t="str">
            <v>310</v>
          </cell>
          <cell r="I14196">
            <v>36500000</v>
          </cell>
          <cell r="J14196">
            <v>36500000</v>
          </cell>
        </row>
        <row r="14197">
          <cell r="H14197" t="str">
            <v>310</v>
          </cell>
          <cell r="I14197">
            <v>36500000</v>
          </cell>
          <cell r="J14197">
            <v>36500000</v>
          </cell>
        </row>
        <row r="14198">
          <cell r="H14198" t="str">
            <v>0500000310</v>
          </cell>
          <cell r="I14198">
            <v>36500000</v>
          </cell>
          <cell r="J14198">
            <v>36500000</v>
          </cell>
        </row>
        <row r="14199">
          <cell r="H14199" t="str">
            <v>0540000310</v>
          </cell>
          <cell r="I14199">
            <v>36500000</v>
          </cell>
          <cell r="J14199">
            <v>36500000</v>
          </cell>
        </row>
        <row r="14200">
          <cell r="H14200" t="str">
            <v>0543589310</v>
          </cell>
          <cell r="I14200">
            <v>36500000</v>
          </cell>
          <cell r="J14200">
            <v>36500000</v>
          </cell>
        </row>
        <row r="14201">
          <cell r="H14201" t="str">
            <v>0543589310</v>
          </cell>
          <cell r="I14201">
            <v>36500000</v>
          </cell>
          <cell r="J14201">
            <v>36500000</v>
          </cell>
        </row>
        <row r="14202">
          <cell r="H14202" t="str">
            <v>0543589310</v>
          </cell>
          <cell r="I14202">
            <v>0</v>
          </cell>
          <cell r="J14202">
            <v>36500000</v>
          </cell>
        </row>
        <row r="14203">
          <cell r="H14203" t="str">
            <v>0543589310</v>
          </cell>
          <cell r="I14203">
            <v>0</v>
          </cell>
          <cell r="J14203">
            <v>36500000</v>
          </cell>
        </row>
        <row r="14204">
          <cell r="H14204" t="str">
            <v>310</v>
          </cell>
          <cell r="I14204">
            <v>67475100</v>
          </cell>
          <cell r="J14204">
            <v>67475100</v>
          </cell>
        </row>
        <row r="14205">
          <cell r="H14205" t="str">
            <v>310</v>
          </cell>
          <cell r="I14205">
            <v>67475100</v>
          </cell>
          <cell r="J14205">
            <v>67475100</v>
          </cell>
        </row>
        <row r="14206">
          <cell r="H14206" t="str">
            <v>4100000310</v>
          </cell>
          <cell r="I14206">
            <v>67475100</v>
          </cell>
          <cell r="J14206">
            <v>67475100</v>
          </cell>
        </row>
        <row r="14207">
          <cell r="H14207" t="str">
            <v>4110000310</v>
          </cell>
          <cell r="I14207">
            <v>67475100</v>
          </cell>
          <cell r="J14207">
            <v>67475100</v>
          </cell>
        </row>
        <row r="14208">
          <cell r="H14208" t="str">
            <v>4110059310</v>
          </cell>
          <cell r="I14208">
            <v>67475100</v>
          </cell>
          <cell r="J14208">
            <v>67475100</v>
          </cell>
        </row>
        <row r="14209">
          <cell r="H14209" t="str">
            <v>4110059310</v>
          </cell>
          <cell r="I14209">
            <v>67475100</v>
          </cell>
          <cell r="J14209">
            <v>67475100</v>
          </cell>
        </row>
        <row r="14210">
          <cell r="H14210" t="str">
            <v>4110059310</v>
          </cell>
          <cell r="I14210">
            <v>0</v>
          </cell>
          <cell r="J14210">
            <v>67475100</v>
          </cell>
        </row>
        <row r="14211">
          <cell r="H14211" t="str">
            <v>4110059310</v>
          </cell>
          <cell r="I14211">
            <v>0</v>
          </cell>
          <cell r="J14211">
            <v>66871600</v>
          </cell>
        </row>
        <row r="14212">
          <cell r="H14212" t="str">
            <v>4110059310</v>
          </cell>
          <cell r="I14212">
            <v>0</v>
          </cell>
          <cell r="J14212">
            <v>603500</v>
          </cell>
        </row>
        <row r="14213">
          <cell r="H14213" t="str">
            <v>318</v>
          </cell>
          <cell r="I14213">
            <v>8440752200</v>
          </cell>
          <cell r="J14213">
            <v>7682073787.6499996</v>
          </cell>
        </row>
        <row r="14214">
          <cell r="H14214" t="str">
            <v>318</v>
          </cell>
          <cell r="I14214">
            <v>1190107400</v>
          </cell>
          <cell r="J14214">
            <v>823641208.92999995</v>
          </cell>
        </row>
        <row r="14215">
          <cell r="H14215" t="str">
            <v>318</v>
          </cell>
          <cell r="I14215">
            <v>7007300</v>
          </cell>
          <cell r="J14215">
            <v>6305693.54</v>
          </cell>
        </row>
        <row r="14216">
          <cell r="H14216" t="str">
            <v>4200000318</v>
          </cell>
          <cell r="I14216">
            <v>7007300</v>
          </cell>
          <cell r="J14216">
            <v>6305693.54</v>
          </cell>
        </row>
        <row r="14217">
          <cell r="H14217" t="str">
            <v>4250000318</v>
          </cell>
          <cell r="I14217">
            <v>7007300</v>
          </cell>
          <cell r="J14217">
            <v>6305693.54</v>
          </cell>
        </row>
        <row r="14218">
          <cell r="H14218" t="str">
            <v>4252794318</v>
          </cell>
          <cell r="I14218">
            <v>7007300</v>
          </cell>
          <cell r="J14218">
            <v>6305693.54</v>
          </cell>
        </row>
        <row r="14219">
          <cell r="H14219" t="str">
            <v>4252794318</v>
          </cell>
          <cell r="I14219">
            <v>7007300</v>
          </cell>
          <cell r="J14219">
            <v>6305693.54</v>
          </cell>
        </row>
        <row r="14220">
          <cell r="H14220" t="str">
            <v>4252794318</v>
          </cell>
          <cell r="I14220">
            <v>0</v>
          </cell>
          <cell r="J14220">
            <v>6305693.54</v>
          </cell>
        </row>
        <row r="14221">
          <cell r="H14221" t="str">
            <v>4252794318</v>
          </cell>
          <cell r="I14221">
            <v>0</v>
          </cell>
          <cell r="J14221">
            <v>6305693.54</v>
          </cell>
        </row>
        <row r="14222">
          <cell r="H14222" t="str">
            <v>318</v>
          </cell>
          <cell r="I14222">
            <v>1183100100</v>
          </cell>
          <cell r="J14222">
            <v>817335515.38999999</v>
          </cell>
        </row>
        <row r="14223">
          <cell r="H14223" t="str">
            <v>4200000318</v>
          </cell>
          <cell r="I14223">
            <v>1183100100</v>
          </cell>
          <cell r="J14223">
            <v>817335515.38999999</v>
          </cell>
        </row>
        <row r="14224">
          <cell r="H14224" t="str">
            <v>4210000318</v>
          </cell>
          <cell r="I14224">
            <v>23020000</v>
          </cell>
          <cell r="J14224">
            <v>14783000</v>
          </cell>
        </row>
        <row r="14225">
          <cell r="H14225" t="str">
            <v>4216220318</v>
          </cell>
          <cell r="I14225">
            <v>23020000</v>
          </cell>
          <cell r="J14225">
            <v>14783000</v>
          </cell>
        </row>
        <row r="14226">
          <cell r="H14226" t="str">
            <v>4216220318</v>
          </cell>
          <cell r="I14226">
            <v>23020000</v>
          </cell>
          <cell r="J14226">
            <v>14783000</v>
          </cell>
        </row>
        <row r="14227">
          <cell r="H14227" t="str">
            <v>4216220318</v>
          </cell>
          <cell r="I14227">
            <v>0</v>
          </cell>
          <cell r="J14227">
            <v>14783000</v>
          </cell>
        </row>
        <row r="14228">
          <cell r="H14228" t="str">
            <v>4250000318</v>
          </cell>
          <cell r="I14228">
            <v>1160080100</v>
          </cell>
          <cell r="J14228">
            <v>802552515.38999999</v>
          </cell>
        </row>
        <row r="14229">
          <cell r="H14229" t="str">
            <v>4253596318</v>
          </cell>
          <cell r="I14229">
            <v>1160080100</v>
          </cell>
          <cell r="J14229">
            <v>802552515.38999999</v>
          </cell>
        </row>
        <row r="14230">
          <cell r="H14230" t="str">
            <v>4253596318</v>
          </cell>
          <cell r="I14230">
            <v>1160080100</v>
          </cell>
          <cell r="J14230">
            <v>802552515.38999999</v>
          </cell>
        </row>
        <row r="14231">
          <cell r="H14231" t="str">
            <v>4253596318</v>
          </cell>
          <cell r="I14231">
            <v>0</v>
          </cell>
          <cell r="J14231">
            <v>802552515.38999999</v>
          </cell>
        </row>
        <row r="14232">
          <cell r="H14232" t="str">
            <v>4253596318</v>
          </cell>
          <cell r="I14232">
            <v>0</v>
          </cell>
          <cell r="J14232">
            <v>802552515.38999999</v>
          </cell>
        </row>
        <row r="14233">
          <cell r="H14233" t="str">
            <v>318</v>
          </cell>
          <cell r="I14233">
            <v>6931374500</v>
          </cell>
          <cell r="J14233">
            <v>6540118711.8800001</v>
          </cell>
        </row>
        <row r="14234">
          <cell r="H14234" t="str">
            <v>318</v>
          </cell>
          <cell r="I14234">
            <v>6931374500</v>
          </cell>
          <cell r="J14234">
            <v>6540118711.8800001</v>
          </cell>
        </row>
        <row r="14235">
          <cell r="H14235" t="str">
            <v>4200000318</v>
          </cell>
          <cell r="I14235">
            <v>6231713600</v>
          </cell>
          <cell r="J14235">
            <v>6096228329.1499996</v>
          </cell>
        </row>
        <row r="14236">
          <cell r="H14236" t="str">
            <v>4210000318</v>
          </cell>
          <cell r="I14236">
            <v>765277800</v>
          </cell>
          <cell r="J14236">
            <v>691757922.38999999</v>
          </cell>
        </row>
        <row r="14237">
          <cell r="H14237" t="str">
            <v>4210059318</v>
          </cell>
          <cell r="I14237">
            <v>171042400</v>
          </cell>
          <cell r="J14237">
            <v>171042400</v>
          </cell>
        </row>
        <row r="14238">
          <cell r="H14238" t="str">
            <v>4210059318</v>
          </cell>
          <cell r="I14238">
            <v>171042400</v>
          </cell>
          <cell r="J14238">
            <v>171042400</v>
          </cell>
        </row>
        <row r="14239">
          <cell r="H14239" t="str">
            <v>4210059318</v>
          </cell>
          <cell r="I14239">
            <v>0</v>
          </cell>
          <cell r="J14239">
            <v>171042400</v>
          </cell>
        </row>
        <row r="14240">
          <cell r="H14240" t="str">
            <v>4210059318</v>
          </cell>
          <cell r="I14240">
            <v>0</v>
          </cell>
          <cell r="J14240">
            <v>171042400</v>
          </cell>
        </row>
        <row r="14241">
          <cell r="H14241" t="str">
            <v>4212039318</v>
          </cell>
          <cell r="I14241">
            <v>594235400</v>
          </cell>
          <cell r="J14241">
            <v>520715522.38999999</v>
          </cell>
        </row>
        <row r="14242">
          <cell r="H14242" t="str">
            <v>4212039318</v>
          </cell>
          <cell r="I14242">
            <v>20678400</v>
          </cell>
          <cell r="J14242">
            <v>16626002.210000001</v>
          </cell>
        </row>
        <row r="14243">
          <cell r="H14243" t="str">
            <v>4212039318</v>
          </cell>
          <cell r="I14243">
            <v>0</v>
          </cell>
          <cell r="J14243">
            <v>16626002.210000001</v>
          </cell>
        </row>
        <row r="14244">
          <cell r="H14244" t="str">
            <v>4212039318</v>
          </cell>
          <cell r="I14244">
            <v>0</v>
          </cell>
          <cell r="J14244">
            <v>16626002.210000001</v>
          </cell>
        </row>
        <row r="14245">
          <cell r="H14245" t="str">
            <v>4212039318</v>
          </cell>
          <cell r="I14245">
            <v>573557000</v>
          </cell>
          <cell r="J14245">
            <v>504089520.18000001</v>
          </cell>
        </row>
        <row r="14246">
          <cell r="H14246" t="str">
            <v>4212039318</v>
          </cell>
          <cell r="I14246">
            <v>0</v>
          </cell>
          <cell r="J14246">
            <v>504089520.18000001</v>
          </cell>
        </row>
        <row r="14247">
          <cell r="H14247" t="str">
            <v>4212039318</v>
          </cell>
          <cell r="I14247">
            <v>0</v>
          </cell>
          <cell r="J14247">
            <v>504089520.18000001</v>
          </cell>
        </row>
        <row r="14248">
          <cell r="H14248" t="str">
            <v>4220000318</v>
          </cell>
          <cell r="I14248">
            <v>1642171900</v>
          </cell>
          <cell r="J14248">
            <v>1642171900</v>
          </cell>
        </row>
        <row r="14249">
          <cell r="H14249" t="str">
            <v>4220059318</v>
          </cell>
          <cell r="I14249">
            <v>1642171900</v>
          </cell>
          <cell r="J14249">
            <v>1642171900</v>
          </cell>
        </row>
        <row r="14250">
          <cell r="H14250" t="str">
            <v>4220059318</v>
          </cell>
          <cell r="I14250">
            <v>1642171900</v>
          </cell>
          <cell r="J14250">
            <v>1642171900</v>
          </cell>
        </row>
        <row r="14251">
          <cell r="H14251" t="str">
            <v>4220059318</v>
          </cell>
          <cell r="I14251">
            <v>0</v>
          </cell>
          <cell r="J14251">
            <v>1642171900</v>
          </cell>
        </row>
        <row r="14252">
          <cell r="H14252" t="str">
            <v>4220059318</v>
          </cell>
          <cell r="I14252">
            <v>0</v>
          </cell>
          <cell r="J14252">
            <v>1642171900</v>
          </cell>
        </row>
        <row r="14253">
          <cell r="H14253" t="str">
            <v>4250000318</v>
          </cell>
          <cell r="I14253">
            <v>3824263900</v>
          </cell>
          <cell r="J14253">
            <v>3762298506.7600002</v>
          </cell>
        </row>
        <row r="14254">
          <cell r="H14254" t="str">
            <v>4250011318</v>
          </cell>
          <cell r="I14254">
            <v>863651700</v>
          </cell>
          <cell r="J14254">
            <v>863552090.22000003</v>
          </cell>
        </row>
        <row r="14255">
          <cell r="H14255" t="str">
            <v>4250011318</v>
          </cell>
          <cell r="I14255">
            <v>863651700</v>
          </cell>
          <cell r="J14255">
            <v>863552090.22000003</v>
          </cell>
        </row>
        <row r="14256">
          <cell r="H14256" t="str">
            <v>4250011318</v>
          </cell>
          <cell r="I14256">
            <v>0</v>
          </cell>
          <cell r="J14256">
            <v>863552090.22000003</v>
          </cell>
        </row>
        <row r="14257">
          <cell r="H14257" t="str">
            <v>4250011318</v>
          </cell>
          <cell r="I14257">
            <v>0</v>
          </cell>
          <cell r="J14257">
            <v>863552090.22000003</v>
          </cell>
        </row>
        <row r="14258">
          <cell r="H14258" t="str">
            <v>4250012318</v>
          </cell>
          <cell r="I14258">
            <v>1563541300</v>
          </cell>
          <cell r="J14258">
            <v>1547614823.29</v>
          </cell>
        </row>
        <row r="14259">
          <cell r="H14259" t="str">
            <v>4250012318</v>
          </cell>
          <cell r="I14259">
            <v>1563541300</v>
          </cell>
          <cell r="J14259">
            <v>1547614823.29</v>
          </cell>
        </row>
        <row r="14260">
          <cell r="H14260" t="str">
            <v>4250012318</v>
          </cell>
          <cell r="I14260">
            <v>0</v>
          </cell>
          <cell r="J14260">
            <v>1547614823.29</v>
          </cell>
        </row>
        <row r="14261">
          <cell r="H14261" t="str">
            <v>4250012318</v>
          </cell>
          <cell r="I14261">
            <v>0</v>
          </cell>
          <cell r="J14261">
            <v>1547614823.29</v>
          </cell>
        </row>
        <row r="14262">
          <cell r="H14262" t="str">
            <v>4250019318</v>
          </cell>
          <cell r="I14262">
            <v>1356023800</v>
          </cell>
          <cell r="J14262">
            <v>1313980791.76</v>
          </cell>
        </row>
        <row r="14263">
          <cell r="H14263" t="str">
            <v>4250019318</v>
          </cell>
          <cell r="I14263">
            <v>50352600</v>
          </cell>
          <cell r="J14263">
            <v>47007856.189999998</v>
          </cell>
        </row>
        <row r="14264">
          <cell r="H14264" t="str">
            <v>4250019318</v>
          </cell>
          <cell r="I14264">
            <v>0</v>
          </cell>
          <cell r="J14264">
            <v>47007856.189999998</v>
          </cell>
        </row>
        <row r="14265">
          <cell r="H14265" t="str">
            <v>4250019318</v>
          </cell>
          <cell r="I14265">
            <v>0</v>
          </cell>
          <cell r="J14265">
            <v>47007856.189999998</v>
          </cell>
        </row>
        <row r="14266">
          <cell r="H14266" t="str">
            <v>4250019318</v>
          </cell>
          <cell r="I14266">
            <v>1270413400</v>
          </cell>
          <cell r="J14266">
            <v>1232633589.1199999</v>
          </cell>
        </row>
        <row r="14267">
          <cell r="H14267" t="str">
            <v>4250019318</v>
          </cell>
          <cell r="I14267">
            <v>0</v>
          </cell>
          <cell r="J14267">
            <v>1232633589.1199999</v>
          </cell>
        </row>
        <row r="14268">
          <cell r="H14268" t="str">
            <v>4250019318</v>
          </cell>
          <cell r="I14268">
            <v>0</v>
          </cell>
          <cell r="J14268">
            <v>203055508.62</v>
          </cell>
        </row>
        <row r="14269">
          <cell r="H14269" t="str">
            <v>4250019318</v>
          </cell>
          <cell r="I14269">
            <v>0</v>
          </cell>
          <cell r="J14269">
            <v>14948442.5</v>
          </cell>
        </row>
        <row r="14270">
          <cell r="H14270" t="str">
            <v>4250019318</v>
          </cell>
          <cell r="I14270">
            <v>0</v>
          </cell>
          <cell r="J14270">
            <v>1014629638</v>
          </cell>
        </row>
        <row r="14271">
          <cell r="H14271" t="str">
            <v>4250019318</v>
          </cell>
          <cell r="I14271">
            <v>35257800</v>
          </cell>
          <cell r="J14271">
            <v>34339346.450000003</v>
          </cell>
        </row>
        <row r="14272">
          <cell r="H14272" t="str">
            <v>4250019318</v>
          </cell>
          <cell r="I14272">
            <v>0</v>
          </cell>
          <cell r="J14272">
            <v>269167.58</v>
          </cell>
        </row>
        <row r="14273">
          <cell r="H14273" t="str">
            <v>4250019318</v>
          </cell>
          <cell r="I14273">
            <v>0</v>
          </cell>
          <cell r="J14273">
            <v>269167.58</v>
          </cell>
        </row>
        <row r="14274">
          <cell r="H14274" t="str">
            <v>4250019318</v>
          </cell>
          <cell r="I14274">
            <v>0</v>
          </cell>
          <cell r="J14274">
            <v>34070178.869999997</v>
          </cell>
        </row>
        <row r="14275">
          <cell r="H14275" t="str">
            <v>4250019318</v>
          </cell>
          <cell r="I14275">
            <v>0</v>
          </cell>
          <cell r="J14275">
            <v>31443870.559999999</v>
          </cell>
        </row>
        <row r="14276">
          <cell r="H14276" t="str">
            <v>4250019318</v>
          </cell>
          <cell r="I14276">
            <v>0</v>
          </cell>
          <cell r="J14276">
            <v>2112704.6800000002</v>
          </cell>
        </row>
        <row r="14277">
          <cell r="H14277" t="str">
            <v>4250019318</v>
          </cell>
          <cell r="I14277">
            <v>0</v>
          </cell>
          <cell r="J14277">
            <v>513603.63</v>
          </cell>
        </row>
        <row r="14278">
          <cell r="H14278" t="str">
            <v>4250039318</v>
          </cell>
          <cell r="I14278">
            <v>34802600</v>
          </cell>
          <cell r="J14278">
            <v>31061268.989999998</v>
          </cell>
        </row>
        <row r="14279">
          <cell r="H14279" t="str">
            <v>4250039318</v>
          </cell>
          <cell r="I14279">
            <v>18659000</v>
          </cell>
          <cell r="J14279">
            <v>17928695.73</v>
          </cell>
        </row>
        <row r="14280">
          <cell r="H14280" t="str">
            <v>4250039318</v>
          </cell>
          <cell r="I14280">
            <v>0</v>
          </cell>
          <cell r="J14280">
            <v>17928695.73</v>
          </cell>
        </row>
        <row r="14281">
          <cell r="H14281" t="str">
            <v>4250039318</v>
          </cell>
          <cell r="I14281">
            <v>0</v>
          </cell>
          <cell r="J14281">
            <v>17928695.73</v>
          </cell>
        </row>
        <row r="14282">
          <cell r="H14282" t="str">
            <v>4250039318</v>
          </cell>
          <cell r="I14282">
            <v>16143600</v>
          </cell>
          <cell r="J14282">
            <v>13132573.26</v>
          </cell>
        </row>
        <row r="14283">
          <cell r="H14283" t="str">
            <v>4250039318</v>
          </cell>
          <cell r="I14283">
            <v>0</v>
          </cell>
          <cell r="J14283">
            <v>13132573.26</v>
          </cell>
        </row>
        <row r="14284">
          <cell r="H14284" t="str">
            <v>4250039318</v>
          </cell>
          <cell r="I14284">
            <v>0</v>
          </cell>
          <cell r="J14284">
            <v>448318.58</v>
          </cell>
        </row>
        <row r="14285">
          <cell r="H14285" t="str">
            <v>4250039318</v>
          </cell>
          <cell r="I14285">
            <v>0</v>
          </cell>
          <cell r="J14285">
            <v>12684254.68</v>
          </cell>
        </row>
        <row r="14286">
          <cell r="H14286" t="str">
            <v>4253987318</v>
          </cell>
          <cell r="I14286">
            <v>6244500</v>
          </cell>
          <cell r="J14286">
            <v>6089532.5</v>
          </cell>
        </row>
        <row r="14287">
          <cell r="H14287" t="str">
            <v>4253987318</v>
          </cell>
          <cell r="I14287">
            <v>6244500</v>
          </cell>
          <cell r="J14287">
            <v>6089532.5</v>
          </cell>
        </row>
        <row r="14288">
          <cell r="H14288" t="str">
            <v>4253987318</v>
          </cell>
          <cell r="I14288">
            <v>0</v>
          </cell>
          <cell r="J14288">
            <v>6089532.5</v>
          </cell>
        </row>
        <row r="14289">
          <cell r="H14289" t="str">
            <v>4253987318</v>
          </cell>
          <cell r="I14289">
            <v>0</v>
          </cell>
          <cell r="J14289">
            <v>6089532.5</v>
          </cell>
        </row>
        <row r="14290">
          <cell r="H14290" t="str">
            <v>9900000318</v>
          </cell>
          <cell r="I14290">
            <v>699660900</v>
          </cell>
          <cell r="J14290">
            <v>443890382.73000002</v>
          </cell>
        </row>
        <row r="14291">
          <cell r="H14291" t="str">
            <v>9910000318</v>
          </cell>
          <cell r="I14291">
            <v>693736600</v>
          </cell>
          <cell r="J14291">
            <v>438044695.69</v>
          </cell>
        </row>
        <row r="14292">
          <cell r="H14292" t="str">
            <v>9919999318</v>
          </cell>
          <cell r="I14292">
            <v>693736600</v>
          </cell>
          <cell r="J14292">
            <v>438044695.69</v>
          </cell>
        </row>
        <row r="14293">
          <cell r="H14293" t="str">
            <v>9919999318</v>
          </cell>
          <cell r="I14293">
            <v>338513100</v>
          </cell>
          <cell r="J14293">
            <v>82821195.689999998</v>
          </cell>
        </row>
        <row r="14294">
          <cell r="H14294" t="str">
            <v>9919999318</v>
          </cell>
          <cell r="I14294">
            <v>0</v>
          </cell>
          <cell r="J14294">
            <v>82821195.689999998</v>
          </cell>
        </row>
        <row r="14295">
          <cell r="H14295" t="str">
            <v>9919999318</v>
          </cell>
          <cell r="I14295">
            <v>0</v>
          </cell>
          <cell r="J14295">
            <v>82821195.689999998</v>
          </cell>
        </row>
        <row r="14296">
          <cell r="H14296" t="str">
            <v>9919999318</v>
          </cell>
          <cell r="I14296">
            <v>355223500</v>
          </cell>
          <cell r="J14296">
            <v>355223500</v>
          </cell>
        </row>
        <row r="14297">
          <cell r="H14297" t="str">
            <v>9919999318</v>
          </cell>
          <cell r="I14297">
            <v>0</v>
          </cell>
          <cell r="J14297">
            <v>355223500</v>
          </cell>
        </row>
        <row r="14298">
          <cell r="H14298" t="str">
            <v>9919999318</v>
          </cell>
          <cell r="I14298">
            <v>0</v>
          </cell>
          <cell r="J14298">
            <v>355223500</v>
          </cell>
        </row>
        <row r="14299">
          <cell r="H14299" t="str">
            <v>9990000318</v>
          </cell>
          <cell r="I14299">
            <v>5924300</v>
          </cell>
          <cell r="J14299">
            <v>5845687.04</v>
          </cell>
        </row>
        <row r="14300">
          <cell r="H14300" t="str">
            <v>9992041318</v>
          </cell>
          <cell r="I14300">
            <v>5924300</v>
          </cell>
          <cell r="J14300">
            <v>5845687.04</v>
          </cell>
        </row>
        <row r="14301">
          <cell r="H14301" t="str">
            <v>9992041318</v>
          </cell>
          <cell r="I14301">
            <v>3420500</v>
          </cell>
          <cell r="J14301">
            <v>3396400</v>
          </cell>
        </row>
        <row r="14302">
          <cell r="H14302" t="str">
            <v>9992041318</v>
          </cell>
          <cell r="I14302">
            <v>0</v>
          </cell>
          <cell r="J14302">
            <v>3396400</v>
          </cell>
        </row>
        <row r="14303">
          <cell r="H14303" t="str">
            <v>9992041318</v>
          </cell>
          <cell r="I14303">
            <v>0</v>
          </cell>
          <cell r="J14303">
            <v>3396400</v>
          </cell>
        </row>
        <row r="14304">
          <cell r="H14304" t="str">
            <v>9992041318</v>
          </cell>
          <cell r="I14304">
            <v>2178400</v>
          </cell>
          <cell r="J14304">
            <v>2123887.04</v>
          </cell>
        </row>
        <row r="14305">
          <cell r="H14305" t="str">
            <v>9992041318</v>
          </cell>
          <cell r="I14305">
            <v>0</v>
          </cell>
          <cell r="J14305">
            <v>2123887.04</v>
          </cell>
        </row>
        <row r="14306">
          <cell r="H14306" t="str">
            <v>9992041318</v>
          </cell>
          <cell r="I14306">
            <v>0</v>
          </cell>
          <cell r="J14306">
            <v>153192</v>
          </cell>
        </row>
        <row r="14307">
          <cell r="H14307" t="str">
            <v>9992041318</v>
          </cell>
          <cell r="I14307">
            <v>0</v>
          </cell>
          <cell r="J14307">
            <v>1970695.04</v>
          </cell>
        </row>
        <row r="14308">
          <cell r="H14308" t="str">
            <v>9992041318</v>
          </cell>
          <cell r="I14308">
            <v>325400</v>
          </cell>
          <cell r="J14308">
            <v>325400</v>
          </cell>
        </row>
        <row r="14309">
          <cell r="H14309" t="str">
            <v>9992041318</v>
          </cell>
          <cell r="I14309">
            <v>0</v>
          </cell>
          <cell r="J14309">
            <v>325400</v>
          </cell>
        </row>
        <row r="14310">
          <cell r="H14310" t="str">
            <v>9992041318</v>
          </cell>
          <cell r="I14310">
            <v>0</v>
          </cell>
          <cell r="J14310">
            <v>325400</v>
          </cell>
        </row>
        <row r="14311">
          <cell r="H14311" t="str">
            <v>318</v>
          </cell>
          <cell r="I14311">
            <v>240014700</v>
          </cell>
          <cell r="J14311">
            <v>240014697.59999999</v>
          </cell>
        </row>
        <row r="14312">
          <cell r="H14312" t="str">
            <v>318</v>
          </cell>
          <cell r="I14312">
            <v>4561800</v>
          </cell>
          <cell r="J14312">
            <v>4561800</v>
          </cell>
        </row>
        <row r="14313">
          <cell r="H14313" t="str">
            <v>0200000318</v>
          </cell>
          <cell r="I14313">
            <v>4561800</v>
          </cell>
          <cell r="J14313">
            <v>4561800</v>
          </cell>
        </row>
        <row r="14314">
          <cell r="H14314" t="str">
            <v>0210000318</v>
          </cell>
          <cell r="I14314">
            <v>4561800</v>
          </cell>
          <cell r="J14314">
            <v>4561800</v>
          </cell>
        </row>
        <row r="14315">
          <cell r="H14315" t="str">
            <v>0210059318</v>
          </cell>
          <cell r="I14315">
            <v>4561800</v>
          </cell>
          <cell r="J14315">
            <v>4561800</v>
          </cell>
        </row>
        <row r="14316">
          <cell r="H14316" t="str">
            <v>0210059318</v>
          </cell>
          <cell r="I14316">
            <v>4561800</v>
          </cell>
          <cell r="J14316">
            <v>4561800</v>
          </cell>
        </row>
        <row r="14317">
          <cell r="H14317" t="str">
            <v>0210059318</v>
          </cell>
          <cell r="I14317">
            <v>0</v>
          </cell>
          <cell r="J14317">
            <v>4561800</v>
          </cell>
        </row>
        <row r="14318">
          <cell r="H14318" t="str">
            <v>0210059318</v>
          </cell>
          <cell r="I14318">
            <v>0</v>
          </cell>
          <cell r="J14318">
            <v>3487700</v>
          </cell>
        </row>
        <row r="14319">
          <cell r="H14319" t="str">
            <v>0210059318</v>
          </cell>
          <cell r="I14319">
            <v>0</v>
          </cell>
          <cell r="J14319">
            <v>1074100</v>
          </cell>
        </row>
        <row r="14320">
          <cell r="H14320" t="str">
            <v>318</v>
          </cell>
          <cell r="I14320">
            <v>1939300</v>
          </cell>
          <cell r="J14320">
            <v>1939297.6</v>
          </cell>
        </row>
        <row r="14321">
          <cell r="H14321" t="str">
            <v>4200000318</v>
          </cell>
          <cell r="I14321">
            <v>1939300</v>
          </cell>
          <cell r="J14321">
            <v>1939297.6</v>
          </cell>
        </row>
        <row r="14322">
          <cell r="H14322" t="str">
            <v>4250000318</v>
          </cell>
          <cell r="I14322">
            <v>1939300</v>
          </cell>
          <cell r="J14322">
            <v>1939297.6</v>
          </cell>
        </row>
        <row r="14323">
          <cell r="H14323" t="str">
            <v>4252040318</v>
          </cell>
          <cell r="I14323">
            <v>1939300</v>
          </cell>
          <cell r="J14323">
            <v>1939297.6</v>
          </cell>
        </row>
        <row r="14324">
          <cell r="H14324" t="str">
            <v>4252040318</v>
          </cell>
          <cell r="I14324">
            <v>1939300</v>
          </cell>
          <cell r="J14324">
            <v>1939297.6</v>
          </cell>
        </row>
        <row r="14325">
          <cell r="H14325" t="str">
            <v>4252040318</v>
          </cell>
          <cell r="I14325">
            <v>0</v>
          </cell>
          <cell r="J14325">
            <v>1939297.6</v>
          </cell>
        </row>
        <row r="14326">
          <cell r="H14326" t="str">
            <v>4252040318</v>
          </cell>
          <cell r="I14326">
            <v>0</v>
          </cell>
          <cell r="J14326">
            <v>1939297.6</v>
          </cell>
        </row>
        <row r="14327">
          <cell r="H14327" t="str">
            <v>318</v>
          </cell>
          <cell r="I14327">
            <v>233513600</v>
          </cell>
          <cell r="J14327">
            <v>233513600</v>
          </cell>
        </row>
        <row r="14328">
          <cell r="H14328" t="str">
            <v>0200000318</v>
          </cell>
          <cell r="I14328">
            <v>233513600</v>
          </cell>
          <cell r="J14328">
            <v>233513600</v>
          </cell>
        </row>
        <row r="14329">
          <cell r="H14329" t="str">
            <v>0210000318</v>
          </cell>
          <cell r="I14329">
            <v>233513600</v>
          </cell>
          <cell r="J14329">
            <v>233513600</v>
          </cell>
        </row>
        <row r="14330">
          <cell r="H14330" t="str">
            <v>0210059318</v>
          </cell>
          <cell r="I14330">
            <v>233513600</v>
          </cell>
          <cell r="J14330">
            <v>233513600</v>
          </cell>
        </row>
        <row r="14331">
          <cell r="H14331" t="str">
            <v>0210059318</v>
          </cell>
          <cell r="I14331">
            <v>233513600</v>
          </cell>
          <cell r="J14331">
            <v>233513600</v>
          </cell>
        </row>
        <row r="14332">
          <cell r="H14332" t="str">
            <v>0210059318</v>
          </cell>
          <cell r="I14332">
            <v>0</v>
          </cell>
          <cell r="J14332">
            <v>233513600</v>
          </cell>
        </row>
        <row r="14333">
          <cell r="H14333" t="str">
            <v>0210059318</v>
          </cell>
          <cell r="I14333">
            <v>0</v>
          </cell>
          <cell r="J14333">
            <v>192687300</v>
          </cell>
        </row>
        <row r="14334">
          <cell r="H14334" t="str">
            <v>0210059318</v>
          </cell>
          <cell r="I14334">
            <v>0</v>
          </cell>
          <cell r="J14334">
            <v>40826300</v>
          </cell>
        </row>
        <row r="14335">
          <cell r="H14335" t="str">
            <v>318</v>
          </cell>
          <cell r="I14335">
            <v>79255600</v>
          </cell>
          <cell r="J14335">
            <v>78299169.239999995</v>
          </cell>
        </row>
        <row r="14336">
          <cell r="H14336" t="str">
            <v>318</v>
          </cell>
          <cell r="I14336">
            <v>79255600</v>
          </cell>
          <cell r="J14336">
            <v>78299169.239999995</v>
          </cell>
        </row>
        <row r="14337">
          <cell r="H14337" t="str">
            <v>0300000318</v>
          </cell>
          <cell r="I14337">
            <v>16755600</v>
          </cell>
          <cell r="J14337">
            <v>15799169.24</v>
          </cell>
        </row>
        <row r="14338">
          <cell r="H14338" t="str">
            <v>0330000318</v>
          </cell>
          <cell r="I14338">
            <v>16755600</v>
          </cell>
          <cell r="J14338">
            <v>15799169.24</v>
          </cell>
        </row>
        <row r="14339">
          <cell r="H14339" t="str">
            <v>0333986318</v>
          </cell>
          <cell r="I14339">
            <v>16755600</v>
          </cell>
          <cell r="J14339">
            <v>15799169.24</v>
          </cell>
        </row>
        <row r="14340">
          <cell r="H14340" t="str">
            <v>0333986318</v>
          </cell>
          <cell r="I14340">
            <v>16755600</v>
          </cell>
          <cell r="J14340">
            <v>15799169.24</v>
          </cell>
        </row>
        <row r="14341">
          <cell r="H14341" t="str">
            <v>0333986318</v>
          </cell>
          <cell r="I14341">
            <v>0</v>
          </cell>
          <cell r="J14341">
            <v>15799169.24</v>
          </cell>
        </row>
        <row r="14342">
          <cell r="H14342" t="str">
            <v>0333986318</v>
          </cell>
          <cell r="I14342">
            <v>0</v>
          </cell>
          <cell r="J14342">
            <v>15799169.24</v>
          </cell>
        </row>
        <row r="14343">
          <cell r="H14343" t="str">
            <v>0500000318</v>
          </cell>
          <cell r="I14343">
            <v>62500000</v>
          </cell>
          <cell r="J14343">
            <v>62500000</v>
          </cell>
        </row>
        <row r="14344">
          <cell r="H14344" t="str">
            <v>0540000318</v>
          </cell>
          <cell r="I14344">
            <v>62500000</v>
          </cell>
          <cell r="J14344">
            <v>62500000</v>
          </cell>
        </row>
        <row r="14345">
          <cell r="H14345" t="str">
            <v>0543589318</v>
          </cell>
          <cell r="I14345">
            <v>62500000</v>
          </cell>
          <cell r="J14345">
            <v>62500000</v>
          </cell>
        </row>
        <row r="14346">
          <cell r="H14346" t="str">
            <v>0543589318</v>
          </cell>
          <cell r="I14346">
            <v>62500000</v>
          </cell>
          <cell r="J14346">
            <v>62500000</v>
          </cell>
        </row>
        <row r="14347">
          <cell r="H14347" t="str">
            <v>0543589318</v>
          </cell>
          <cell r="I14347">
            <v>0</v>
          </cell>
          <cell r="J14347">
            <v>62500000</v>
          </cell>
        </row>
        <row r="14348">
          <cell r="H14348" t="str">
            <v>0543589318</v>
          </cell>
          <cell r="I14348">
            <v>0</v>
          </cell>
          <cell r="J14348">
            <v>62500000</v>
          </cell>
        </row>
        <row r="14349">
          <cell r="H14349" t="str">
            <v>319</v>
          </cell>
          <cell r="I14349">
            <v>3515318800</v>
          </cell>
          <cell r="J14349">
            <v>3515318800</v>
          </cell>
        </row>
        <row r="14350">
          <cell r="H14350" t="str">
            <v>319</v>
          </cell>
          <cell r="I14350">
            <v>3461908800</v>
          </cell>
          <cell r="J14350">
            <v>3461908800</v>
          </cell>
        </row>
        <row r="14351">
          <cell r="H14351" t="str">
            <v>319</v>
          </cell>
          <cell r="I14351">
            <v>122617500</v>
          </cell>
          <cell r="J14351">
            <v>122617500</v>
          </cell>
        </row>
        <row r="14352">
          <cell r="H14352" t="str">
            <v>1400000319</v>
          </cell>
          <cell r="I14352">
            <v>122617500</v>
          </cell>
          <cell r="J14352">
            <v>122617500</v>
          </cell>
        </row>
        <row r="14353">
          <cell r="H14353" t="str">
            <v>1410000319</v>
          </cell>
          <cell r="I14353">
            <v>122617500</v>
          </cell>
          <cell r="J14353">
            <v>122617500</v>
          </cell>
        </row>
        <row r="14354">
          <cell r="H14354" t="str">
            <v>1412798319</v>
          </cell>
          <cell r="I14354">
            <v>122617500</v>
          </cell>
          <cell r="J14354">
            <v>122617500</v>
          </cell>
        </row>
        <row r="14355">
          <cell r="H14355" t="str">
            <v>1412798319</v>
          </cell>
          <cell r="I14355">
            <v>122617500</v>
          </cell>
          <cell r="J14355">
            <v>122617500</v>
          </cell>
        </row>
        <row r="14356">
          <cell r="H14356" t="str">
            <v>1412798319</v>
          </cell>
          <cell r="I14356">
            <v>0</v>
          </cell>
          <cell r="J14356">
            <v>122617500</v>
          </cell>
        </row>
        <row r="14357">
          <cell r="H14357" t="str">
            <v>1412798319</v>
          </cell>
          <cell r="I14357">
            <v>0</v>
          </cell>
          <cell r="J14357">
            <v>122617500</v>
          </cell>
        </row>
        <row r="14358">
          <cell r="H14358" t="str">
            <v>319</v>
          </cell>
          <cell r="I14358">
            <v>3339291300</v>
          </cell>
          <cell r="J14358">
            <v>3339291300</v>
          </cell>
        </row>
        <row r="14359">
          <cell r="H14359" t="str">
            <v>1400000319</v>
          </cell>
          <cell r="I14359">
            <v>3339291300</v>
          </cell>
          <cell r="J14359">
            <v>3339291300</v>
          </cell>
        </row>
        <row r="14360">
          <cell r="H14360" t="str">
            <v>1410000319</v>
          </cell>
          <cell r="I14360">
            <v>3339291300</v>
          </cell>
          <cell r="J14360">
            <v>3339291300</v>
          </cell>
        </row>
        <row r="14361">
          <cell r="H14361" t="str">
            <v>1410059319</v>
          </cell>
          <cell r="I14361">
            <v>2080281300</v>
          </cell>
          <cell r="J14361">
            <v>2080281300</v>
          </cell>
        </row>
        <row r="14362">
          <cell r="H14362" t="str">
            <v>1410059319</v>
          </cell>
          <cell r="I14362">
            <v>2080281300</v>
          </cell>
          <cell r="J14362">
            <v>2080281300</v>
          </cell>
        </row>
        <row r="14363">
          <cell r="H14363" t="str">
            <v>1410059319</v>
          </cell>
          <cell r="I14363">
            <v>0</v>
          </cell>
          <cell r="J14363">
            <v>2080281300</v>
          </cell>
        </row>
        <row r="14364">
          <cell r="H14364" t="str">
            <v>1410059319</v>
          </cell>
          <cell r="I14364">
            <v>0</v>
          </cell>
          <cell r="J14364">
            <v>2037681300</v>
          </cell>
        </row>
        <row r="14365">
          <cell r="H14365" t="str">
            <v>1410059319</v>
          </cell>
          <cell r="I14365">
            <v>0</v>
          </cell>
          <cell r="J14365">
            <v>42600000</v>
          </cell>
        </row>
        <row r="14366">
          <cell r="H14366" t="str">
            <v>1416086319</v>
          </cell>
          <cell r="I14366">
            <v>1259010000</v>
          </cell>
          <cell r="J14366">
            <v>1259010000</v>
          </cell>
        </row>
        <row r="14367">
          <cell r="H14367" t="str">
            <v>1416086319</v>
          </cell>
          <cell r="I14367">
            <v>1259010000</v>
          </cell>
          <cell r="J14367">
            <v>1259010000</v>
          </cell>
        </row>
        <row r="14368">
          <cell r="H14368" t="str">
            <v>1416086319</v>
          </cell>
          <cell r="I14368">
            <v>0</v>
          </cell>
          <cell r="J14368">
            <v>1259010000</v>
          </cell>
        </row>
        <row r="14369">
          <cell r="H14369" t="str">
            <v>1416086319</v>
          </cell>
          <cell r="I14369">
            <v>0</v>
          </cell>
          <cell r="J14369">
            <v>1259010000</v>
          </cell>
        </row>
        <row r="14370">
          <cell r="H14370" t="str">
            <v>319</v>
          </cell>
          <cell r="I14370">
            <v>53410000</v>
          </cell>
          <cell r="J14370">
            <v>53410000</v>
          </cell>
        </row>
        <row r="14371">
          <cell r="H14371" t="str">
            <v>319</v>
          </cell>
          <cell r="I14371">
            <v>53410000</v>
          </cell>
          <cell r="J14371">
            <v>53410000</v>
          </cell>
        </row>
        <row r="14372">
          <cell r="H14372" t="str">
            <v>0500000319</v>
          </cell>
          <cell r="I14372">
            <v>53410000</v>
          </cell>
          <cell r="J14372">
            <v>53410000</v>
          </cell>
        </row>
        <row r="14373">
          <cell r="H14373" t="str">
            <v>0540000319</v>
          </cell>
          <cell r="I14373">
            <v>53410000</v>
          </cell>
          <cell r="J14373">
            <v>53410000</v>
          </cell>
        </row>
        <row r="14374">
          <cell r="H14374" t="str">
            <v>0543592319</v>
          </cell>
          <cell r="I14374">
            <v>53410000</v>
          </cell>
          <cell r="J14374">
            <v>53410000</v>
          </cell>
        </row>
        <row r="14375">
          <cell r="H14375" t="str">
            <v>0543592319</v>
          </cell>
          <cell r="I14375">
            <v>53410000</v>
          </cell>
          <cell r="J14375">
            <v>53410000</v>
          </cell>
        </row>
        <row r="14376">
          <cell r="H14376" t="str">
            <v>0543592319</v>
          </cell>
          <cell r="I14376">
            <v>0</v>
          </cell>
          <cell r="J14376">
            <v>53410000</v>
          </cell>
        </row>
        <row r="14377">
          <cell r="H14377" t="str">
            <v>0543592319</v>
          </cell>
          <cell r="I14377">
            <v>0</v>
          </cell>
          <cell r="J14377">
            <v>53410000</v>
          </cell>
        </row>
        <row r="14378">
          <cell r="H14378" t="str">
            <v>320</v>
          </cell>
          <cell r="I14378">
            <v>270403503900</v>
          </cell>
          <cell r="J14378">
            <v>302948993098.19</v>
          </cell>
        </row>
        <row r="14379">
          <cell r="H14379" t="str">
            <v>320</v>
          </cell>
          <cell r="I14379">
            <v>206913555800</v>
          </cell>
          <cell r="J14379">
            <v>239910087244.64001</v>
          </cell>
        </row>
        <row r="14380">
          <cell r="H14380" t="str">
            <v>320</v>
          </cell>
          <cell r="I14380">
            <v>206913555800</v>
          </cell>
          <cell r="J14380">
            <v>239910087244.64001</v>
          </cell>
        </row>
        <row r="14381">
          <cell r="H14381" t="str">
            <v>0300000320</v>
          </cell>
          <cell r="I14381">
            <v>1470377500</v>
          </cell>
          <cell r="J14381">
            <v>1469651028.3099999</v>
          </cell>
        </row>
        <row r="14382">
          <cell r="H14382" t="str">
            <v>0330000320</v>
          </cell>
          <cell r="I14382">
            <v>1470377500</v>
          </cell>
          <cell r="J14382">
            <v>1469651028.3099999</v>
          </cell>
        </row>
        <row r="14383">
          <cell r="H14383" t="str">
            <v>0333988320</v>
          </cell>
          <cell r="I14383">
            <v>627110200</v>
          </cell>
          <cell r="J14383">
            <v>626700815.58000004</v>
          </cell>
        </row>
        <row r="14384">
          <cell r="H14384" t="str">
            <v>0333988320</v>
          </cell>
          <cell r="I14384">
            <v>627110200</v>
          </cell>
          <cell r="J14384">
            <v>626700815.58000004</v>
          </cell>
        </row>
        <row r="14385">
          <cell r="H14385" t="str">
            <v>0333988320</v>
          </cell>
          <cell r="I14385">
            <v>0</v>
          </cell>
          <cell r="J14385">
            <v>626700815.58000004</v>
          </cell>
        </row>
        <row r="14386">
          <cell r="H14386" t="str">
            <v>0333988320</v>
          </cell>
          <cell r="I14386">
            <v>0</v>
          </cell>
          <cell r="J14386">
            <v>626700815.58000004</v>
          </cell>
        </row>
        <row r="14387">
          <cell r="H14387" t="str">
            <v>0333989320</v>
          </cell>
          <cell r="I14387">
            <v>1922800</v>
          </cell>
          <cell r="J14387">
            <v>1903674.76</v>
          </cell>
        </row>
        <row r="14388">
          <cell r="H14388" t="str">
            <v>0333989320</v>
          </cell>
          <cell r="I14388">
            <v>1922800</v>
          </cell>
          <cell r="J14388">
            <v>1903674.76</v>
          </cell>
        </row>
        <row r="14389">
          <cell r="H14389" t="str">
            <v>0333989320</v>
          </cell>
          <cell r="I14389">
            <v>0</v>
          </cell>
          <cell r="J14389">
            <v>1903674.76</v>
          </cell>
        </row>
        <row r="14390">
          <cell r="H14390" t="str">
            <v>0333989320</v>
          </cell>
          <cell r="I14390">
            <v>0</v>
          </cell>
          <cell r="J14390">
            <v>1903674.76</v>
          </cell>
        </row>
        <row r="14391">
          <cell r="H14391" t="str">
            <v>0333990320</v>
          </cell>
          <cell r="I14391">
            <v>124185800</v>
          </cell>
          <cell r="J14391">
            <v>124079278.76000001</v>
          </cell>
        </row>
        <row r="14392">
          <cell r="H14392" t="str">
            <v>0333990320</v>
          </cell>
          <cell r="I14392">
            <v>124185800</v>
          </cell>
          <cell r="J14392">
            <v>124079278.76000001</v>
          </cell>
        </row>
        <row r="14393">
          <cell r="H14393" t="str">
            <v>0333990320</v>
          </cell>
          <cell r="I14393">
            <v>0</v>
          </cell>
          <cell r="J14393">
            <v>124079278.76000001</v>
          </cell>
        </row>
        <row r="14394">
          <cell r="H14394" t="str">
            <v>0333990320</v>
          </cell>
          <cell r="I14394">
            <v>0</v>
          </cell>
          <cell r="J14394">
            <v>124079278.76000001</v>
          </cell>
        </row>
        <row r="14395">
          <cell r="H14395" t="str">
            <v>0333991320</v>
          </cell>
          <cell r="I14395">
            <v>717158700</v>
          </cell>
          <cell r="J14395">
            <v>716967259.21000004</v>
          </cell>
        </row>
        <row r="14396">
          <cell r="H14396" t="str">
            <v>0333991320</v>
          </cell>
          <cell r="I14396">
            <v>717158700</v>
          </cell>
          <cell r="J14396">
            <v>716967259.21000004</v>
          </cell>
        </row>
        <row r="14397">
          <cell r="H14397" t="str">
            <v>0333991320</v>
          </cell>
          <cell r="I14397">
            <v>0</v>
          </cell>
          <cell r="J14397">
            <v>716967259.21000004</v>
          </cell>
        </row>
        <row r="14398">
          <cell r="H14398" t="str">
            <v>0333991320</v>
          </cell>
          <cell r="I14398">
            <v>0</v>
          </cell>
          <cell r="J14398">
            <v>716967259.21000004</v>
          </cell>
        </row>
        <row r="14399">
          <cell r="H14399" t="str">
            <v>0800000320</v>
          </cell>
          <cell r="I14399">
            <v>15246000</v>
          </cell>
          <cell r="J14399">
            <v>15246000</v>
          </cell>
        </row>
        <row r="14400">
          <cell r="H14400" t="str">
            <v>0840000320</v>
          </cell>
          <cell r="I14400">
            <v>15246000</v>
          </cell>
          <cell r="J14400">
            <v>15246000</v>
          </cell>
        </row>
        <row r="14401">
          <cell r="H14401" t="str">
            <v>0843899320</v>
          </cell>
          <cell r="I14401">
            <v>15246000</v>
          </cell>
          <cell r="J14401">
            <v>15246000</v>
          </cell>
        </row>
        <row r="14402">
          <cell r="H14402" t="str">
            <v>0843899320</v>
          </cell>
          <cell r="I14402">
            <v>15246000</v>
          </cell>
          <cell r="J14402">
            <v>15246000</v>
          </cell>
        </row>
        <row r="14403">
          <cell r="H14403" t="str">
            <v>0843899320</v>
          </cell>
          <cell r="I14403">
            <v>0</v>
          </cell>
          <cell r="J14403">
            <v>15246000</v>
          </cell>
        </row>
        <row r="14404">
          <cell r="H14404" t="str">
            <v>0843899320</v>
          </cell>
          <cell r="I14404">
            <v>0</v>
          </cell>
          <cell r="J14404">
            <v>15246000</v>
          </cell>
        </row>
        <row r="14405">
          <cell r="H14405" t="str">
            <v>4200000320</v>
          </cell>
          <cell r="I14405">
            <v>205427932300</v>
          </cell>
          <cell r="J14405">
            <v>238425190216.32999</v>
          </cell>
        </row>
        <row r="14406">
          <cell r="H14406" t="str">
            <v>4230000320</v>
          </cell>
          <cell r="I14406">
            <v>191818510800</v>
          </cell>
          <cell r="J14406">
            <v>225067566685.20999</v>
          </cell>
        </row>
        <row r="14407">
          <cell r="H14407" t="str">
            <v>4230048320</v>
          </cell>
          <cell r="I14407">
            <v>0</v>
          </cell>
          <cell r="J14407">
            <v>33902109783.029999</v>
          </cell>
        </row>
        <row r="14408">
          <cell r="H14408" t="str">
            <v>4230048320</v>
          </cell>
          <cell r="I14408">
            <v>0</v>
          </cell>
          <cell r="J14408">
            <v>10759543985.83</v>
          </cell>
        </row>
        <row r="14409">
          <cell r="H14409" t="str">
            <v>4230048320</v>
          </cell>
          <cell r="I14409">
            <v>0</v>
          </cell>
          <cell r="J14409">
            <v>10759543985.83</v>
          </cell>
        </row>
        <row r="14410">
          <cell r="H14410" t="str">
            <v>4230048320</v>
          </cell>
          <cell r="I14410">
            <v>0</v>
          </cell>
          <cell r="J14410">
            <v>10722360419.66</v>
          </cell>
        </row>
        <row r="14411">
          <cell r="H14411" t="str">
            <v>4230048320</v>
          </cell>
          <cell r="I14411">
            <v>0</v>
          </cell>
          <cell r="J14411">
            <v>37183566.170000002</v>
          </cell>
        </row>
        <row r="14412">
          <cell r="H14412" t="str">
            <v>4230048320</v>
          </cell>
          <cell r="I14412">
            <v>0</v>
          </cell>
          <cell r="J14412">
            <v>22224066563.860001</v>
          </cell>
        </row>
        <row r="14413">
          <cell r="H14413" t="str">
            <v>4230048320</v>
          </cell>
          <cell r="I14413">
            <v>0</v>
          </cell>
          <cell r="J14413">
            <v>979647070.60000002</v>
          </cell>
        </row>
        <row r="14414">
          <cell r="H14414" t="str">
            <v>4230048320</v>
          </cell>
          <cell r="I14414">
            <v>0</v>
          </cell>
          <cell r="J14414">
            <v>719307890.85000002</v>
          </cell>
        </row>
        <row r="14415">
          <cell r="H14415" t="str">
            <v>4230048320</v>
          </cell>
          <cell r="I14415">
            <v>0</v>
          </cell>
          <cell r="J14415">
            <v>250554604.06999999</v>
          </cell>
        </row>
        <row r="14416">
          <cell r="H14416" t="str">
            <v>4230048320</v>
          </cell>
          <cell r="I14416">
            <v>0</v>
          </cell>
          <cell r="J14416">
            <v>9784575.6799999997</v>
          </cell>
        </row>
        <row r="14417">
          <cell r="H14417" t="str">
            <v>4230048320</v>
          </cell>
          <cell r="I14417">
            <v>0</v>
          </cell>
          <cell r="J14417">
            <v>21244419493.259998</v>
          </cell>
        </row>
        <row r="14418">
          <cell r="H14418" t="str">
            <v>4230048320</v>
          </cell>
          <cell r="I14418">
            <v>0</v>
          </cell>
          <cell r="J14418">
            <v>145016295.05000001</v>
          </cell>
        </row>
        <row r="14419">
          <cell r="H14419" t="str">
            <v>4230048320</v>
          </cell>
          <cell r="I14419">
            <v>0</v>
          </cell>
          <cell r="J14419">
            <v>243976829.88</v>
          </cell>
        </row>
        <row r="14420">
          <cell r="H14420" t="str">
            <v>4230048320</v>
          </cell>
          <cell r="I14420">
            <v>0</v>
          </cell>
          <cell r="J14420">
            <v>20855426368.330002</v>
          </cell>
        </row>
        <row r="14421">
          <cell r="H14421" t="str">
            <v>4230048320</v>
          </cell>
          <cell r="I14421">
            <v>0</v>
          </cell>
          <cell r="J14421">
            <v>2278214.81</v>
          </cell>
        </row>
        <row r="14422">
          <cell r="H14422" t="str">
            <v>4230048320</v>
          </cell>
          <cell r="I14422">
            <v>0</v>
          </cell>
          <cell r="J14422">
            <v>2278214.81</v>
          </cell>
        </row>
        <row r="14423">
          <cell r="H14423" t="str">
            <v>4230048320</v>
          </cell>
          <cell r="I14423">
            <v>0</v>
          </cell>
          <cell r="J14423">
            <v>2278214.81</v>
          </cell>
        </row>
        <row r="14424">
          <cell r="H14424" t="str">
            <v>4230048320</v>
          </cell>
          <cell r="I14424">
            <v>0</v>
          </cell>
          <cell r="J14424">
            <v>916221018.52999997</v>
          </cell>
        </row>
        <row r="14425">
          <cell r="H14425" t="str">
            <v>4230048320</v>
          </cell>
          <cell r="I14425">
            <v>0</v>
          </cell>
          <cell r="J14425">
            <v>40139424.979999997</v>
          </cell>
        </row>
        <row r="14426">
          <cell r="H14426" t="str">
            <v>4230048320</v>
          </cell>
          <cell r="I14426">
            <v>0</v>
          </cell>
          <cell r="J14426">
            <v>40139424.979999997</v>
          </cell>
        </row>
        <row r="14427">
          <cell r="H14427" t="str">
            <v>4230048320</v>
          </cell>
          <cell r="I14427">
            <v>0</v>
          </cell>
          <cell r="J14427">
            <v>876081593.54999995</v>
          </cell>
        </row>
        <row r="14428">
          <cell r="H14428" t="str">
            <v>4230048320</v>
          </cell>
          <cell r="I14428">
            <v>0</v>
          </cell>
          <cell r="J14428">
            <v>150912</v>
          </cell>
        </row>
        <row r="14429">
          <cell r="H14429" t="str">
            <v>4230048320</v>
          </cell>
          <cell r="I14429">
            <v>0</v>
          </cell>
          <cell r="J14429">
            <v>827305668.72000003</v>
          </cell>
        </row>
        <row r="14430">
          <cell r="H14430" t="str">
            <v>4230048320</v>
          </cell>
          <cell r="I14430">
            <v>0</v>
          </cell>
          <cell r="J14430">
            <v>48625012.829999998</v>
          </cell>
        </row>
        <row r="14431">
          <cell r="H14431" t="str">
            <v>4230049320</v>
          </cell>
          <cell r="I14431">
            <v>166374112600</v>
          </cell>
          <cell r="J14431">
            <v>166321387163.16</v>
          </cell>
        </row>
        <row r="14432">
          <cell r="H14432" t="str">
            <v>4230049320</v>
          </cell>
          <cell r="I14432">
            <v>114557230700</v>
          </cell>
          <cell r="J14432">
            <v>114553530983.7</v>
          </cell>
        </row>
        <row r="14433">
          <cell r="H14433" t="str">
            <v>4230049320</v>
          </cell>
          <cell r="I14433">
            <v>0</v>
          </cell>
          <cell r="J14433">
            <v>655303960.13</v>
          </cell>
        </row>
        <row r="14434">
          <cell r="H14434" t="str">
            <v>4230049320</v>
          </cell>
          <cell r="I14434">
            <v>0</v>
          </cell>
          <cell r="J14434">
            <v>655303960.13</v>
          </cell>
        </row>
        <row r="14435">
          <cell r="H14435" t="str">
            <v>4230049320</v>
          </cell>
          <cell r="I14435">
            <v>0</v>
          </cell>
          <cell r="J14435">
            <v>678759801.54999995</v>
          </cell>
        </row>
        <row r="14436">
          <cell r="H14436" t="str">
            <v>4230049320</v>
          </cell>
          <cell r="I14436">
            <v>0</v>
          </cell>
          <cell r="J14436">
            <v>312177280.49000001</v>
          </cell>
        </row>
        <row r="14437">
          <cell r="H14437" t="str">
            <v>4230049320</v>
          </cell>
          <cell r="I14437">
            <v>0</v>
          </cell>
          <cell r="J14437">
            <v>366582521.06</v>
          </cell>
        </row>
        <row r="14438">
          <cell r="H14438" t="str">
            <v>4230049320</v>
          </cell>
          <cell r="I14438">
            <v>0</v>
          </cell>
          <cell r="J14438">
            <v>113219467222.02</v>
          </cell>
        </row>
        <row r="14439">
          <cell r="H14439" t="str">
            <v>4230049320</v>
          </cell>
          <cell r="I14439">
            <v>0</v>
          </cell>
          <cell r="J14439">
            <v>112402866526.8</v>
          </cell>
        </row>
        <row r="14440">
          <cell r="H14440" t="str">
            <v>4230049320</v>
          </cell>
          <cell r="I14440">
            <v>0</v>
          </cell>
          <cell r="J14440">
            <v>289171625</v>
          </cell>
        </row>
        <row r="14441">
          <cell r="H14441" t="str">
            <v>4230049320</v>
          </cell>
          <cell r="I14441">
            <v>0</v>
          </cell>
          <cell r="J14441">
            <v>527429070.22000003</v>
          </cell>
        </row>
        <row r="14442">
          <cell r="H14442" t="str">
            <v>4230049320</v>
          </cell>
          <cell r="I14442">
            <v>51500421500</v>
          </cell>
          <cell r="J14442">
            <v>51451544165.879997</v>
          </cell>
        </row>
        <row r="14443">
          <cell r="H14443" t="str">
            <v>4230049320</v>
          </cell>
          <cell r="I14443">
            <v>0</v>
          </cell>
          <cell r="J14443">
            <v>24974884751.509998</v>
          </cell>
        </row>
        <row r="14444">
          <cell r="H14444" t="str">
            <v>4230049320</v>
          </cell>
          <cell r="I14444">
            <v>0</v>
          </cell>
          <cell r="J14444">
            <v>1486761350.8399999</v>
          </cell>
        </row>
        <row r="14445">
          <cell r="H14445" t="str">
            <v>4230049320</v>
          </cell>
          <cell r="I14445">
            <v>0</v>
          </cell>
          <cell r="J14445">
            <v>10179895</v>
          </cell>
        </row>
        <row r="14446">
          <cell r="H14446" t="str">
            <v>4230049320</v>
          </cell>
          <cell r="I14446">
            <v>0</v>
          </cell>
          <cell r="J14446">
            <v>20672978834.639999</v>
          </cell>
        </row>
        <row r="14447">
          <cell r="H14447" t="str">
            <v>4230049320</v>
          </cell>
          <cell r="I14447">
            <v>0</v>
          </cell>
          <cell r="J14447">
            <v>53800</v>
          </cell>
        </row>
        <row r="14448">
          <cell r="H14448" t="str">
            <v>4230049320</v>
          </cell>
          <cell r="I14448">
            <v>0</v>
          </cell>
          <cell r="J14448">
            <v>1447003585.1199999</v>
          </cell>
        </row>
        <row r="14449">
          <cell r="H14449" t="str">
            <v>4230049320</v>
          </cell>
          <cell r="I14449">
            <v>0</v>
          </cell>
          <cell r="J14449">
            <v>1357907285.9100001</v>
          </cell>
        </row>
        <row r="14450">
          <cell r="H14450" t="str">
            <v>4230049320</v>
          </cell>
          <cell r="I14450">
            <v>0</v>
          </cell>
          <cell r="J14450">
            <v>26476659414.369999</v>
          </cell>
        </row>
        <row r="14451">
          <cell r="H14451" t="str">
            <v>4230049320</v>
          </cell>
          <cell r="I14451">
            <v>0</v>
          </cell>
          <cell r="J14451">
            <v>2013560802.23</v>
          </cell>
        </row>
        <row r="14452">
          <cell r="H14452" t="str">
            <v>4230049320</v>
          </cell>
          <cell r="I14452">
            <v>0</v>
          </cell>
          <cell r="J14452">
            <v>3307298068.8499999</v>
          </cell>
        </row>
        <row r="14453">
          <cell r="H14453" t="str">
            <v>4230049320</v>
          </cell>
          <cell r="I14453">
            <v>0</v>
          </cell>
          <cell r="J14453">
            <v>21155800543.290001</v>
          </cell>
        </row>
        <row r="14454">
          <cell r="H14454" t="str">
            <v>4230049320</v>
          </cell>
          <cell r="I14454">
            <v>22116600</v>
          </cell>
          <cell r="J14454">
            <v>22104275.27</v>
          </cell>
        </row>
        <row r="14455">
          <cell r="H14455" t="str">
            <v>4230049320</v>
          </cell>
          <cell r="I14455">
            <v>0</v>
          </cell>
          <cell r="J14455">
            <v>22104275.27</v>
          </cell>
        </row>
        <row r="14456">
          <cell r="H14456" t="str">
            <v>4230049320</v>
          </cell>
          <cell r="I14456">
            <v>0</v>
          </cell>
          <cell r="J14456">
            <v>22104275.27</v>
          </cell>
        </row>
        <row r="14457">
          <cell r="H14457" t="str">
            <v>4230049320</v>
          </cell>
          <cell r="I14457">
            <v>294343800</v>
          </cell>
          <cell r="J14457">
            <v>294207738.31</v>
          </cell>
        </row>
        <row r="14458">
          <cell r="H14458" t="str">
            <v>4230049320</v>
          </cell>
          <cell r="I14458">
            <v>0</v>
          </cell>
          <cell r="J14458">
            <v>32208688.48</v>
          </cell>
        </row>
        <row r="14459">
          <cell r="H14459" t="str">
            <v>4230049320</v>
          </cell>
          <cell r="I14459">
            <v>0</v>
          </cell>
          <cell r="J14459">
            <v>32208688.48</v>
          </cell>
        </row>
        <row r="14460">
          <cell r="H14460" t="str">
            <v>4230049320</v>
          </cell>
          <cell r="I14460">
            <v>0</v>
          </cell>
          <cell r="J14460">
            <v>151909859.66999999</v>
          </cell>
        </row>
        <row r="14461">
          <cell r="H14461" t="str">
            <v>4230049320</v>
          </cell>
          <cell r="I14461">
            <v>0</v>
          </cell>
          <cell r="J14461">
            <v>142130333.16</v>
          </cell>
        </row>
        <row r="14462">
          <cell r="H14462" t="str">
            <v>4230049320</v>
          </cell>
          <cell r="I14462">
            <v>0</v>
          </cell>
          <cell r="J14462">
            <v>9779526.5099999998</v>
          </cell>
        </row>
        <row r="14463">
          <cell r="H14463" t="str">
            <v>4230049320</v>
          </cell>
          <cell r="I14463">
            <v>0</v>
          </cell>
          <cell r="J14463">
            <v>110089190.16</v>
          </cell>
        </row>
        <row r="14464">
          <cell r="H14464" t="str">
            <v>4230059320</v>
          </cell>
          <cell r="I14464">
            <v>15631805500</v>
          </cell>
          <cell r="J14464">
            <v>15630093417.75</v>
          </cell>
        </row>
        <row r="14465">
          <cell r="H14465" t="str">
            <v>4230059320</v>
          </cell>
          <cell r="I14465">
            <v>15631805500</v>
          </cell>
          <cell r="J14465">
            <v>15630093417.75</v>
          </cell>
        </row>
        <row r="14466">
          <cell r="H14466" t="str">
            <v>4230059320</v>
          </cell>
          <cell r="I14466">
            <v>0</v>
          </cell>
          <cell r="J14466">
            <v>15630093417.75</v>
          </cell>
        </row>
        <row r="14467">
          <cell r="H14467" t="str">
            <v>4230059320</v>
          </cell>
          <cell r="I14467">
            <v>0</v>
          </cell>
          <cell r="J14467">
            <v>15630093417.75</v>
          </cell>
        </row>
        <row r="14468">
          <cell r="H14468" t="str">
            <v>4232019320</v>
          </cell>
          <cell r="I14468">
            <v>3451648500</v>
          </cell>
          <cell r="J14468">
            <v>3451387291.1799998</v>
          </cell>
        </row>
        <row r="14469">
          <cell r="H14469" t="str">
            <v>4232019320</v>
          </cell>
          <cell r="I14469">
            <v>3451648500</v>
          </cell>
          <cell r="J14469">
            <v>3451387291.1799998</v>
          </cell>
        </row>
        <row r="14470">
          <cell r="H14470" t="str">
            <v>4232019320</v>
          </cell>
          <cell r="I14470">
            <v>0</v>
          </cell>
          <cell r="J14470">
            <v>3451387291.1799998</v>
          </cell>
        </row>
        <row r="14471">
          <cell r="H14471" t="str">
            <v>4232019320</v>
          </cell>
          <cell r="I14471">
            <v>0</v>
          </cell>
          <cell r="J14471">
            <v>3092364580.4400001</v>
          </cell>
        </row>
        <row r="14472">
          <cell r="H14472" t="str">
            <v>4232019320</v>
          </cell>
          <cell r="I14472">
            <v>0</v>
          </cell>
          <cell r="J14472">
            <v>286751014</v>
          </cell>
        </row>
        <row r="14473">
          <cell r="H14473" t="str">
            <v>4232019320</v>
          </cell>
          <cell r="I14473">
            <v>0</v>
          </cell>
          <cell r="J14473">
            <v>72271696.739999995</v>
          </cell>
        </row>
        <row r="14474">
          <cell r="H14474" t="str">
            <v>4233595320</v>
          </cell>
          <cell r="I14474">
            <v>456876700</v>
          </cell>
          <cell r="J14474">
            <v>455431707.73000002</v>
          </cell>
        </row>
        <row r="14475">
          <cell r="H14475" t="str">
            <v>4233595320</v>
          </cell>
          <cell r="I14475">
            <v>456876700</v>
          </cell>
          <cell r="J14475">
            <v>455431707.73000002</v>
          </cell>
        </row>
        <row r="14476">
          <cell r="H14476" t="str">
            <v>4233595320</v>
          </cell>
          <cell r="I14476">
            <v>0</v>
          </cell>
          <cell r="J14476">
            <v>455431707.73000002</v>
          </cell>
        </row>
        <row r="14477">
          <cell r="H14477" t="str">
            <v>4233970320</v>
          </cell>
          <cell r="I14477">
            <v>945328200</v>
          </cell>
          <cell r="J14477">
            <v>945318301.96000004</v>
          </cell>
        </row>
        <row r="14478">
          <cell r="H14478" t="str">
            <v>4233970320</v>
          </cell>
          <cell r="I14478">
            <v>945328200</v>
          </cell>
          <cell r="J14478">
            <v>945318301.96000004</v>
          </cell>
        </row>
        <row r="14479">
          <cell r="H14479" t="str">
            <v>4233970320</v>
          </cell>
          <cell r="I14479">
            <v>0</v>
          </cell>
          <cell r="J14479">
            <v>945318301.96000004</v>
          </cell>
        </row>
        <row r="14480">
          <cell r="H14480" t="str">
            <v>4233970320</v>
          </cell>
          <cell r="I14480">
            <v>0</v>
          </cell>
          <cell r="J14480">
            <v>945318301.96000004</v>
          </cell>
        </row>
        <row r="14481">
          <cell r="H14481" t="str">
            <v>4233971320</v>
          </cell>
          <cell r="I14481">
            <v>569036400</v>
          </cell>
          <cell r="J14481">
            <v>568256929.86000001</v>
          </cell>
        </row>
        <row r="14482">
          <cell r="H14482" t="str">
            <v>4233971320</v>
          </cell>
          <cell r="I14482">
            <v>569036400</v>
          </cell>
          <cell r="J14482">
            <v>568256929.86000001</v>
          </cell>
        </row>
        <row r="14483">
          <cell r="H14483" t="str">
            <v>4233971320</v>
          </cell>
          <cell r="I14483">
            <v>0</v>
          </cell>
          <cell r="J14483">
            <v>568256929.86000001</v>
          </cell>
        </row>
        <row r="14484">
          <cell r="H14484" t="str">
            <v>4233971320</v>
          </cell>
          <cell r="I14484">
            <v>0</v>
          </cell>
          <cell r="J14484">
            <v>568256929.86000001</v>
          </cell>
        </row>
        <row r="14485">
          <cell r="H14485" t="str">
            <v>4233974320</v>
          </cell>
          <cell r="I14485">
            <v>553900</v>
          </cell>
          <cell r="J14485">
            <v>553891</v>
          </cell>
        </row>
        <row r="14486">
          <cell r="H14486" t="str">
            <v>4233974320</v>
          </cell>
          <cell r="I14486">
            <v>553900</v>
          </cell>
          <cell r="J14486">
            <v>553891</v>
          </cell>
        </row>
        <row r="14487">
          <cell r="H14487" t="str">
            <v>4233974320</v>
          </cell>
          <cell r="I14487">
            <v>0</v>
          </cell>
          <cell r="J14487">
            <v>553891</v>
          </cell>
        </row>
        <row r="14488">
          <cell r="H14488" t="str">
            <v>4233974320</v>
          </cell>
          <cell r="I14488">
            <v>0</v>
          </cell>
          <cell r="J14488">
            <v>553891</v>
          </cell>
        </row>
        <row r="14489">
          <cell r="H14489" t="str">
            <v>4233987320</v>
          </cell>
          <cell r="I14489">
            <v>34747500</v>
          </cell>
          <cell r="J14489">
            <v>34743150.719999999</v>
          </cell>
        </row>
        <row r="14490">
          <cell r="H14490" t="str">
            <v>4233987320</v>
          </cell>
          <cell r="I14490">
            <v>34747500</v>
          </cell>
          <cell r="J14490">
            <v>34743150.719999999</v>
          </cell>
        </row>
        <row r="14491">
          <cell r="H14491" t="str">
            <v>4233987320</v>
          </cell>
          <cell r="I14491">
            <v>0</v>
          </cell>
          <cell r="J14491">
            <v>34045777.789999999</v>
          </cell>
        </row>
        <row r="14492">
          <cell r="H14492" t="str">
            <v>4233987320</v>
          </cell>
          <cell r="I14492">
            <v>0</v>
          </cell>
          <cell r="J14492">
            <v>34045777.789999999</v>
          </cell>
        </row>
        <row r="14493">
          <cell r="H14493" t="str">
            <v>4233987320</v>
          </cell>
          <cell r="I14493">
            <v>0</v>
          </cell>
          <cell r="J14493">
            <v>697372.93</v>
          </cell>
        </row>
        <row r="14494">
          <cell r="H14494" t="str">
            <v>4233987320</v>
          </cell>
          <cell r="I14494">
            <v>0</v>
          </cell>
          <cell r="J14494">
            <v>697372.93</v>
          </cell>
        </row>
        <row r="14495">
          <cell r="H14495" t="str">
            <v>4233992320</v>
          </cell>
          <cell r="I14495">
            <v>1715674200</v>
          </cell>
          <cell r="J14495">
            <v>1715674181.46</v>
          </cell>
        </row>
        <row r="14496">
          <cell r="H14496" t="str">
            <v>4233992320</v>
          </cell>
          <cell r="I14496">
            <v>1715674200</v>
          </cell>
          <cell r="J14496">
            <v>1715674181.46</v>
          </cell>
        </row>
        <row r="14497">
          <cell r="H14497" t="str">
            <v>4233992320</v>
          </cell>
          <cell r="I14497">
            <v>0</v>
          </cell>
          <cell r="J14497">
            <v>1715674181.46</v>
          </cell>
        </row>
        <row r="14498">
          <cell r="H14498" t="str">
            <v>4233992320</v>
          </cell>
          <cell r="I14498">
            <v>0</v>
          </cell>
          <cell r="J14498">
            <v>1715674181.46</v>
          </cell>
        </row>
        <row r="14499">
          <cell r="H14499" t="str">
            <v>4233994320</v>
          </cell>
          <cell r="I14499">
            <v>390328100</v>
          </cell>
          <cell r="J14499">
            <v>390317840.54000002</v>
          </cell>
        </row>
        <row r="14500">
          <cell r="H14500" t="str">
            <v>4233994320</v>
          </cell>
          <cell r="I14500">
            <v>390328100</v>
          </cell>
          <cell r="J14500">
            <v>390317840.54000002</v>
          </cell>
        </row>
        <row r="14501">
          <cell r="H14501" t="str">
            <v>4233994320</v>
          </cell>
          <cell r="I14501">
            <v>0</v>
          </cell>
          <cell r="J14501">
            <v>390317840.54000002</v>
          </cell>
        </row>
        <row r="14502">
          <cell r="H14502" t="str">
            <v>4233994320</v>
          </cell>
          <cell r="I14502">
            <v>0</v>
          </cell>
          <cell r="J14502">
            <v>390317840.54000002</v>
          </cell>
        </row>
        <row r="14503">
          <cell r="H14503" t="str">
            <v>4233996320</v>
          </cell>
          <cell r="I14503">
            <v>1650112200</v>
          </cell>
          <cell r="J14503">
            <v>1650009514.6700001</v>
          </cell>
        </row>
        <row r="14504">
          <cell r="H14504" t="str">
            <v>4233996320</v>
          </cell>
          <cell r="I14504">
            <v>1650112200</v>
          </cell>
          <cell r="J14504">
            <v>1650009514.6700001</v>
          </cell>
        </row>
        <row r="14505">
          <cell r="H14505" t="str">
            <v>4233996320</v>
          </cell>
          <cell r="I14505">
            <v>0</v>
          </cell>
          <cell r="J14505">
            <v>1650009514.6700001</v>
          </cell>
        </row>
        <row r="14506">
          <cell r="H14506" t="str">
            <v>4233996320</v>
          </cell>
          <cell r="I14506">
            <v>0</v>
          </cell>
          <cell r="J14506">
            <v>1650009514.6700001</v>
          </cell>
        </row>
        <row r="14507">
          <cell r="H14507" t="str">
            <v>4233999320</v>
          </cell>
          <cell r="I14507">
            <v>237000</v>
          </cell>
          <cell r="J14507">
            <v>237000</v>
          </cell>
        </row>
        <row r="14508">
          <cell r="H14508" t="str">
            <v>4233999320</v>
          </cell>
          <cell r="I14508">
            <v>237000</v>
          </cell>
          <cell r="J14508">
            <v>237000</v>
          </cell>
        </row>
        <row r="14509">
          <cell r="H14509" t="str">
            <v>4233999320</v>
          </cell>
          <cell r="I14509">
            <v>0</v>
          </cell>
          <cell r="J14509">
            <v>237000</v>
          </cell>
        </row>
        <row r="14510">
          <cell r="H14510" t="str">
            <v>4233999320</v>
          </cell>
          <cell r="I14510">
            <v>0</v>
          </cell>
          <cell r="J14510">
            <v>237000</v>
          </cell>
        </row>
        <row r="14511">
          <cell r="H14511" t="str">
            <v>4234009320</v>
          </cell>
          <cell r="I14511">
            <v>597600000</v>
          </cell>
          <cell r="J14511">
            <v>1610267</v>
          </cell>
        </row>
        <row r="14512">
          <cell r="H14512" t="str">
            <v>4234009320</v>
          </cell>
          <cell r="I14512">
            <v>597600000</v>
          </cell>
          <cell r="J14512">
            <v>1610267</v>
          </cell>
        </row>
        <row r="14513">
          <cell r="H14513" t="str">
            <v>4234009320</v>
          </cell>
          <cell r="I14513">
            <v>0</v>
          </cell>
          <cell r="J14513">
            <v>1610267</v>
          </cell>
        </row>
        <row r="14514">
          <cell r="H14514" t="str">
            <v>4234009320</v>
          </cell>
          <cell r="I14514">
            <v>0</v>
          </cell>
          <cell r="J14514">
            <v>1610267</v>
          </cell>
        </row>
        <row r="14515">
          <cell r="H14515" t="str">
            <v>4236057320</v>
          </cell>
          <cell r="I14515">
            <v>450000</v>
          </cell>
          <cell r="J14515">
            <v>436245.15</v>
          </cell>
        </row>
        <row r="14516">
          <cell r="H14516" t="str">
            <v>4236057320</v>
          </cell>
          <cell r="I14516">
            <v>450000</v>
          </cell>
          <cell r="J14516">
            <v>436245.15</v>
          </cell>
        </row>
        <row r="14517">
          <cell r="H14517" t="str">
            <v>4236057320</v>
          </cell>
          <cell r="I14517">
            <v>0</v>
          </cell>
          <cell r="J14517">
            <v>436245.15</v>
          </cell>
        </row>
        <row r="14518">
          <cell r="H14518" t="str">
            <v>4236057320</v>
          </cell>
          <cell r="I14518">
            <v>0</v>
          </cell>
          <cell r="J14518">
            <v>436245.15</v>
          </cell>
        </row>
        <row r="14519">
          <cell r="H14519" t="str">
            <v>4260000320</v>
          </cell>
          <cell r="I14519">
            <v>13609421500</v>
          </cell>
          <cell r="J14519">
            <v>13357623531.120001</v>
          </cell>
        </row>
        <row r="14520">
          <cell r="H14520" t="str">
            <v>4269999320</v>
          </cell>
          <cell r="I14520">
            <v>13609421500</v>
          </cell>
          <cell r="J14520">
            <v>13357623531.120001</v>
          </cell>
        </row>
        <row r="14521">
          <cell r="H14521" t="str">
            <v>4269999320</v>
          </cell>
          <cell r="I14521">
            <v>13609421500</v>
          </cell>
          <cell r="J14521">
            <v>13357623531.120001</v>
          </cell>
        </row>
        <row r="14522">
          <cell r="H14522" t="str">
            <v>4269999320</v>
          </cell>
          <cell r="I14522">
            <v>0</v>
          </cell>
          <cell r="J14522">
            <v>13357623531.120001</v>
          </cell>
        </row>
        <row r="14523">
          <cell r="H14523" t="str">
            <v>4269999320</v>
          </cell>
          <cell r="I14523">
            <v>0</v>
          </cell>
          <cell r="J14523">
            <v>13357623531.120001</v>
          </cell>
        </row>
        <row r="14524">
          <cell r="H14524" t="str">
            <v>320</v>
          </cell>
          <cell r="I14524">
            <v>410005200</v>
          </cell>
          <cell r="J14524">
            <v>410005200</v>
          </cell>
        </row>
        <row r="14525">
          <cell r="H14525" t="str">
            <v>320</v>
          </cell>
          <cell r="I14525">
            <v>410005200</v>
          </cell>
          <cell r="J14525">
            <v>410005200</v>
          </cell>
        </row>
        <row r="14526">
          <cell r="H14526" t="str">
            <v>4200000320</v>
          </cell>
          <cell r="I14526">
            <v>410005200</v>
          </cell>
          <cell r="J14526">
            <v>410005200</v>
          </cell>
        </row>
        <row r="14527">
          <cell r="H14527" t="str">
            <v>4230000320</v>
          </cell>
          <cell r="I14527">
            <v>410005200</v>
          </cell>
          <cell r="J14527">
            <v>410005200</v>
          </cell>
        </row>
        <row r="14528">
          <cell r="H14528" t="str">
            <v>4234034320</v>
          </cell>
          <cell r="I14528">
            <v>410005200</v>
          </cell>
          <cell r="J14528">
            <v>410005200</v>
          </cell>
        </row>
        <row r="14529">
          <cell r="H14529" t="str">
            <v>4234034320</v>
          </cell>
          <cell r="I14529">
            <v>410005200</v>
          </cell>
          <cell r="J14529">
            <v>410005200</v>
          </cell>
        </row>
        <row r="14530">
          <cell r="H14530" t="str">
            <v>4234034320</v>
          </cell>
          <cell r="I14530">
            <v>0</v>
          </cell>
          <cell r="J14530">
            <v>410005200</v>
          </cell>
        </row>
        <row r="14531">
          <cell r="H14531" t="str">
            <v>4234034320</v>
          </cell>
          <cell r="I14531">
            <v>0</v>
          </cell>
          <cell r="J14531">
            <v>2939600</v>
          </cell>
        </row>
        <row r="14532">
          <cell r="H14532" t="str">
            <v>4234034320</v>
          </cell>
          <cell r="I14532">
            <v>0</v>
          </cell>
          <cell r="J14532">
            <v>407065600</v>
          </cell>
        </row>
        <row r="14533">
          <cell r="H14533" t="str">
            <v>320</v>
          </cell>
          <cell r="I14533">
            <v>8043067700</v>
          </cell>
          <cell r="J14533">
            <v>8039144217.4200001</v>
          </cell>
        </row>
        <row r="14534">
          <cell r="H14534" t="str">
            <v>320</v>
          </cell>
          <cell r="I14534">
            <v>25754700</v>
          </cell>
          <cell r="J14534">
            <v>25700282.760000002</v>
          </cell>
        </row>
        <row r="14535">
          <cell r="H14535" t="str">
            <v>4200000320</v>
          </cell>
          <cell r="I14535">
            <v>25754700</v>
          </cell>
          <cell r="J14535">
            <v>25700282.760000002</v>
          </cell>
        </row>
        <row r="14536">
          <cell r="H14536" t="str">
            <v>4230000320</v>
          </cell>
          <cell r="I14536">
            <v>25754700</v>
          </cell>
          <cell r="J14536">
            <v>25700282.760000002</v>
          </cell>
        </row>
        <row r="14537">
          <cell r="H14537" t="str">
            <v>4230059320</v>
          </cell>
          <cell r="I14537">
            <v>25754700</v>
          </cell>
          <cell r="J14537">
            <v>25700282.760000002</v>
          </cell>
        </row>
        <row r="14538">
          <cell r="H14538" t="str">
            <v>4230059320</v>
          </cell>
          <cell r="I14538">
            <v>13742500</v>
          </cell>
          <cell r="J14538">
            <v>13690050.26</v>
          </cell>
        </row>
        <row r="14539">
          <cell r="H14539" t="str">
            <v>4230059320</v>
          </cell>
          <cell r="I14539">
            <v>0</v>
          </cell>
          <cell r="J14539">
            <v>13690050.26</v>
          </cell>
        </row>
        <row r="14540">
          <cell r="H14540" t="str">
            <v>4230059320</v>
          </cell>
          <cell r="I14540">
            <v>0</v>
          </cell>
          <cell r="J14540">
            <v>13690050.26</v>
          </cell>
        </row>
        <row r="14541">
          <cell r="H14541" t="str">
            <v>4230059320</v>
          </cell>
          <cell r="I14541">
            <v>11982300</v>
          </cell>
          <cell r="J14541">
            <v>11982300</v>
          </cell>
        </row>
        <row r="14542">
          <cell r="H14542" t="str">
            <v>4230059320</v>
          </cell>
          <cell r="I14542">
            <v>0</v>
          </cell>
          <cell r="J14542">
            <v>5378600</v>
          </cell>
        </row>
        <row r="14543">
          <cell r="H14543" t="str">
            <v>4230059320</v>
          </cell>
          <cell r="I14543">
            <v>0</v>
          </cell>
          <cell r="J14543">
            <v>5182400</v>
          </cell>
        </row>
        <row r="14544">
          <cell r="H14544" t="str">
            <v>4230059320</v>
          </cell>
          <cell r="I14544">
            <v>0</v>
          </cell>
          <cell r="J14544">
            <v>196200</v>
          </cell>
        </row>
        <row r="14545">
          <cell r="H14545" t="str">
            <v>4230059320</v>
          </cell>
          <cell r="I14545">
            <v>0</v>
          </cell>
          <cell r="J14545">
            <v>6603700</v>
          </cell>
        </row>
        <row r="14546">
          <cell r="H14546" t="str">
            <v>4230059320</v>
          </cell>
          <cell r="I14546">
            <v>0</v>
          </cell>
          <cell r="J14546">
            <v>297000</v>
          </cell>
        </row>
        <row r="14547">
          <cell r="H14547" t="str">
            <v>4230059320</v>
          </cell>
          <cell r="I14547">
            <v>0</v>
          </cell>
          <cell r="J14547">
            <v>2250000</v>
          </cell>
        </row>
        <row r="14548">
          <cell r="H14548" t="str">
            <v>4230059320</v>
          </cell>
          <cell r="I14548">
            <v>0</v>
          </cell>
          <cell r="J14548">
            <v>4056700</v>
          </cell>
        </row>
        <row r="14549">
          <cell r="H14549" t="str">
            <v>4230059320</v>
          </cell>
          <cell r="I14549">
            <v>29900</v>
          </cell>
          <cell r="J14549">
            <v>27932.5</v>
          </cell>
        </row>
        <row r="14550">
          <cell r="H14550" t="str">
            <v>4230059320</v>
          </cell>
          <cell r="I14550">
            <v>0</v>
          </cell>
          <cell r="J14550">
            <v>27932.5</v>
          </cell>
        </row>
        <row r="14551">
          <cell r="H14551" t="str">
            <v>4230059320</v>
          </cell>
          <cell r="I14551">
            <v>0</v>
          </cell>
          <cell r="J14551">
            <v>18419.55</v>
          </cell>
        </row>
        <row r="14552">
          <cell r="H14552" t="str">
            <v>4230059320</v>
          </cell>
          <cell r="I14552">
            <v>0</v>
          </cell>
          <cell r="J14552">
            <v>9512.9500000000007</v>
          </cell>
        </row>
        <row r="14553">
          <cell r="H14553" t="str">
            <v>320</v>
          </cell>
          <cell r="I14553">
            <v>263952000</v>
          </cell>
          <cell r="J14553">
            <v>263743693.59999999</v>
          </cell>
        </row>
        <row r="14554">
          <cell r="H14554" t="str">
            <v>4200000320</v>
          </cell>
          <cell r="I14554">
            <v>263952000</v>
          </cell>
          <cell r="J14554">
            <v>263743693.59999999</v>
          </cell>
        </row>
        <row r="14555">
          <cell r="H14555" t="str">
            <v>4230000320</v>
          </cell>
          <cell r="I14555">
            <v>263952000</v>
          </cell>
          <cell r="J14555">
            <v>263743693.59999999</v>
          </cell>
        </row>
        <row r="14556">
          <cell r="H14556" t="str">
            <v>4230059320</v>
          </cell>
          <cell r="I14556">
            <v>263006300</v>
          </cell>
          <cell r="J14556">
            <v>262798112.78</v>
          </cell>
        </row>
        <row r="14557">
          <cell r="H14557" t="str">
            <v>4230059320</v>
          </cell>
          <cell r="I14557">
            <v>242756000</v>
          </cell>
          <cell r="J14557">
            <v>242549646.11000001</v>
          </cell>
        </row>
        <row r="14558">
          <cell r="H14558" t="str">
            <v>4230059320</v>
          </cell>
          <cell r="I14558">
            <v>0</v>
          </cell>
          <cell r="J14558">
            <v>242549646.11000001</v>
          </cell>
        </row>
        <row r="14559">
          <cell r="H14559" t="str">
            <v>4230059320</v>
          </cell>
          <cell r="I14559">
            <v>0</v>
          </cell>
          <cell r="J14559">
            <v>232209269.19999999</v>
          </cell>
        </row>
        <row r="14560">
          <cell r="H14560" t="str">
            <v>4230059320</v>
          </cell>
          <cell r="I14560">
            <v>0</v>
          </cell>
          <cell r="J14560">
            <v>10340376.91</v>
          </cell>
        </row>
        <row r="14561">
          <cell r="H14561" t="str">
            <v>4230059320</v>
          </cell>
          <cell r="I14561">
            <v>19997500</v>
          </cell>
          <cell r="J14561">
            <v>19997292.649999999</v>
          </cell>
        </row>
        <row r="14562">
          <cell r="H14562" t="str">
            <v>4230059320</v>
          </cell>
          <cell r="I14562">
            <v>0</v>
          </cell>
          <cell r="J14562">
            <v>19997292.649999999</v>
          </cell>
        </row>
        <row r="14563">
          <cell r="H14563" t="str">
            <v>4230059320</v>
          </cell>
          <cell r="I14563">
            <v>0</v>
          </cell>
          <cell r="J14563">
            <v>9693273.8000000007</v>
          </cell>
        </row>
        <row r="14564">
          <cell r="H14564" t="str">
            <v>4230059320</v>
          </cell>
          <cell r="I14564">
            <v>0</v>
          </cell>
          <cell r="J14564">
            <v>10304018.85</v>
          </cell>
        </row>
        <row r="14565">
          <cell r="H14565" t="str">
            <v>4230059320</v>
          </cell>
          <cell r="I14565">
            <v>252800</v>
          </cell>
          <cell r="J14565">
            <v>251174.02</v>
          </cell>
        </row>
        <row r="14566">
          <cell r="H14566" t="str">
            <v>4230059320</v>
          </cell>
          <cell r="I14566">
            <v>0</v>
          </cell>
          <cell r="J14566">
            <v>5846.6</v>
          </cell>
        </row>
        <row r="14567">
          <cell r="H14567" t="str">
            <v>4230059320</v>
          </cell>
          <cell r="I14567">
            <v>0</v>
          </cell>
          <cell r="J14567">
            <v>5846.6</v>
          </cell>
        </row>
        <row r="14568">
          <cell r="H14568" t="str">
            <v>4230059320</v>
          </cell>
          <cell r="I14568">
            <v>0</v>
          </cell>
          <cell r="J14568">
            <v>245327.42</v>
          </cell>
        </row>
        <row r="14569">
          <cell r="H14569" t="str">
            <v>4230059320</v>
          </cell>
          <cell r="I14569">
            <v>0</v>
          </cell>
          <cell r="J14569">
            <v>113747.93</v>
          </cell>
        </row>
        <row r="14570">
          <cell r="H14570" t="str">
            <v>4230059320</v>
          </cell>
          <cell r="I14570">
            <v>0</v>
          </cell>
          <cell r="J14570">
            <v>131579.49</v>
          </cell>
        </row>
        <row r="14571">
          <cell r="H14571" t="str">
            <v>4233974320</v>
          </cell>
          <cell r="I14571">
            <v>62800</v>
          </cell>
          <cell r="J14571">
            <v>62733.78</v>
          </cell>
        </row>
        <row r="14572">
          <cell r="H14572" t="str">
            <v>4233974320</v>
          </cell>
          <cell r="I14572">
            <v>62800</v>
          </cell>
          <cell r="J14572">
            <v>62733.78</v>
          </cell>
        </row>
        <row r="14573">
          <cell r="H14573" t="str">
            <v>4233974320</v>
          </cell>
          <cell r="I14573">
            <v>0</v>
          </cell>
          <cell r="J14573">
            <v>62733.78</v>
          </cell>
        </row>
        <row r="14574">
          <cell r="H14574" t="str">
            <v>4233974320</v>
          </cell>
          <cell r="I14574">
            <v>0</v>
          </cell>
          <cell r="J14574">
            <v>62733.78</v>
          </cell>
        </row>
        <row r="14575">
          <cell r="H14575" t="str">
            <v>4233987320</v>
          </cell>
          <cell r="I14575">
            <v>205500</v>
          </cell>
          <cell r="J14575">
            <v>205475.61</v>
          </cell>
        </row>
        <row r="14576">
          <cell r="H14576" t="str">
            <v>4233987320</v>
          </cell>
          <cell r="I14576">
            <v>205500</v>
          </cell>
          <cell r="J14576">
            <v>205475.61</v>
          </cell>
        </row>
        <row r="14577">
          <cell r="H14577" t="str">
            <v>4233987320</v>
          </cell>
          <cell r="I14577">
            <v>0</v>
          </cell>
          <cell r="J14577">
            <v>205475.61</v>
          </cell>
        </row>
        <row r="14578">
          <cell r="H14578" t="str">
            <v>4233987320</v>
          </cell>
          <cell r="I14578">
            <v>0</v>
          </cell>
          <cell r="J14578">
            <v>205475.61</v>
          </cell>
        </row>
        <row r="14579">
          <cell r="H14579" t="str">
            <v>4233997320</v>
          </cell>
          <cell r="I14579">
            <v>677400</v>
          </cell>
          <cell r="J14579">
            <v>677371.43</v>
          </cell>
        </row>
        <row r="14580">
          <cell r="H14580" t="str">
            <v>4233997320</v>
          </cell>
          <cell r="I14580">
            <v>677400</v>
          </cell>
          <cell r="J14580">
            <v>677371.43</v>
          </cell>
        </row>
        <row r="14581">
          <cell r="H14581" t="str">
            <v>4233997320</v>
          </cell>
          <cell r="I14581">
            <v>0</v>
          </cell>
          <cell r="J14581">
            <v>677371.43</v>
          </cell>
        </row>
        <row r="14582">
          <cell r="H14582" t="str">
            <v>4233997320</v>
          </cell>
          <cell r="I14582">
            <v>0</v>
          </cell>
          <cell r="J14582">
            <v>677371.43</v>
          </cell>
        </row>
        <row r="14583">
          <cell r="H14583" t="str">
            <v>320</v>
          </cell>
          <cell r="I14583">
            <v>2774447800</v>
          </cell>
          <cell r="J14583">
            <v>2772270017.4899998</v>
          </cell>
        </row>
        <row r="14584">
          <cell r="H14584" t="str">
            <v>4200000320</v>
          </cell>
          <cell r="I14584">
            <v>2774447800</v>
          </cell>
          <cell r="J14584">
            <v>2772270017.4899998</v>
          </cell>
        </row>
        <row r="14585">
          <cell r="H14585" t="str">
            <v>4230000320</v>
          </cell>
          <cell r="I14585">
            <v>2774447800</v>
          </cell>
          <cell r="J14585">
            <v>2772270017.4899998</v>
          </cell>
        </row>
        <row r="14586">
          <cell r="H14586" t="str">
            <v>4230059320</v>
          </cell>
          <cell r="I14586">
            <v>2753080600</v>
          </cell>
          <cell r="J14586">
            <v>2750915589.3699999</v>
          </cell>
        </row>
        <row r="14587">
          <cell r="H14587" t="str">
            <v>4230059320</v>
          </cell>
          <cell r="I14587">
            <v>2611771400</v>
          </cell>
          <cell r="J14587">
            <v>2609688211.96</v>
          </cell>
        </row>
        <row r="14588">
          <cell r="H14588" t="str">
            <v>4230059320</v>
          </cell>
          <cell r="I14588">
            <v>0</v>
          </cell>
          <cell r="J14588">
            <v>2609688211.96</v>
          </cell>
        </row>
        <row r="14589">
          <cell r="H14589" t="str">
            <v>4230059320</v>
          </cell>
          <cell r="I14589">
            <v>0</v>
          </cell>
          <cell r="J14589">
            <v>2596956476.2600002</v>
          </cell>
        </row>
        <row r="14590">
          <cell r="H14590" t="str">
            <v>4230059320</v>
          </cell>
          <cell r="I14590">
            <v>0</v>
          </cell>
          <cell r="J14590">
            <v>12731735.699999999</v>
          </cell>
        </row>
        <row r="14591">
          <cell r="H14591" t="str">
            <v>4230059320</v>
          </cell>
          <cell r="I14591">
            <v>135861800</v>
          </cell>
          <cell r="J14591">
            <v>135842401.15000001</v>
          </cell>
        </row>
        <row r="14592">
          <cell r="H14592" t="str">
            <v>4230059320</v>
          </cell>
          <cell r="I14592">
            <v>0</v>
          </cell>
          <cell r="J14592">
            <v>7145700</v>
          </cell>
        </row>
        <row r="14593">
          <cell r="H14593" t="str">
            <v>4230059320</v>
          </cell>
          <cell r="I14593">
            <v>0</v>
          </cell>
          <cell r="J14593">
            <v>7145700</v>
          </cell>
        </row>
        <row r="14594">
          <cell r="H14594" t="str">
            <v>4230059320</v>
          </cell>
          <cell r="I14594">
            <v>0</v>
          </cell>
          <cell r="J14594">
            <v>128696701.15000001</v>
          </cell>
        </row>
        <row r="14595">
          <cell r="H14595" t="str">
            <v>4230059320</v>
          </cell>
          <cell r="I14595">
            <v>0</v>
          </cell>
          <cell r="J14595">
            <v>14380810.65</v>
          </cell>
        </row>
        <row r="14596">
          <cell r="H14596" t="str">
            <v>4230059320</v>
          </cell>
          <cell r="I14596">
            <v>0</v>
          </cell>
          <cell r="J14596">
            <v>114315890.5</v>
          </cell>
        </row>
        <row r="14597">
          <cell r="H14597" t="str">
            <v>4230059320</v>
          </cell>
          <cell r="I14597">
            <v>5447400</v>
          </cell>
          <cell r="J14597">
            <v>5384976.2599999998</v>
          </cell>
        </row>
        <row r="14598">
          <cell r="H14598" t="str">
            <v>4230059320</v>
          </cell>
          <cell r="I14598">
            <v>0</v>
          </cell>
          <cell r="J14598">
            <v>22907.9</v>
          </cell>
        </row>
        <row r="14599">
          <cell r="H14599" t="str">
            <v>4230059320</v>
          </cell>
          <cell r="I14599">
            <v>0</v>
          </cell>
          <cell r="J14599">
            <v>22907.9</v>
          </cell>
        </row>
        <row r="14600">
          <cell r="H14600" t="str">
            <v>4230059320</v>
          </cell>
          <cell r="I14600">
            <v>0</v>
          </cell>
          <cell r="J14600">
            <v>5362068.3600000003</v>
          </cell>
        </row>
        <row r="14601">
          <cell r="H14601" t="str">
            <v>4230059320</v>
          </cell>
          <cell r="I14601">
            <v>0</v>
          </cell>
          <cell r="J14601">
            <v>2938478.79</v>
          </cell>
        </row>
        <row r="14602">
          <cell r="H14602" t="str">
            <v>4230059320</v>
          </cell>
          <cell r="I14602">
            <v>0</v>
          </cell>
          <cell r="J14602">
            <v>2423589.5699999998</v>
          </cell>
        </row>
        <row r="14603">
          <cell r="H14603" t="str">
            <v>4233974320</v>
          </cell>
          <cell r="I14603">
            <v>31900</v>
          </cell>
          <cell r="J14603">
            <v>31900</v>
          </cell>
        </row>
        <row r="14604">
          <cell r="H14604" t="str">
            <v>4233974320</v>
          </cell>
          <cell r="I14604">
            <v>31900</v>
          </cell>
          <cell r="J14604">
            <v>31900</v>
          </cell>
        </row>
        <row r="14605">
          <cell r="H14605" t="str">
            <v>4233974320</v>
          </cell>
          <cell r="I14605">
            <v>0</v>
          </cell>
          <cell r="J14605">
            <v>31900</v>
          </cell>
        </row>
        <row r="14606">
          <cell r="H14606" t="str">
            <v>4233974320</v>
          </cell>
          <cell r="I14606">
            <v>0</v>
          </cell>
          <cell r="J14606">
            <v>31900</v>
          </cell>
        </row>
        <row r="14607">
          <cell r="H14607" t="str">
            <v>4233987320</v>
          </cell>
          <cell r="I14607">
            <v>6042500</v>
          </cell>
          <cell r="J14607">
            <v>6040664.7599999998</v>
          </cell>
        </row>
        <row r="14608">
          <cell r="H14608" t="str">
            <v>4233987320</v>
          </cell>
          <cell r="I14608">
            <v>6042500</v>
          </cell>
          <cell r="J14608">
            <v>6040664.7599999998</v>
          </cell>
        </row>
        <row r="14609">
          <cell r="H14609" t="str">
            <v>4233987320</v>
          </cell>
          <cell r="I14609">
            <v>0</v>
          </cell>
          <cell r="J14609">
            <v>6040664.7599999998</v>
          </cell>
        </row>
        <row r="14610">
          <cell r="H14610" t="str">
            <v>4233987320</v>
          </cell>
          <cell r="I14610">
            <v>0</v>
          </cell>
          <cell r="J14610">
            <v>6040664.7599999998</v>
          </cell>
        </row>
        <row r="14611">
          <cell r="H14611" t="str">
            <v>4233997320</v>
          </cell>
          <cell r="I14611">
            <v>15292800</v>
          </cell>
          <cell r="J14611">
            <v>15281863.359999999</v>
          </cell>
        </row>
        <row r="14612">
          <cell r="H14612" t="str">
            <v>4233997320</v>
          </cell>
          <cell r="I14612">
            <v>15292800</v>
          </cell>
          <cell r="J14612">
            <v>15281863.359999999</v>
          </cell>
        </row>
        <row r="14613">
          <cell r="H14613" t="str">
            <v>4233997320</v>
          </cell>
          <cell r="I14613">
            <v>0</v>
          </cell>
          <cell r="J14613">
            <v>15281863.359999999</v>
          </cell>
        </row>
        <row r="14614">
          <cell r="H14614" t="str">
            <v>4233997320</v>
          </cell>
          <cell r="I14614">
            <v>0</v>
          </cell>
          <cell r="J14614">
            <v>15281863.359999999</v>
          </cell>
        </row>
        <row r="14615">
          <cell r="H14615" t="str">
            <v>320</v>
          </cell>
          <cell r="I14615">
            <v>1185559200</v>
          </cell>
          <cell r="J14615">
            <v>1184933382.76</v>
          </cell>
        </row>
        <row r="14616">
          <cell r="H14616" t="str">
            <v>0300000320</v>
          </cell>
          <cell r="I14616">
            <v>8257900</v>
          </cell>
          <cell r="J14616">
            <v>8256556.6799999997</v>
          </cell>
        </row>
        <row r="14617">
          <cell r="H14617" t="str">
            <v>0330000320</v>
          </cell>
          <cell r="I14617">
            <v>8257900</v>
          </cell>
          <cell r="J14617">
            <v>8256556.6799999997</v>
          </cell>
        </row>
        <row r="14618">
          <cell r="H14618" t="str">
            <v>0333988320</v>
          </cell>
          <cell r="I14618">
            <v>2798000</v>
          </cell>
          <cell r="J14618">
            <v>2797734.59</v>
          </cell>
        </row>
        <row r="14619">
          <cell r="H14619" t="str">
            <v>0333988320</v>
          </cell>
          <cell r="I14619">
            <v>2798000</v>
          </cell>
          <cell r="J14619">
            <v>2797734.59</v>
          </cell>
        </row>
        <row r="14620">
          <cell r="H14620" t="str">
            <v>0333988320</v>
          </cell>
          <cell r="I14620">
            <v>0</v>
          </cell>
          <cell r="J14620">
            <v>2797734.59</v>
          </cell>
        </row>
        <row r="14621">
          <cell r="H14621" t="str">
            <v>0333988320</v>
          </cell>
          <cell r="I14621">
            <v>0</v>
          </cell>
          <cell r="J14621">
            <v>2797734.59</v>
          </cell>
        </row>
        <row r="14622">
          <cell r="H14622" t="str">
            <v>0333989320</v>
          </cell>
          <cell r="I14622">
            <v>10200</v>
          </cell>
          <cell r="J14622">
            <v>9910.52</v>
          </cell>
        </row>
        <row r="14623">
          <cell r="H14623" t="str">
            <v>0333989320</v>
          </cell>
          <cell r="I14623">
            <v>10200</v>
          </cell>
          <cell r="J14623">
            <v>9910.52</v>
          </cell>
        </row>
        <row r="14624">
          <cell r="H14624" t="str">
            <v>0333989320</v>
          </cell>
          <cell r="I14624">
            <v>0</v>
          </cell>
          <cell r="J14624">
            <v>9910.52</v>
          </cell>
        </row>
        <row r="14625">
          <cell r="H14625" t="str">
            <v>0333989320</v>
          </cell>
          <cell r="I14625">
            <v>0</v>
          </cell>
          <cell r="J14625">
            <v>9910.52</v>
          </cell>
        </row>
        <row r="14626">
          <cell r="H14626" t="str">
            <v>0333990320</v>
          </cell>
          <cell r="I14626">
            <v>478100</v>
          </cell>
          <cell r="J14626">
            <v>477826.97</v>
          </cell>
        </row>
        <row r="14627">
          <cell r="H14627" t="str">
            <v>0333990320</v>
          </cell>
          <cell r="I14627">
            <v>478100</v>
          </cell>
          <cell r="J14627">
            <v>477826.97</v>
          </cell>
        </row>
        <row r="14628">
          <cell r="H14628" t="str">
            <v>0333990320</v>
          </cell>
          <cell r="I14628">
            <v>0</v>
          </cell>
          <cell r="J14628">
            <v>477826.97</v>
          </cell>
        </row>
        <row r="14629">
          <cell r="H14629" t="str">
            <v>0333990320</v>
          </cell>
          <cell r="I14629">
            <v>0</v>
          </cell>
          <cell r="J14629">
            <v>477826.97</v>
          </cell>
        </row>
        <row r="14630">
          <cell r="H14630" t="str">
            <v>0333991320</v>
          </cell>
          <cell r="I14630">
            <v>4971600</v>
          </cell>
          <cell r="J14630">
            <v>4971084.5999999996</v>
          </cell>
        </row>
        <row r="14631">
          <cell r="H14631" t="str">
            <v>0333991320</v>
          </cell>
          <cell r="I14631">
            <v>4971600</v>
          </cell>
          <cell r="J14631">
            <v>4971084.5999999996</v>
          </cell>
        </row>
        <row r="14632">
          <cell r="H14632" t="str">
            <v>0333991320</v>
          </cell>
          <cell r="I14632">
            <v>0</v>
          </cell>
          <cell r="J14632">
            <v>4971084.5999999996</v>
          </cell>
        </row>
        <row r="14633">
          <cell r="H14633" t="str">
            <v>0333991320</v>
          </cell>
          <cell r="I14633">
            <v>0</v>
          </cell>
          <cell r="J14633">
            <v>4971084.5999999996</v>
          </cell>
        </row>
        <row r="14634">
          <cell r="H14634" t="str">
            <v>4200000320</v>
          </cell>
          <cell r="I14634">
            <v>1177301300</v>
          </cell>
          <cell r="J14634">
            <v>1176676826.0799999</v>
          </cell>
        </row>
        <row r="14635">
          <cell r="H14635" t="str">
            <v>4230000320</v>
          </cell>
          <cell r="I14635">
            <v>1177301300</v>
          </cell>
          <cell r="J14635">
            <v>1176676826.0799999</v>
          </cell>
        </row>
        <row r="14636">
          <cell r="H14636" t="str">
            <v>4230059320</v>
          </cell>
          <cell r="I14636">
            <v>1141772200</v>
          </cell>
          <cell r="J14636">
            <v>1141169885.7</v>
          </cell>
        </row>
        <row r="14637">
          <cell r="H14637" t="str">
            <v>4230059320</v>
          </cell>
          <cell r="I14637">
            <v>755358100</v>
          </cell>
          <cell r="J14637">
            <v>755020997.02999997</v>
          </cell>
        </row>
        <row r="14638">
          <cell r="H14638" t="str">
            <v>4230059320</v>
          </cell>
          <cell r="I14638">
            <v>0</v>
          </cell>
          <cell r="J14638">
            <v>97704622.989999995</v>
          </cell>
        </row>
        <row r="14639">
          <cell r="H14639" t="str">
            <v>4230059320</v>
          </cell>
          <cell r="I14639">
            <v>0</v>
          </cell>
          <cell r="J14639">
            <v>82875902.409999996</v>
          </cell>
        </row>
        <row r="14640">
          <cell r="H14640" t="str">
            <v>4230059320</v>
          </cell>
          <cell r="I14640">
            <v>0</v>
          </cell>
          <cell r="J14640">
            <v>14828720.58</v>
          </cell>
        </row>
        <row r="14641">
          <cell r="H14641" t="str">
            <v>4230059320</v>
          </cell>
          <cell r="I14641">
            <v>0</v>
          </cell>
          <cell r="J14641">
            <v>657316374.03999996</v>
          </cell>
        </row>
        <row r="14642">
          <cell r="H14642" t="str">
            <v>4230059320</v>
          </cell>
          <cell r="I14642">
            <v>0</v>
          </cell>
          <cell r="J14642">
            <v>651233328.03999996</v>
          </cell>
        </row>
        <row r="14643">
          <cell r="H14643" t="str">
            <v>4230059320</v>
          </cell>
          <cell r="I14643">
            <v>0</v>
          </cell>
          <cell r="J14643">
            <v>442150</v>
          </cell>
        </row>
        <row r="14644">
          <cell r="H14644" t="str">
            <v>4230059320</v>
          </cell>
          <cell r="I14644">
            <v>0</v>
          </cell>
          <cell r="J14644">
            <v>5640896</v>
          </cell>
        </row>
        <row r="14645">
          <cell r="H14645" t="str">
            <v>4230059320</v>
          </cell>
          <cell r="I14645">
            <v>385983400</v>
          </cell>
          <cell r="J14645">
            <v>385721786.88</v>
          </cell>
        </row>
        <row r="14646">
          <cell r="H14646" t="str">
            <v>4230059320</v>
          </cell>
          <cell r="I14646">
            <v>0</v>
          </cell>
          <cell r="J14646">
            <v>44398916.740000002</v>
          </cell>
        </row>
        <row r="14647">
          <cell r="H14647" t="str">
            <v>4230059320</v>
          </cell>
          <cell r="I14647">
            <v>0</v>
          </cell>
          <cell r="J14647">
            <v>8054929.3099999996</v>
          </cell>
        </row>
        <row r="14648">
          <cell r="H14648" t="str">
            <v>4230059320</v>
          </cell>
          <cell r="I14648">
            <v>0</v>
          </cell>
          <cell r="J14648">
            <v>27861993.23</v>
          </cell>
        </row>
        <row r="14649">
          <cell r="H14649" t="str">
            <v>4230059320</v>
          </cell>
          <cell r="I14649">
            <v>0</v>
          </cell>
          <cell r="J14649">
            <v>8481994.1999999993</v>
          </cell>
        </row>
        <row r="14650">
          <cell r="H14650" t="str">
            <v>4230059320</v>
          </cell>
          <cell r="I14650">
            <v>0</v>
          </cell>
          <cell r="J14650">
            <v>341322870.13999999</v>
          </cell>
        </row>
        <row r="14651">
          <cell r="H14651" t="str">
            <v>4230059320</v>
          </cell>
          <cell r="I14651">
            <v>0</v>
          </cell>
          <cell r="J14651">
            <v>17835236.52</v>
          </cell>
        </row>
        <row r="14652">
          <cell r="H14652" t="str">
            <v>4230059320</v>
          </cell>
          <cell r="I14652">
            <v>0</v>
          </cell>
          <cell r="J14652">
            <v>96866390</v>
          </cell>
        </row>
        <row r="14653">
          <cell r="H14653" t="str">
            <v>4230059320</v>
          </cell>
          <cell r="I14653">
            <v>0</v>
          </cell>
          <cell r="J14653">
            <v>226621243.62</v>
          </cell>
        </row>
        <row r="14654">
          <cell r="H14654" t="str">
            <v>4230059320</v>
          </cell>
          <cell r="I14654">
            <v>430700</v>
          </cell>
          <cell r="J14654">
            <v>427101.79</v>
          </cell>
        </row>
        <row r="14655">
          <cell r="H14655" t="str">
            <v>4230059320</v>
          </cell>
          <cell r="I14655">
            <v>0</v>
          </cell>
          <cell r="J14655">
            <v>11019.65</v>
          </cell>
        </row>
        <row r="14656">
          <cell r="H14656" t="str">
            <v>4230059320</v>
          </cell>
          <cell r="I14656">
            <v>0</v>
          </cell>
          <cell r="J14656">
            <v>11019.65</v>
          </cell>
        </row>
        <row r="14657">
          <cell r="H14657" t="str">
            <v>4230059320</v>
          </cell>
          <cell r="I14657">
            <v>0</v>
          </cell>
          <cell r="J14657">
            <v>416082.14</v>
          </cell>
        </row>
        <row r="14658">
          <cell r="H14658" t="str">
            <v>4230059320</v>
          </cell>
          <cell r="I14658">
            <v>0</v>
          </cell>
          <cell r="J14658">
            <v>410082.14</v>
          </cell>
        </row>
        <row r="14659">
          <cell r="H14659" t="str">
            <v>4230059320</v>
          </cell>
          <cell r="I14659">
            <v>0</v>
          </cell>
          <cell r="J14659">
            <v>6000</v>
          </cell>
        </row>
        <row r="14660">
          <cell r="H14660" t="str">
            <v>4232040320</v>
          </cell>
          <cell r="I14660">
            <v>19400</v>
          </cell>
          <cell r="J14660">
            <v>19353.599999999999</v>
          </cell>
        </row>
        <row r="14661">
          <cell r="H14661" t="str">
            <v>4232040320</v>
          </cell>
          <cell r="I14661">
            <v>19400</v>
          </cell>
          <cell r="J14661">
            <v>19353.599999999999</v>
          </cell>
        </row>
        <row r="14662">
          <cell r="H14662" t="str">
            <v>4232040320</v>
          </cell>
          <cell r="I14662">
            <v>0</v>
          </cell>
          <cell r="J14662">
            <v>19353.599999999999</v>
          </cell>
        </row>
        <row r="14663">
          <cell r="H14663" t="str">
            <v>4232040320</v>
          </cell>
          <cell r="I14663">
            <v>0</v>
          </cell>
          <cell r="J14663">
            <v>19353.599999999999</v>
          </cell>
        </row>
        <row r="14664">
          <cell r="H14664" t="str">
            <v>4233970320</v>
          </cell>
          <cell r="I14664">
            <v>9277700</v>
          </cell>
          <cell r="J14664">
            <v>9260403.8800000008</v>
          </cell>
        </row>
        <row r="14665">
          <cell r="H14665" t="str">
            <v>4233970320</v>
          </cell>
          <cell r="I14665">
            <v>9277700</v>
          </cell>
          <cell r="J14665">
            <v>9260403.8800000008</v>
          </cell>
        </row>
        <row r="14666">
          <cell r="H14666" t="str">
            <v>4233970320</v>
          </cell>
          <cell r="I14666">
            <v>0</v>
          </cell>
          <cell r="J14666">
            <v>9260403.8800000008</v>
          </cell>
        </row>
        <row r="14667">
          <cell r="H14667" t="str">
            <v>4233970320</v>
          </cell>
          <cell r="I14667">
            <v>0</v>
          </cell>
          <cell r="J14667">
            <v>9260403.8800000008</v>
          </cell>
        </row>
        <row r="14668">
          <cell r="H14668" t="str">
            <v>4233987320</v>
          </cell>
          <cell r="I14668">
            <v>88300</v>
          </cell>
          <cell r="J14668">
            <v>88121.94</v>
          </cell>
        </row>
        <row r="14669">
          <cell r="H14669" t="str">
            <v>4233987320</v>
          </cell>
          <cell r="I14669">
            <v>88300</v>
          </cell>
          <cell r="J14669">
            <v>88121.94</v>
          </cell>
        </row>
        <row r="14670">
          <cell r="H14670" t="str">
            <v>4233987320</v>
          </cell>
          <cell r="I14670">
            <v>0</v>
          </cell>
          <cell r="J14670">
            <v>88121.94</v>
          </cell>
        </row>
        <row r="14671">
          <cell r="H14671" t="str">
            <v>4233987320</v>
          </cell>
          <cell r="I14671">
            <v>0</v>
          </cell>
          <cell r="J14671">
            <v>88121.94</v>
          </cell>
        </row>
        <row r="14672">
          <cell r="H14672" t="str">
            <v>4233994320</v>
          </cell>
          <cell r="I14672">
            <v>2081500</v>
          </cell>
          <cell r="J14672">
            <v>2077009.77</v>
          </cell>
        </row>
        <row r="14673">
          <cell r="H14673" t="str">
            <v>4233994320</v>
          </cell>
          <cell r="I14673">
            <v>2081500</v>
          </cell>
          <cell r="J14673">
            <v>2077009.77</v>
          </cell>
        </row>
        <row r="14674">
          <cell r="H14674" t="str">
            <v>4233994320</v>
          </cell>
          <cell r="I14674">
            <v>0</v>
          </cell>
          <cell r="J14674">
            <v>2077009.77</v>
          </cell>
        </row>
        <row r="14675">
          <cell r="H14675" t="str">
            <v>4233994320</v>
          </cell>
          <cell r="I14675">
            <v>0</v>
          </cell>
          <cell r="J14675">
            <v>2077009.77</v>
          </cell>
        </row>
        <row r="14676">
          <cell r="H14676" t="str">
            <v>4233996320</v>
          </cell>
          <cell r="I14676">
            <v>24062200</v>
          </cell>
          <cell r="J14676">
            <v>24062051.190000001</v>
          </cell>
        </row>
        <row r="14677">
          <cell r="H14677" t="str">
            <v>4233996320</v>
          </cell>
          <cell r="I14677">
            <v>24062200</v>
          </cell>
          <cell r="J14677">
            <v>24062051.190000001</v>
          </cell>
        </row>
        <row r="14678">
          <cell r="H14678" t="str">
            <v>4233996320</v>
          </cell>
          <cell r="I14678">
            <v>0</v>
          </cell>
          <cell r="J14678">
            <v>24062051.190000001</v>
          </cell>
        </row>
        <row r="14679">
          <cell r="H14679" t="str">
            <v>4233996320</v>
          </cell>
          <cell r="I14679">
            <v>0</v>
          </cell>
          <cell r="J14679">
            <v>24062051.190000001</v>
          </cell>
        </row>
        <row r="14680">
          <cell r="H14680" t="str">
            <v>320</v>
          </cell>
          <cell r="I14680">
            <v>3793354000</v>
          </cell>
          <cell r="J14680">
            <v>3792496840.8099999</v>
          </cell>
        </row>
        <row r="14681">
          <cell r="H14681" t="str">
            <v>0300000320</v>
          </cell>
          <cell r="I14681">
            <v>20786100</v>
          </cell>
          <cell r="J14681">
            <v>20785475.510000002</v>
          </cell>
        </row>
        <row r="14682">
          <cell r="H14682" t="str">
            <v>0330000320</v>
          </cell>
          <cell r="I14682">
            <v>20786100</v>
          </cell>
          <cell r="J14682">
            <v>20785475.510000002</v>
          </cell>
        </row>
        <row r="14683">
          <cell r="H14683" t="str">
            <v>0333988320</v>
          </cell>
          <cell r="I14683">
            <v>6518300</v>
          </cell>
          <cell r="J14683">
            <v>6518105.5099999998</v>
          </cell>
        </row>
        <row r="14684">
          <cell r="H14684" t="str">
            <v>0333988320</v>
          </cell>
          <cell r="I14684">
            <v>6518300</v>
          </cell>
          <cell r="J14684">
            <v>6518105.5099999998</v>
          </cell>
        </row>
        <row r="14685">
          <cell r="H14685" t="str">
            <v>0333988320</v>
          </cell>
          <cell r="I14685">
            <v>0</v>
          </cell>
          <cell r="J14685">
            <v>6518105.5099999998</v>
          </cell>
        </row>
        <row r="14686">
          <cell r="H14686" t="str">
            <v>0333988320</v>
          </cell>
          <cell r="I14686">
            <v>0</v>
          </cell>
          <cell r="J14686">
            <v>6518105.5099999998</v>
          </cell>
        </row>
        <row r="14687">
          <cell r="H14687" t="str">
            <v>0333989320</v>
          </cell>
          <cell r="I14687">
            <v>31300</v>
          </cell>
          <cell r="J14687">
            <v>31071.56</v>
          </cell>
        </row>
        <row r="14688">
          <cell r="H14688" t="str">
            <v>0333989320</v>
          </cell>
          <cell r="I14688">
            <v>31300</v>
          </cell>
          <cell r="J14688">
            <v>31071.56</v>
          </cell>
        </row>
        <row r="14689">
          <cell r="H14689" t="str">
            <v>0333989320</v>
          </cell>
          <cell r="I14689">
            <v>0</v>
          </cell>
          <cell r="J14689">
            <v>31071.56</v>
          </cell>
        </row>
        <row r="14690">
          <cell r="H14690" t="str">
            <v>0333989320</v>
          </cell>
          <cell r="I14690">
            <v>0</v>
          </cell>
          <cell r="J14690">
            <v>31071.56</v>
          </cell>
        </row>
        <row r="14691">
          <cell r="H14691" t="str">
            <v>0333990320</v>
          </cell>
          <cell r="I14691">
            <v>1433400</v>
          </cell>
          <cell r="J14691">
            <v>1433324.14</v>
          </cell>
        </row>
        <row r="14692">
          <cell r="H14692" t="str">
            <v>0333990320</v>
          </cell>
          <cell r="I14692">
            <v>1433400</v>
          </cell>
          <cell r="J14692">
            <v>1433324.14</v>
          </cell>
        </row>
        <row r="14693">
          <cell r="H14693" t="str">
            <v>0333990320</v>
          </cell>
          <cell r="I14693">
            <v>0</v>
          </cell>
          <cell r="J14693">
            <v>1433324.14</v>
          </cell>
        </row>
        <row r="14694">
          <cell r="H14694" t="str">
            <v>0333990320</v>
          </cell>
          <cell r="I14694">
            <v>0</v>
          </cell>
          <cell r="J14694">
            <v>1433324.14</v>
          </cell>
        </row>
        <row r="14695">
          <cell r="H14695" t="str">
            <v>0333991320</v>
          </cell>
          <cell r="I14695">
            <v>12803100</v>
          </cell>
          <cell r="J14695">
            <v>12802974.300000001</v>
          </cell>
        </row>
        <row r="14696">
          <cell r="H14696" t="str">
            <v>0333991320</v>
          </cell>
          <cell r="I14696">
            <v>12803100</v>
          </cell>
          <cell r="J14696">
            <v>12802974.300000001</v>
          </cell>
        </row>
        <row r="14697">
          <cell r="H14697" t="str">
            <v>0333991320</v>
          </cell>
          <cell r="I14697">
            <v>0</v>
          </cell>
          <cell r="J14697">
            <v>12802974.300000001</v>
          </cell>
        </row>
        <row r="14698">
          <cell r="H14698" t="str">
            <v>0333991320</v>
          </cell>
          <cell r="I14698">
            <v>0</v>
          </cell>
          <cell r="J14698">
            <v>12802974.300000001</v>
          </cell>
        </row>
        <row r="14699">
          <cell r="H14699" t="str">
            <v>4200000320</v>
          </cell>
          <cell r="I14699">
            <v>3772567900</v>
          </cell>
          <cell r="J14699">
            <v>3771711365.3000002</v>
          </cell>
        </row>
        <row r="14700">
          <cell r="H14700" t="str">
            <v>4230000320</v>
          </cell>
          <cell r="I14700">
            <v>3772567900</v>
          </cell>
          <cell r="J14700">
            <v>3771711365.3000002</v>
          </cell>
        </row>
        <row r="14701">
          <cell r="H14701" t="str">
            <v>4230059320</v>
          </cell>
          <cell r="I14701">
            <v>3732097100</v>
          </cell>
          <cell r="J14701">
            <v>3731249526.6500001</v>
          </cell>
        </row>
        <row r="14702">
          <cell r="H14702" t="str">
            <v>4230059320</v>
          </cell>
          <cell r="I14702">
            <v>2989070800</v>
          </cell>
          <cell r="J14702">
            <v>2988543456.75</v>
          </cell>
        </row>
        <row r="14703">
          <cell r="H14703" t="str">
            <v>4230059320</v>
          </cell>
          <cell r="I14703">
            <v>0</v>
          </cell>
          <cell r="J14703">
            <v>508393471.76999998</v>
          </cell>
        </row>
        <row r="14704">
          <cell r="H14704" t="str">
            <v>4230059320</v>
          </cell>
          <cell r="I14704">
            <v>0</v>
          </cell>
          <cell r="J14704">
            <v>478280934.88999999</v>
          </cell>
        </row>
        <row r="14705">
          <cell r="H14705" t="str">
            <v>4230059320</v>
          </cell>
          <cell r="I14705">
            <v>0</v>
          </cell>
          <cell r="J14705">
            <v>30112536.879999999</v>
          </cell>
        </row>
        <row r="14706">
          <cell r="H14706" t="str">
            <v>4230059320</v>
          </cell>
          <cell r="I14706">
            <v>0</v>
          </cell>
          <cell r="J14706">
            <v>2480149984.98</v>
          </cell>
        </row>
        <row r="14707">
          <cell r="H14707" t="str">
            <v>4230059320</v>
          </cell>
          <cell r="I14707">
            <v>0</v>
          </cell>
          <cell r="J14707">
            <v>2475351229.6900001</v>
          </cell>
        </row>
        <row r="14708">
          <cell r="H14708" t="str">
            <v>4230059320</v>
          </cell>
          <cell r="I14708">
            <v>0</v>
          </cell>
          <cell r="J14708">
            <v>1432375</v>
          </cell>
        </row>
        <row r="14709">
          <cell r="H14709" t="str">
            <v>4230059320</v>
          </cell>
          <cell r="I14709">
            <v>0</v>
          </cell>
          <cell r="J14709">
            <v>3366380.29</v>
          </cell>
        </row>
        <row r="14710">
          <cell r="H14710" t="str">
            <v>4230059320</v>
          </cell>
          <cell r="I14710">
            <v>736292300</v>
          </cell>
          <cell r="J14710">
            <v>736165271.80999994</v>
          </cell>
        </row>
        <row r="14711">
          <cell r="H14711" t="str">
            <v>4230059320</v>
          </cell>
          <cell r="I14711">
            <v>0</v>
          </cell>
          <cell r="J14711">
            <v>242024068.33000001</v>
          </cell>
        </row>
        <row r="14712">
          <cell r="H14712" t="str">
            <v>4230059320</v>
          </cell>
          <cell r="I14712">
            <v>0</v>
          </cell>
          <cell r="J14712">
            <v>13722300</v>
          </cell>
        </row>
        <row r="14713">
          <cell r="H14713" t="str">
            <v>4230059320</v>
          </cell>
          <cell r="I14713">
            <v>0</v>
          </cell>
          <cell r="J14713">
            <v>165679368.66</v>
          </cell>
        </row>
        <row r="14714">
          <cell r="H14714" t="str">
            <v>4230059320</v>
          </cell>
          <cell r="I14714">
            <v>0</v>
          </cell>
          <cell r="J14714">
            <v>62622399.670000002</v>
          </cell>
        </row>
        <row r="14715">
          <cell r="H14715" t="str">
            <v>4230059320</v>
          </cell>
          <cell r="I14715">
            <v>0</v>
          </cell>
          <cell r="J14715">
            <v>494141203.48000002</v>
          </cell>
        </row>
        <row r="14716">
          <cell r="H14716" t="str">
            <v>4230059320</v>
          </cell>
          <cell r="I14716">
            <v>0</v>
          </cell>
          <cell r="J14716">
            <v>47323856.490000002</v>
          </cell>
        </row>
        <row r="14717">
          <cell r="H14717" t="str">
            <v>4230059320</v>
          </cell>
          <cell r="I14717">
            <v>0</v>
          </cell>
          <cell r="J14717">
            <v>145954000</v>
          </cell>
        </row>
        <row r="14718">
          <cell r="H14718" t="str">
            <v>4230059320</v>
          </cell>
          <cell r="I14718">
            <v>0</v>
          </cell>
          <cell r="J14718">
            <v>300863346.99000001</v>
          </cell>
        </row>
        <row r="14719">
          <cell r="H14719" t="str">
            <v>4230059320</v>
          </cell>
          <cell r="I14719">
            <v>3350900</v>
          </cell>
          <cell r="J14719">
            <v>3341220</v>
          </cell>
        </row>
        <row r="14720">
          <cell r="H14720" t="str">
            <v>4230059320</v>
          </cell>
          <cell r="I14720">
            <v>0</v>
          </cell>
          <cell r="J14720">
            <v>3341220</v>
          </cell>
        </row>
        <row r="14721">
          <cell r="H14721" t="str">
            <v>4230059320</v>
          </cell>
          <cell r="I14721">
            <v>3383100</v>
          </cell>
          <cell r="J14721">
            <v>3199578.09</v>
          </cell>
        </row>
        <row r="14722">
          <cell r="H14722" t="str">
            <v>4230059320</v>
          </cell>
          <cell r="I14722">
            <v>0</v>
          </cell>
          <cell r="J14722">
            <v>138208.74</v>
          </cell>
        </row>
        <row r="14723">
          <cell r="H14723" t="str">
            <v>4230059320</v>
          </cell>
          <cell r="I14723">
            <v>0</v>
          </cell>
          <cell r="J14723">
            <v>138208.74</v>
          </cell>
        </row>
        <row r="14724">
          <cell r="H14724" t="str">
            <v>4230059320</v>
          </cell>
          <cell r="I14724">
            <v>0</v>
          </cell>
          <cell r="J14724">
            <v>3061369.35</v>
          </cell>
        </row>
        <row r="14725">
          <cell r="H14725" t="str">
            <v>4230059320</v>
          </cell>
          <cell r="I14725">
            <v>0</v>
          </cell>
          <cell r="J14725">
            <v>3061369.35</v>
          </cell>
        </row>
        <row r="14726">
          <cell r="H14726" t="str">
            <v>4233970320</v>
          </cell>
          <cell r="I14726">
            <v>18962400</v>
          </cell>
          <cell r="J14726">
            <v>18953486.899999999</v>
          </cell>
        </row>
        <row r="14727">
          <cell r="H14727" t="str">
            <v>4233970320</v>
          </cell>
          <cell r="I14727">
            <v>18962400</v>
          </cell>
          <cell r="J14727">
            <v>18953486.899999999</v>
          </cell>
        </row>
        <row r="14728">
          <cell r="H14728" t="str">
            <v>4233970320</v>
          </cell>
          <cell r="I14728">
            <v>0</v>
          </cell>
          <cell r="J14728">
            <v>18953486.899999999</v>
          </cell>
        </row>
        <row r="14729">
          <cell r="H14729" t="str">
            <v>4233970320</v>
          </cell>
          <cell r="I14729">
            <v>0</v>
          </cell>
          <cell r="J14729">
            <v>18953486.899999999</v>
          </cell>
        </row>
        <row r="14730">
          <cell r="H14730" t="str">
            <v>4233994320</v>
          </cell>
          <cell r="I14730">
            <v>3643000</v>
          </cell>
          <cell r="J14730">
            <v>3642951.75</v>
          </cell>
        </row>
        <row r="14731">
          <cell r="H14731" t="str">
            <v>4233994320</v>
          </cell>
          <cell r="I14731">
            <v>3643000</v>
          </cell>
          <cell r="J14731">
            <v>3642951.75</v>
          </cell>
        </row>
        <row r="14732">
          <cell r="H14732" t="str">
            <v>4233994320</v>
          </cell>
          <cell r="I14732">
            <v>0</v>
          </cell>
          <cell r="J14732">
            <v>3642951.75</v>
          </cell>
        </row>
        <row r="14733">
          <cell r="H14733" t="str">
            <v>4233994320</v>
          </cell>
          <cell r="I14733">
            <v>0</v>
          </cell>
          <cell r="J14733">
            <v>3642951.75</v>
          </cell>
        </row>
        <row r="14734">
          <cell r="H14734" t="str">
            <v>4233996320</v>
          </cell>
          <cell r="I14734">
            <v>17865400</v>
          </cell>
          <cell r="J14734">
            <v>17865400</v>
          </cell>
        </row>
        <row r="14735">
          <cell r="H14735" t="str">
            <v>4233996320</v>
          </cell>
          <cell r="I14735">
            <v>17865400</v>
          </cell>
          <cell r="J14735">
            <v>17865400</v>
          </cell>
        </row>
        <row r="14736">
          <cell r="H14736" t="str">
            <v>4233996320</v>
          </cell>
          <cell r="I14736">
            <v>0</v>
          </cell>
          <cell r="J14736">
            <v>17865400</v>
          </cell>
        </row>
        <row r="14737">
          <cell r="H14737" t="str">
            <v>4233996320</v>
          </cell>
          <cell r="I14737">
            <v>0</v>
          </cell>
          <cell r="J14737">
            <v>17865400</v>
          </cell>
        </row>
        <row r="14738">
          <cell r="H14738" t="str">
            <v>320</v>
          </cell>
          <cell r="I14738">
            <v>17547535100</v>
          </cell>
          <cell r="J14738">
            <v>17534501940.939999</v>
          </cell>
        </row>
        <row r="14739">
          <cell r="H14739" t="str">
            <v>320</v>
          </cell>
          <cell r="I14739">
            <v>16888186300</v>
          </cell>
          <cell r="J14739">
            <v>16875600856.17</v>
          </cell>
        </row>
        <row r="14740">
          <cell r="H14740" t="str">
            <v>0100000320</v>
          </cell>
          <cell r="I14740">
            <v>180000000</v>
          </cell>
          <cell r="J14740">
            <v>180000000</v>
          </cell>
        </row>
        <row r="14741">
          <cell r="H14741" t="str">
            <v>0120000320</v>
          </cell>
          <cell r="I14741">
            <v>180000000</v>
          </cell>
          <cell r="J14741">
            <v>180000000</v>
          </cell>
        </row>
        <row r="14742">
          <cell r="H14742" t="str">
            <v>0122010320</v>
          </cell>
          <cell r="I14742">
            <v>180000000</v>
          </cell>
          <cell r="J14742">
            <v>180000000</v>
          </cell>
        </row>
        <row r="14743">
          <cell r="H14743" t="str">
            <v>0122010320</v>
          </cell>
          <cell r="I14743">
            <v>180000000</v>
          </cell>
          <cell r="J14743">
            <v>180000000</v>
          </cell>
        </row>
        <row r="14744">
          <cell r="H14744" t="str">
            <v>0122010320</v>
          </cell>
          <cell r="I14744">
            <v>0</v>
          </cell>
          <cell r="J14744">
            <v>180000000</v>
          </cell>
        </row>
        <row r="14745">
          <cell r="H14745" t="str">
            <v>0122010320</v>
          </cell>
          <cell r="I14745">
            <v>0</v>
          </cell>
          <cell r="J14745">
            <v>180000000</v>
          </cell>
        </row>
        <row r="14746">
          <cell r="H14746" t="str">
            <v>0300000320</v>
          </cell>
          <cell r="I14746">
            <v>67806900</v>
          </cell>
          <cell r="J14746">
            <v>67785230.489999995</v>
          </cell>
        </row>
        <row r="14747">
          <cell r="H14747" t="str">
            <v>0330000320</v>
          </cell>
          <cell r="I14747">
            <v>67806900</v>
          </cell>
          <cell r="J14747">
            <v>67785230.489999995</v>
          </cell>
        </row>
        <row r="14748">
          <cell r="H14748" t="str">
            <v>0333988320</v>
          </cell>
          <cell r="I14748">
            <v>27056400</v>
          </cell>
          <cell r="J14748">
            <v>27036834.219999999</v>
          </cell>
        </row>
        <row r="14749">
          <cell r="H14749" t="str">
            <v>0333988320</v>
          </cell>
          <cell r="I14749">
            <v>27056400</v>
          </cell>
          <cell r="J14749">
            <v>27036834.219999999</v>
          </cell>
        </row>
        <row r="14750">
          <cell r="H14750" t="str">
            <v>0333988320</v>
          </cell>
          <cell r="I14750">
            <v>0</v>
          </cell>
          <cell r="J14750">
            <v>27036834.219999999</v>
          </cell>
        </row>
        <row r="14751">
          <cell r="H14751" t="str">
            <v>0333988320</v>
          </cell>
          <cell r="I14751">
            <v>0</v>
          </cell>
          <cell r="J14751">
            <v>27036834.219999999</v>
          </cell>
        </row>
        <row r="14752">
          <cell r="H14752" t="str">
            <v>0333989320</v>
          </cell>
          <cell r="I14752">
            <v>62100</v>
          </cell>
          <cell r="J14752">
            <v>61239.839999999997</v>
          </cell>
        </row>
        <row r="14753">
          <cell r="H14753" t="str">
            <v>0333989320</v>
          </cell>
          <cell r="I14753">
            <v>62100</v>
          </cell>
          <cell r="J14753">
            <v>61239.839999999997</v>
          </cell>
        </row>
        <row r="14754">
          <cell r="H14754" t="str">
            <v>0333989320</v>
          </cell>
          <cell r="I14754">
            <v>0</v>
          </cell>
          <cell r="J14754">
            <v>61239.839999999997</v>
          </cell>
        </row>
        <row r="14755">
          <cell r="H14755" t="str">
            <v>0333989320</v>
          </cell>
          <cell r="I14755">
            <v>0</v>
          </cell>
          <cell r="J14755">
            <v>61239.839999999997</v>
          </cell>
        </row>
        <row r="14756">
          <cell r="H14756" t="str">
            <v>0333990320</v>
          </cell>
          <cell r="I14756">
            <v>2852700</v>
          </cell>
          <cell r="J14756">
            <v>2852300.21</v>
          </cell>
        </row>
        <row r="14757">
          <cell r="H14757" t="str">
            <v>0333990320</v>
          </cell>
          <cell r="I14757">
            <v>2852700</v>
          </cell>
          <cell r="J14757">
            <v>2852300.21</v>
          </cell>
        </row>
        <row r="14758">
          <cell r="H14758" t="str">
            <v>0333990320</v>
          </cell>
          <cell r="I14758">
            <v>0</v>
          </cell>
          <cell r="J14758">
            <v>2852300.21</v>
          </cell>
        </row>
        <row r="14759">
          <cell r="H14759" t="str">
            <v>0333990320</v>
          </cell>
          <cell r="I14759">
            <v>0</v>
          </cell>
          <cell r="J14759">
            <v>2852300.21</v>
          </cell>
        </row>
        <row r="14760">
          <cell r="H14760" t="str">
            <v>0333991320</v>
          </cell>
          <cell r="I14760">
            <v>37835700</v>
          </cell>
          <cell r="J14760">
            <v>37834856.219999999</v>
          </cell>
        </row>
        <row r="14761">
          <cell r="H14761" t="str">
            <v>0333991320</v>
          </cell>
          <cell r="I14761">
            <v>37835700</v>
          </cell>
          <cell r="J14761">
            <v>37834856.219999999</v>
          </cell>
        </row>
        <row r="14762">
          <cell r="H14762" t="str">
            <v>0333991320</v>
          </cell>
          <cell r="I14762">
            <v>0</v>
          </cell>
          <cell r="J14762">
            <v>37834856.219999999</v>
          </cell>
        </row>
        <row r="14763">
          <cell r="H14763" t="str">
            <v>0333991320</v>
          </cell>
          <cell r="I14763">
            <v>0</v>
          </cell>
          <cell r="J14763">
            <v>37834856.219999999</v>
          </cell>
        </row>
        <row r="14764">
          <cell r="H14764" t="str">
            <v>4200000320</v>
          </cell>
          <cell r="I14764">
            <v>16640379400</v>
          </cell>
          <cell r="J14764">
            <v>16627815625.68</v>
          </cell>
        </row>
        <row r="14765">
          <cell r="H14765" t="str">
            <v>4230000320</v>
          </cell>
          <cell r="I14765">
            <v>16640379400</v>
          </cell>
          <cell r="J14765">
            <v>16627815625.68</v>
          </cell>
        </row>
        <row r="14766">
          <cell r="H14766" t="str">
            <v>4230059320</v>
          </cell>
          <cell r="I14766">
            <v>16466164300</v>
          </cell>
          <cell r="J14766">
            <v>16453675103.209999</v>
          </cell>
        </row>
        <row r="14767">
          <cell r="H14767" t="str">
            <v>4230059320</v>
          </cell>
          <cell r="I14767">
            <v>13119728900</v>
          </cell>
          <cell r="J14767">
            <v>13119016470.200001</v>
          </cell>
        </row>
        <row r="14768">
          <cell r="H14768" t="str">
            <v>4230059320</v>
          </cell>
          <cell r="I14768">
            <v>0</v>
          </cell>
          <cell r="J14768">
            <v>9544144472.5699997</v>
          </cell>
        </row>
        <row r="14769">
          <cell r="H14769" t="str">
            <v>4230059320</v>
          </cell>
          <cell r="I14769">
            <v>0</v>
          </cell>
          <cell r="J14769">
            <v>9459435212.3700008</v>
          </cell>
        </row>
        <row r="14770">
          <cell r="H14770" t="str">
            <v>4230059320</v>
          </cell>
          <cell r="I14770">
            <v>0</v>
          </cell>
          <cell r="J14770">
            <v>84709260.200000003</v>
          </cell>
        </row>
        <row r="14771">
          <cell r="H14771" t="str">
            <v>4230059320</v>
          </cell>
          <cell r="I14771">
            <v>0</v>
          </cell>
          <cell r="J14771">
            <v>3574871997.6300001</v>
          </cell>
        </row>
        <row r="14772">
          <cell r="H14772" t="str">
            <v>4230059320</v>
          </cell>
          <cell r="I14772">
            <v>0</v>
          </cell>
          <cell r="J14772">
            <v>3553737469.3800001</v>
          </cell>
        </row>
        <row r="14773">
          <cell r="H14773" t="str">
            <v>4230059320</v>
          </cell>
          <cell r="I14773">
            <v>0</v>
          </cell>
          <cell r="J14773">
            <v>1248200</v>
          </cell>
        </row>
        <row r="14774">
          <cell r="H14774" t="str">
            <v>4230059320</v>
          </cell>
          <cell r="I14774">
            <v>0</v>
          </cell>
          <cell r="J14774">
            <v>19886328.25</v>
          </cell>
        </row>
        <row r="14775">
          <cell r="H14775" t="str">
            <v>4230059320</v>
          </cell>
          <cell r="I14775">
            <v>3337137500</v>
          </cell>
          <cell r="J14775">
            <v>3325375110.0799999</v>
          </cell>
        </row>
        <row r="14776">
          <cell r="H14776" t="str">
            <v>4230059320</v>
          </cell>
          <cell r="I14776">
            <v>0</v>
          </cell>
          <cell r="J14776">
            <v>36277383.840000004</v>
          </cell>
        </row>
        <row r="14777">
          <cell r="H14777" t="str">
            <v>4230059320</v>
          </cell>
          <cell r="I14777">
            <v>0</v>
          </cell>
          <cell r="J14777">
            <v>789445.93</v>
          </cell>
        </row>
        <row r="14778">
          <cell r="H14778" t="str">
            <v>4230059320</v>
          </cell>
          <cell r="I14778">
            <v>0</v>
          </cell>
          <cell r="J14778">
            <v>35487937.909999996</v>
          </cell>
        </row>
        <row r="14779">
          <cell r="H14779" t="str">
            <v>4230059320</v>
          </cell>
          <cell r="I14779">
            <v>0</v>
          </cell>
          <cell r="J14779">
            <v>3289097726.2399998</v>
          </cell>
        </row>
        <row r="14780">
          <cell r="H14780" t="str">
            <v>4230059320</v>
          </cell>
          <cell r="I14780">
            <v>0</v>
          </cell>
          <cell r="J14780">
            <v>32917547.719999999</v>
          </cell>
        </row>
        <row r="14781">
          <cell r="H14781" t="str">
            <v>4230059320</v>
          </cell>
          <cell r="I14781">
            <v>0</v>
          </cell>
          <cell r="J14781">
            <v>53248200</v>
          </cell>
        </row>
        <row r="14782">
          <cell r="H14782" t="str">
            <v>4230059320</v>
          </cell>
          <cell r="I14782">
            <v>0</v>
          </cell>
          <cell r="J14782">
            <v>3202931978.52</v>
          </cell>
        </row>
        <row r="14783">
          <cell r="H14783" t="str">
            <v>4230059320</v>
          </cell>
          <cell r="I14783">
            <v>9297900</v>
          </cell>
          <cell r="J14783">
            <v>9283522.9299999997</v>
          </cell>
        </row>
        <row r="14784">
          <cell r="H14784" t="str">
            <v>4230059320</v>
          </cell>
          <cell r="I14784">
            <v>0</v>
          </cell>
          <cell r="J14784">
            <v>1008253.4399999999</v>
          </cell>
        </row>
        <row r="14785">
          <cell r="H14785" t="str">
            <v>4230059320</v>
          </cell>
          <cell r="I14785">
            <v>0</v>
          </cell>
          <cell r="J14785">
            <v>1008253.4399999999</v>
          </cell>
        </row>
        <row r="14786">
          <cell r="H14786" t="str">
            <v>4230059320</v>
          </cell>
          <cell r="I14786">
            <v>0</v>
          </cell>
          <cell r="J14786">
            <v>8275269.4900000002</v>
          </cell>
        </row>
        <row r="14787">
          <cell r="H14787" t="str">
            <v>4230059320</v>
          </cell>
          <cell r="I14787">
            <v>0</v>
          </cell>
          <cell r="J14787">
            <v>1462383.37</v>
          </cell>
        </row>
        <row r="14788">
          <cell r="H14788" t="str">
            <v>4230059320</v>
          </cell>
          <cell r="I14788">
            <v>0</v>
          </cell>
          <cell r="J14788">
            <v>6812886.1200000001</v>
          </cell>
        </row>
        <row r="14789">
          <cell r="H14789" t="str">
            <v>4233970320</v>
          </cell>
          <cell r="I14789">
            <v>47432300</v>
          </cell>
          <cell r="J14789">
            <v>47425668.810000002</v>
          </cell>
        </row>
        <row r="14790">
          <cell r="H14790" t="str">
            <v>4233970320</v>
          </cell>
          <cell r="I14790">
            <v>47432300</v>
          </cell>
          <cell r="J14790">
            <v>47425668.810000002</v>
          </cell>
        </row>
        <row r="14791">
          <cell r="H14791" t="str">
            <v>4233970320</v>
          </cell>
          <cell r="I14791">
            <v>0</v>
          </cell>
          <cell r="J14791">
            <v>47425668.810000002</v>
          </cell>
        </row>
        <row r="14792">
          <cell r="H14792" t="str">
            <v>4233970320</v>
          </cell>
          <cell r="I14792">
            <v>0</v>
          </cell>
          <cell r="J14792">
            <v>47425668.810000002</v>
          </cell>
        </row>
        <row r="14793">
          <cell r="H14793" t="str">
            <v>4233974320</v>
          </cell>
          <cell r="I14793">
            <v>151500</v>
          </cell>
          <cell r="J14793">
            <v>151500</v>
          </cell>
        </row>
        <row r="14794">
          <cell r="H14794" t="str">
            <v>4233974320</v>
          </cell>
          <cell r="I14794">
            <v>151500</v>
          </cell>
          <cell r="J14794">
            <v>151500</v>
          </cell>
        </row>
        <row r="14795">
          <cell r="H14795" t="str">
            <v>4233974320</v>
          </cell>
          <cell r="I14795">
            <v>0</v>
          </cell>
          <cell r="J14795">
            <v>151500</v>
          </cell>
        </row>
        <row r="14796">
          <cell r="H14796" t="str">
            <v>4233974320</v>
          </cell>
          <cell r="I14796">
            <v>0</v>
          </cell>
          <cell r="J14796">
            <v>151500</v>
          </cell>
        </row>
        <row r="14797">
          <cell r="H14797" t="str">
            <v>4233987320</v>
          </cell>
          <cell r="I14797">
            <v>11810500</v>
          </cell>
          <cell r="J14797">
            <v>11810497.039999999</v>
          </cell>
        </row>
        <row r="14798">
          <cell r="H14798" t="str">
            <v>4233987320</v>
          </cell>
          <cell r="I14798">
            <v>11810500</v>
          </cell>
          <cell r="J14798">
            <v>11810497.039999999</v>
          </cell>
        </row>
        <row r="14799">
          <cell r="H14799" t="str">
            <v>4233987320</v>
          </cell>
          <cell r="I14799">
            <v>0</v>
          </cell>
          <cell r="J14799">
            <v>11810497.039999999</v>
          </cell>
        </row>
        <row r="14800">
          <cell r="H14800" t="str">
            <v>4233987320</v>
          </cell>
          <cell r="I14800">
            <v>0</v>
          </cell>
          <cell r="J14800">
            <v>11810497.039999999</v>
          </cell>
        </row>
        <row r="14801">
          <cell r="H14801" t="str">
            <v>4233994320</v>
          </cell>
          <cell r="I14801">
            <v>9052300</v>
          </cell>
          <cell r="J14801">
            <v>9052277.0800000001</v>
          </cell>
        </row>
        <row r="14802">
          <cell r="H14802" t="str">
            <v>4233994320</v>
          </cell>
          <cell r="I14802">
            <v>9052300</v>
          </cell>
          <cell r="J14802">
            <v>9052277.0800000001</v>
          </cell>
        </row>
        <row r="14803">
          <cell r="H14803" t="str">
            <v>4233994320</v>
          </cell>
          <cell r="I14803">
            <v>0</v>
          </cell>
          <cell r="J14803">
            <v>9052277.0800000001</v>
          </cell>
        </row>
        <row r="14804">
          <cell r="H14804" t="str">
            <v>4233994320</v>
          </cell>
          <cell r="I14804">
            <v>0</v>
          </cell>
          <cell r="J14804">
            <v>9052277.0800000001</v>
          </cell>
        </row>
        <row r="14805">
          <cell r="H14805" t="str">
            <v>4233996320</v>
          </cell>
          <cell r="I14805">
            <v>71987400</v>
          </cell>
          <cell r="J14805">
            <v>71922300</v>
          </cell>
        </row>
        <row r="14806">
          <cell r="H14806" t="str">
            <v>4233996320</v>
          </cell>
          <cell r="I14806">
            <v>71987400</v>
          </cell>
          <cell r="J14806">
            <v>71922300</v>
          </cell>
        </row>
        <row r="14807">
          <cell r="H14807" t="str">
            <v>4233996320</v>
          </cell>
          <cell r="I14807">
            <v>0</v>
          </cell>
          <cell r="J14807">
            <v>71922300</v>
          </cell>
        </row>
        <row r="14808">
          <cell r="H14808" t="str">
            <v>4233996320</v>
          </cell>
          <cell r="I14808">
            <v>0</v>
          </cell>
          <cell r="J14808">
            <v>71922300</v>
          </cell>
        </row>
        <row r="14809">
          <cell r="H14809" t="str">
            <v>4233999320</v>
          </cell>
          <cell r="I14809">
            <v>33781100</v>
          </cell>
          <cell r="J14809">
            <v>33778279.539999999</v>
          </cell>
        </row>
        <row r="14810">
          <cell r="H14810" t="str">
            <v>4233999320</v>
          </cell>
          <cell r="I14810">
            <v>33781100</v>
          </cell>
          <cell r="J14810">
            <v>33778279.539999999</v>
          </cell>
        </row>
        <row r="14811">
          <cell r="H14811" t="str">
            <v>4233999320</v>
          </cell>
          <cell r="I14811">
            <v>0</v>
          </cell>
          <cell r="J14811">
            <v>33778279.539999999</v>
          </cell>
        </row>
        <row r="14812">
          <cell r="H14812" t="str">
            <v>4233999320</v>
          </cell>
          <cell r="I14812">
            <v>0</v>
          </cell>
          <cell r="J14812">
            <v>33778279.539999999</v>
          </cell>
        </row>
        <row r="14813">
          <cell r="H14813" t="str">
            <v>320</v>
          </cell>
          <cell r="I14813">
            <v>347118700</v>
          </cell>
          <cell r="J14813">
            <v>346837922.70999998</v>
          </cell>
        </row>
        <row r="14814">
          <cell r="H14814" t="str">
            <v>0300000320</v>
          </cell>
          <cell r="I14814">
            <v>154000</v>
          </cell>
          <cell r="J14814">
            <v>153926.29999999999</v>
          </cell>
        </row>
        <row r="14815">
          <cell r="H14815" t="str">
            <v>0330000320</v>
          </cell>
          <cell r="I14815">
            <v>154000</v>
          </cell>
          <cell r="J14815">
            <v>153926.29999999999</v>
          </cell>
        </row>
        <row r="14816">
          <cell r="H14816" t="str">
            <v>0333988320</v>
          </cell>
          <cell r="I14816">
            <v>154000</v>
          </cell>
          <cell r="J14816">
            <v>153926.29999999999</v>
          </cell>
        </row>
        <row r="14817">
          <cell r="H14817" t="str">
            <v>0333988320</v>
          </cell>
          <cell r="I14817">
            <v>154000</v>
          </cell>
          <cell r="J14817">
            <v>153926.29999999999</v>
          </cell>
        </row>
        <row r="14818">
          <cell r="H14818" t="str">
            <v>0333988320</v>
          </cell>
          <cell r="I14818">
            <v>0</v>
          </cell>
          <cell r="J14818">
            <v>153926.29999999999</v>
          </cell>
        </row>
        <row r="14819">
          <cell r="H14819" t="str">
            <v>0333988320</v>
          </cell>
          <cell r="I14819">
            <v>0</v>
          </cell>
          <cell r="J14819">
            <v>153926.29999999999</v>
          </cell>
        </row>
        <row r="14820">
          <cell r="H14820" t="str">
            <v>4200000320</v>
          </cell>
          <cell r="I14820">
            <v>346964700</v>
          </cell>
          <cell r="J14820">
            <v>346683996.41000003</v>
          </cell>
        </row>
        <row r="14821">
          <cell r="H14821" t="str">
            <v>4230000320</v>
          </cell>
          <cell r="I14821">
            <v>346964700</v>
          </cell>
          <cell r="J14821">
            <v>346683996.41000003</v>
          </cell>
        </row>
        <row r="14822">
          <cell r="H14822" t="str">
            <v>4230059320</v>
          </cell>
          <cell r="I14822">
            <v>346641400</v>
          </cell>
          <cell r="J14822">
            <v>346360842.20999998</v>
          </cell>
        </row>
        <row r="14823">
          <cell r="H14823" t="str">
            <v>4230059320</v>
          </cell>
          <cell r="I14823">
            <v>151633100</v>
          </cell>
          <cell r="J14823">
            <v>151614770.83000001</v>
          </cell>
        </row>
        <row r="14824">
          <cell r="H14824" t="str">
            <v>4230059320</v>
          </cell>
          <cell r="I14824">
            <v>0</v>
          </cell>
          <cell r="J14824">
            <v>119636558.03</v>
          </cell>
        </row>
        <row r="14825">
          <cell r="H14825" t="str">
            <v>4230059320</v>
          </cell>
          <cell r="I14825">
            <v>0</v>
          </cell>
          <cell r="J14825">
            <v>118693657.56</v>
          </cell>
        </row>
        <row r="14826">
          <cell r="H14826" t="str">
            <v>4230059320</v>
          </cell>
          <cell r="I14826">
            <v>0</v>
          </cell>
          <cell r="J14826">
            <v>942900.47</v>
          </cell>
        </row>
        <row r="14827">
          <cell r="H14827" t="str">
            <v>4230059320</v>
          </cell>
          <cell r="I14827">
            <v>0</v>
          </cell>
          <cell r="J14827">
            <v>31978212.800000001</v>
          </cell>
        </row>
        <row r="14828">
          <cell r="H14828" t="str">
            <v>4230059320</v>
          </cell>
          <cell r="I14828">
            <v>0</v>
          </cell>
          <cell r="J14828">
            <v>31902600</v>
          </cell>
        </row>
        <row r="14829">
          <cell r="H14829" t="str">
            <v>4230059320</v>
          </cell>
          <cell r="I14829">
            <v>0</v>
          </cell>
          <cell r="J14829">
            <v>75612.800000000003</v>
          </cell>
        </row>
        <row r="14830">
          <cell r="H14830" t="str">
            <v>4230059320</v>
          </cell>
          <cell r="I14830">
            <v>194742200</v>
          </cell>
          <cell r="J14830">
            <v>194480671.38</v>
          </cell>
        </row>
        <row r="14831">
          <cell r="H14831" t="str">
            <v>4230059320</v>
          </cell>
          <cell r="I14831">
            <v>0</v>
          </cell>
          <cell r="J14831">
            <v>49730438.520000003</v>
          </cell>
        </row>
        <row r="14832">
          <cell r="H14832" t="str">
            <v>4230059320</v>
          </cell>
          <cell r="I14832">
            <v>0</v>
          </cell>
          <cell r="J14832">
            <v>3997240.26</v>
          </cell>
        </row>
        <row r="14833">
          <cell r="H14833" t="str">
            <v>4230059320</v>
          </cell>
          <cell r="I14833">
            <v>0</v>
          </cell>
          <cell r="J14833">
            <v>45510000.57</v>
          </cell>
        </row>
        <row r="14834">
          <cell r="H14834" t="str">
            <v>4230059320</v>
          </cell>
          <cell r="I14834">
            <v>0</v>
          </cell>
          <cell r="J14834">
            <v>223197.69</v>
          </cell>
        </row>
        <row r="14835">
          <cell r="H14835" t="str">
            <v>4230059320</v>
          </cell>
          <cell r="I14835">
            <v>0</v>
          </cell>
          <cell r="J14835">
            <v>144750232.86000001</v>
          </cell>
        </row>
        <row r="14836">
          <cell r="H14836" t="str">
            <v>4230059320</v>
          </cell>
          <cell r="I14836">
            <v>0</v>
          </cell>
          <cell r="J14836">
            <v>4892816.42</v>
          </cell>
        </row>
        <row r="14837">
          <cell r="H14837" t="str">
            <v>4230059320</v>
          </cell>
          <cell r="I14837">
            <v>0</v>
          </cell>
          <cell r="J14837">
            <v>57346197</v>
          </cell>
        </row>
        <row r="14838">
          <cell r="H14838" t="str">
            <v>4230059320</v>
          </cell>
          <cell r="I14838">
            <v>0</v>
          </cell>
          <cell r="J14838">
            <v>82511219.439999998</v>
          </cell>
        </row>
        <row r="14839">
          <cell r="H14839" t="str">
            <v>4230059320</v>
          </cell>
          <cell r="I14839">
            <v>266100</v>
          </cell>
          <cell r="J14839">
            <v>265400</v>
          </cell>
        </row>
        <row r="14840">
          <cell r="H14840" t="str">
            <v>4230059320</v>
          </cell>
          <cell r="I14840">
            <v>0</v>
          </cell>
          <cell r="J14840">
            <v>265400</v>
          </cell>
        </row>
        <row r="14841">
          <cell r="H14841" t="str">
            <v>4230059320</v>
          </cell>
          <cell r="I14841">
            <v>0</v>
          </cell>
          <cell r="J14841">
            <v>150400</v>
          </cell>
        </row>
        <row r="14842">
          <cell r="H14842" t="str">
            <v>4230059320</v>
          </cell>
          <cell r="I14842">
            <v>0</v>
          </cell>
          <cell r="J14842">
            <v>115000</v>
          </cell>
        </row>
        <row r="14843">
          <cell r="H14843" t="str">
            <v>4233970320</v>
          </cell>
          <cell r="I14843">
            <v>34100</v>
          </cell>
          <cell r="J14843">
            <v>33954.199999999997</v>
          </cell>
        </row>
        <row r="14844">
          <cell r="H14844" t="str">
            <v>4233970320</v>
          </cell>
          <cell r="I14844">
            <v>34100</v>
          </cell>
          <cell r="J14844">
            <v>33954.199999999997</v>
          </cell>
        </row>
        <row r="14845">
          <cell r="H14845" t="str">
            <v>4233970320</v>
          </cell>
          <cell r="I14845">
            <v>0</v>
          </cell>
          <cell r="J14845">
            <v>33954.199999999997</v>
          </cell>
        </row>
        <row r="14846">
          <cell r="H14846" t="str">
            <v>4233970320</v>
          </cell>
          <cell r="I14846">
            <v>0</v>
          </cell>
          <cell r="J14846">
            <v>33954.199999999997</v>
          </cell>
        </row>
        <row r="14847">
          <cell r="H14847" t="str">
            <v>4233996320</v>
          </cell>
          <cell r="I14847">
            <v>264000</v>
          </cell>
          <cell r="J14847">
            <v>264000</v>
          </cell>
        </row>
        <row r="14848">
          <cell r="H14848" t="str">
            <v>4233996320</v>
          </cell>
          <cell r="I14848">
            <v>264000</v>
          </cell>
          <cell r="J14848">
            <v>264000</v>
          </cell>
        </row>
        <row r="14849">
          <cell r="H14849" t="str">
            <v>4233996320</v>
          </cell>
          <cell r="I14849">
            <v>0</v>
          </cell>
          <cell r="J14849">
            <v>264000</v>
          </cell>
        </row>
        <row r="14850">
          <cell r="H14850" t="str">
            <v>4233996320</v>
          </cell>
          <cell r="I14850">
            <v>0</v>
          </cell>
          <cell r="J14850">
            <v>264000</v>
          </cell>
        </row>
        <row r="14851">
          <cell r="H14851" t="str">
            <v>4233999320</v>
          </cell>
          <cell r="I14851">
            <v>25200</v>
          </cell>
          <cell r="J14851">
            <v>25200</v>
          </cell>
        </row>
        <row r="14852">
          <cell r="H14852" t="str">
            <v>4233999320</v>
          </cell>
          <cell r="I14852">
            <v>25200</v>
          </cell>
          <cell r="J14852">
            <v>25200</v>
          </cell>
        </row>
        <row r="14853">
          <cell r="H14853" t="str">
            <v>4233999320</v>
          </cell>
          <cell r="I14853">
            <v>0</v>
          </cell>
          <cell r="J14853">
            <v>25200</v>
          </cell>
        </row>
        <row r="14854">
          <cell r="H14854" t="str">
            <v>4233999320</v>
          </cell>
          <cell r="I14854">
            <v>0</v>
          </cell>
          <cell r="J14854">
            <v>25200</v>
          </cell>
        </row>
        <row r="14855">
          <cell r="H14855" t="str">
            <v>320</v>
          </cell>
          <cell r="I14855">
            <v>312230100</v>
          </cell>
          <cell r="J14855">
            <v>312063162.06</v>
          </cell>
        </row>
        <row r="14856">
          <cell r="H14856" t="str">
            <v>0300000320</v>
          </cell>
          <cell r="I14856">
            <v>5235300</v>
          </cell>
          <cell r="J14856">
            <v>5234181.4000000004</v>
          </cell>
        </row>
        <row r="14857">
          <cell r="H14857" t="str">
            <v>0330000320</v>
          </cell>
          <cell r="I14857">
            <v>5235300</v>
          </cell>
          <cell r="J14857">
            <v>5234181.4000000004</v>
          </cell>
        </row>
        <row r="14858">
          <cell r="H14858" t="str">
            <v>0333988320</v>
          </cell>
          <cell r="I14858">
            <v>1917200</v>
          </cell>
          <cell r="J14858">
            <v>1916728.6</v>
          </cell>
        </row>
        <row r="14859">
          <cell r="H14859" t="str">
            <v>0333988320</v>
          </cell>
          <cell r="I14859">
            <v>1917200</v>
          </cell>
          <cell r="J14859">
            <v>1916728.6</v>
          </cell>
        </row>
        <row r="14860">
          <cell r="H14860" t="str">
            <v>0333988320</v>
          </cell>
          <cell r="I14860">
            <v>0</v>
          </cell>
          <cell r="J14860">
            <v>1916728.6</v>
          </cell>
        </row>
        <row r="14861">
          <cell r="H14861" t="str">
            <v>0333988320</v>
          </cell>
          <cell r="I14861">
            <v>0</v>
          </cell>
          <cell r="J14861">
            <v>1916728.6</v>
          </cell>
        </row>
        <row r="14862">
          <cell r="H14862" t="str">
            <v>0333989320</v>
          </cell>
          <cell r="I14862">
            <v>8600</v>
          </cell>
          <cell r="J14862">
            <v>8284.14</v>
          </cell>
        </row>
        <row r="14863">
          <cell r="H14863" t="str">
            <v>0333989320</v>
          </cell>
          <cell r="I14863">
            <v>8600</v>
          </cell>
          <cell r="J14863">
            <v>8284.14</v>
          </cell>
        </row>
        <row r="14864">
          <cell r="H14864" t="str">
            <v>0333989320</v>
          </cell>
          <cell r="I14864">
            <v>0</v>
          </cell>
          <cell r="J14864">
            <v>8284.14</v>
          </cell>
        </row>
        <row r="14865">
          <cell r="H14865" t="str">
            <v>0333989320</v>
          </cell>
          <cell r="I14865">
            <v>0</v>
          </cell>
          <cell r="J14865">
            <v>8284.14</v>
          </cell>
        </row>
        <row r="14866">
          <cell r="H14866" t="str">
            <v>0333990320</v>
          </cell>
          <cell r="I14866">
            <v>204500</v>
          </cell>
          <cell r="J14866">
            <v>204406.98</v>
          </cell>
        </row>
        <row r="14867">
          <cell r="H14867" t="str">
            <v>0333990320</v>
          </cell>
          <cell r="I14867">
            <v>204500</v>
          </cell>
          <cell r="J14867">
            <v>204406.98</v>
          </cell>
        </row>
        <row r="14868">
          <cell r="H14868" t="str">
            <v>0333990320</v>
          </cell>
          <cell r="I14868">
            <v>0</v>
          </cell>
          <cell r="J14868">
            <v>204406.98</v>
          </cell>
        </row>
        <row r="14869">
          <cell r="H14869" t="str">
            <v>0333990320</v>
          </cell>
          <cell r="I14869">
            <v>0</v>
          </cell>
          <cell r="J14869">
            <v>204406.98</v>
          </cell>
        </row>
        <row r="14870">
          <cell r="H14870" t="str">
            <v>0333991320</v>
          </cell>
          <cell r="I14870">
            <v>3105000</v>
          </cell>
          <cell r="J14870">
            <v>3104761.68</v>
          </cell>
        </row>
        <row r="14871">
          <cell r="H14871" t="str">
            <v>0333991320</v>
          </cell>
          <cell r="I14871">
            <v>3105000</v>
          </cell>
          <cell r="J14871">
            <v>3104761.68</v>
          </cell>
        </row>
        <row r="14872">
          <cell r="H14872" t="str">
            <v>0333991320</v>
          </cell>
          <cell r="I14872">
            <v>0</v>
          </cell>
          <cell r="J14872">
            <v>3104761.68</v>
          </cell>
        </row>
        <row r="14873">
          <cell r="H14873" t="str">
            <v>0333991320</v>
          </cell>
          <cell r="I14873">
            <v>0</v>
          </cell>
          <cell r="J14873">
            <v>3104761.68</v>
          </cell>
        </row>
        <row r="14874">
          <cell r="H14874" t="str">
            <v>4200000320</v>
          </cell>
          <cell r="I14874">
            <v>306994800</v>
          </cell>
          <cell r="J14874">
            <v>306828980.66000003</v>
          </cell>
        </row>
        <row r="14875">
          <cell r="H14875" t="str">
            <v>4230000320</v>
          </cell>
          <cell r="I14875">
            <v>306994800</v>
          </cell>
          <cell r="J14875">
            <v>306828980.66000003</v>
          </cell>
        </row>
        <row r="14876">
          <cell r="H14876" t="str">
            <v>4230059320</v>
          </cell>
          <cell r="I14876">
            <v>297931700</v>
          </cell>
          <cell r="J14876">
            <v>297828656.5</v>
          </cell>
        </row>
        <row r="14877">
          <cell r="H14877" t="str">
            <v>4230059320</v>
          </cell>
          <cell r="I14877">
            <v>296554600</v>
          </cell>
          <cell r="J14877">
            <v>296451617.27999997</v>
          </cell>
        </row>
        <row r="14878">
          <cell r="H14878" t="str">
            <v>4230059320</v>
          </cell>
          <cell r="I14878">
            <v>0</v>
          </cell>
          <cell r="J14878">
            <v>58799102.390000001</v>
          </cell>
        </row>
        <row r="14879">
          <cell r="H14879" t="str">
            <v>4230059320</v>
          </cell>
          <cell r="I14879">
            <v>0</v>
          </cell>
          <cell r="J14879">
            <v>52641600.57</v>
          </cell>
        </row>
        <row r="14880">
          <cell r="H14880" t="str">
            <v>4230059320</v>
          </cell>
          <cell r="I14880">
            <v>0</v>
          </cell>
          <cell r="J14880">
            <v>6157501.8200000003</v>
          </cell>
        </row>
        <row r="14881">
          <cell r="H14881" t="str">
            <v>4230059320</v>
          </cell>
          <cell r="I14881">
            <v>0</v>
          </cell>
          <cell r="J14881">
            <v>237652514.88999999</v>
          </cell>
        </row>
        <row r="14882">
          <cell r="H14882" t="str">
            <v>4230059320</v>
          </cell>
          <cell r="I14882">
            <v>0</v>
          </cell>
          <cell r="J14882">
            <v>236496744.88999999</v>
          </cell>
        </row>
        <row r="14883">
          <cell r="H14883" t="str">
            <v>4230059320</v>
          </cell>
          <cell r="I14883">
            <v>0</v>
          </cell>
          <cell r="J14883">
            <v>181450</v>
          </cell>
        </row>
        <row r="14884">
          <cell r="H14884" t="str">
            <v>4230059320</v>
          </cell>
          <cell r="I14884">
            <v>0</v>
          </cell>
          <cell r="J14884">
            <v>974320</v>
          </cell>
        </row>
        <row r="14885">
          <cell r="H14885" t="str">
            <v>4230059320</v>
          </cell>
          <cell r="I14885">
            <v>1377000</v>
          </cell>
          <cell r="J14885">
            <v>1376999.22</v>
          </cell>
        </row>
        <row r="14886">
          <cell r="H14886" t="str">
            <v>4230059320</v>
          </cell>
          <cell r="I14886">
            <v>0</v>
          </cell>
          <cell r="J14886">
            <v>1376999.22</v>
          </cell>
        </row>
        <row r="14887">
          <cell r="H14887" t="str">
            <v>4230059320</v>
          </cell>
          <cell r="I14887">
            <v>0</v>
          </cell>
          <cell r="J14887">
            <v>477000</v>
          </cell>
        </row>
        <row r="14888">
          <cell r="H14888" t="str">
            <v>4230059320</v>
          </cell>
          <cell r="I14888">
            <v>0</v>
          </cell>
          <cell r="J14888">
            <v>899999.22</v>
          </cell>
        </row>
        <row r="14889">
          <cell r="H14889" t="str">
            <v>4230059320</v>
          </cell>
          <cell r="I14889">
            <v>100</v>
          </cell>
          <cell r="J14889">
            <v>40</v>
          </cell>
        </row>
        <row r="14890">
          <cell r="H14890" t="str">
            <v>4230059320</v>
          </cell>
          <cell r="I14890">
            <v>0</v>
          </cell>
          <cell r="J14890">
            <v>40</v>
          </cell>
        </row>
        <row r="14891">
          <cell r="H14891" t="str">
            <v>4230059320</v>
          </cell>
          <cell r="I14891">
            <v>0</v>
          </cell>
          <cell r="J14891">
            <v>40</v>
          </cell>
        </row>
        <row r="14892">
          <cell r="H14892" t="str">
            <v>4233970320</v>
          </cell>
          <cell r="I14892">
            <v>3669600</v>
          </cell>
          <cell r="J14892">
            <v>3668951.25</v>
          </cell>
        </row>
        <row r="14893">
          <cell r="H14893" t="str">
            <v>4233970320</v>
          </cell>
          <cell r="I14893">
            <v>3669600</v>
          </cell>
          <cell r="J14893">
            <v>3668951.25</v>
          </cell>
        </row>
        <row r="14894">
          <cell r="H14894" t="str">
            <v>4233970320</v>
          </cell>
          <cell r="I14894">
            <v>0</v>
          </cell>
          <cell r="J14894">
            <v>3668951.25</v>
          </cell>
        </row>
        <row r="14895">
          <cell r="H14895" t="str">
            <v>4233970320</v>
          </cell>
          <cell r="I14895">
            <v>0</v>
          </cell>
          <cell r="J14895">
            <v>3668951.25</v>
          </cell>
        </row>
        <row r="14896">
          <cell r="H14896" t="str">
            <v>4233987320</v>
          </cell>
          <cell r="I14896">
            <v>150600</v>
          </cell>
          <cell r="J14896">
            <v>150518.07</v>
          </cell>
        </row>
        <row r="14897">
          <cell r="H14897" t="str">
            <v>4233987320</v>
          </cell>
          <cell r="I14897">
            <v>150600</v>
          </cell>
          <cell r="J14897">
            <v>150518.07</v>
          </cell>
        </row>
        <row r="14898">
          <cell r="H14898" t="str">
            <v>4233987320</v>
          </cell>
          <cell r="I14898">
            <v>0</v>
          </cell>
          <cell r="J14898">
            <v>150518.07</v>
          </cell>
        </row>
        <row r="14899">
          <cell r="H14899" t="str">
            <v>4233987320</v>
          </cell>
          <cell r="I14899">
            <v>0</v>
          </cell>
          <cell r="J14899">
            <v>150518.07</v>
          </cell>
        </row>
        <row r="14900">
          <cell r="H14900" t="str">
            <v>4233994320</v>
          </cell>
          <cell r="I14900">
            <v>2009500</v>
          </cell>
          <cell r="J14900">
            <v>2009454.84</v>
          </cell>
        </row>
        <row r="14901">
          <cell r="H14901" t="str">
            <v>4233994320</v>
          </cell>
          <cell r="I14901">
            <v>2009500</v>
          </cell>
          <cell r="J14901">
            <v>2009454.84</v>
          </cell>
        </row>
        <row r="14902">
          <cell r="H14902" t="str">
            <v>4233994320</v>
          </cell>
          <cell r="I14902">
            <v>0</v>
          </cell>
          <cell r="J14902">
            <v>2009454.84</v>
          </cell>
        </row>
        <row r="14903">
          <cell r="H14903" t="str">
            <v>4233994320</v>
          </cell>
          <cell r="I14903">
            <v>0</v>
          </cell>
          <cell r="J14903">
            <v>2009454.84</v>
          </cell>
        </row>
        <row r="14904">
          <cell r="H14904" t="str">
            <v>4233996320</v>
          </cell>
          <cell r="I14904">
            <v>3098500</v>
          </cell>
          <cell r="J14904">
            <v>3036500</v>
          </cell>
        </row>
        <row r="14905">
          <cell r="H14905" t="str">
            <v>4233996320</v>
          </cell>
          <cell r="I14905">
            <v>3098500</v>
          </cell>
          <cell r="J14905">
            <v>3036500</v>
          </cell>
        </row>
        <row r="14906">
          <cell r="H14906" t="str">
            <v>4233996320</v>
          </cell>
          <cell r="I14906">
            <v>0</v>
          </cell>
          <cell r="J14906">
            <v>3036500</v>
          </cell>
        </row>
        <row r="14907">
          <cell r="H14907" t="str">
            <v>4233996320</v>
          </cell>
          <cell r="I14907">
            <v>0</v>
          </cell>
          <cell r="J14907">
            <v>3036500</v>
          </cell>
        </row>
        <row r="14908">
          <cell r="H14908" t="str">
            <v>4233999320</v>
          </cell>
          <cell r="I14908">
            <v>134900</v>
          </cell>
          <cell r="J14908">
            <v>134900</v>
          </cell>
        </row>
        <row r="14909">
          <cell r="H14909" t="str">
            <v>4233999320</v>
          </cell>
          <cell r="I14909">
            <v>134900</v>
          </cell>
          <cell r="J14909">
            <v>134900</v>
          </cell>
        </row>
        <row r="14910">
          <cell r="H14910" t="str">
            <v>4233999320</v>
          </cell>
          <cell r="I14910">
            <v>0</v>
          </cell>
          <cell r="J14910">
            <v>134900</v>
          </cell>
        </row>
        <row r="14911">
          <cell r="H14911" t="str">
            <v>4233999320</v>
          </cell>
          <cell r="I14911">
            <v>0</v>
          </cell>
          <cell r="J14911">
            <v>134900</v>
          </cell>
        </row>
        <row r="14912">
          <cell r="H14912" t="str">
            <v>320</v>
          </cell>
          <cell r="I14912">
            <v>37425145100</v>
          </cell>
          <cell r="J14912">
            <v>36991080316.309998</v>
          </cell>
        </row>
        <row r="14913">
          <cell r="H14913" t="str">
            <v>320</v>
          </cell>
          <cell r="I14913">
            <v>33815250700</v>
          </cell>
          <cell r="J14913">
            <v>33384529686.91</v>
          </cell>
        </row>
        <row r="14914">
          <cell r="H14914" t="str">
            <v>7100000320</v>
          </cell>
          <cell r="I14914">
            <v>33815250700</v>
          </cell>
          <cell r="J14914">
            <v>33384529686.91</v>
          </cell>
        </row>
        <row r="14915">
          <cell r="H14915" t="str">
            <v>7103001320</v>
          </cell>
          <cell r="I14915">
            <v>33815250700</v>
          </cell>
          <cell r="J14915">
            <v>33384529686.91</v>
          </cell>
        </row>
        <row r="14916">
          <cell r="H14916" t="str">
            <v>7103001320</v>
          </cell>
          <cell r="I14916">
            <v>108153600</v>
          </cell>
          <cell r="J14916">
            <v>108138641.37</v>
          </cell>
        </row>
        <row r="14917">
          <cell r="H14917" t="str">
            <v>7103001320</v>
          </cell>
          <cell r="I14917">
            <v>0</v>
          </cell>
          <cell r="J14917">
            <v>108138641.37</v>
          </cell>
        </row>
        <row r="14918">
          <cell r="H14918" t="str">
            <v>7103001320</v>
          </cell>
          <cell r="I14918">
            <v>0</v>
          </cell>
          <cell r="J14918">
            <v>108138641.37</v>
          </cell>
        </row>
        <row r="14919">
          <cell r="H14919" t="str">
            <v>7103001320</v>
          </cell>
          <cell r="I14919">
            <v>33707097100</v>
          </cell>
          <cell r="J14919">
            <v>33276391045.540001</v>
          </cell>
        </row>
        <row r="14920">
          <cell r="H14920" t="str">
            <v>7103001320</v>
          </cell>
          <cell r="I14920">
            <v>0</v>
          </cell>
          <cell r="J14920">
            <v>33276391045.540001</v>
          </cell>
        </row>
        <row r="14921">
          <cell r="H14921" t="str">
            <v>7103001320</v>
          </cell>
          <cell r="I14921">
            <v>0</v>
          </cell>
          <cell r="J14921">
            <v>33276391045.540001</v>
          </cell>
        </row>
        <row r="14922">
          <cell r="H14922" t="str">
            <v>320</v>
          </cell>
          <cell r="I14922">
            <v>3609894400</v>
          </cell>
          <cell r="J14922">
            <v>3606550629.4000001</v>
          </cell>
        </row>
        <row r="14923">
          <cell r="H14923" t="str">
            <v>0300000320</v>
          </cell>
          <cell r="I14923">
            <v>300786800</v>
          </cell>
          <cell r="J14923">
            <v>298249714.27999997</v>
          </cell>
        </row>
        <row r="14924">
          <cell r="H14924" t="str">
            <v>0310000320</v>
          </cell>
          <cell r="I14924">
            <v>283588100</v>
          </cell>
          <cell r="J14924">
            <v>281391064.29000002</v>
          </cell>
        </row>
        <row r="14925">
          <cell r="H14925" t="str">
            <v>0313002320</v>
          </cell>
          <cell r="I14925">
            <v>22777900</v>
          </cell>
          <cell r="J14925">
            <v>22777028.210000001</v>
          </cell>
        </row>
        <row r="14926">
          <cell r="H14926" t="str">
            <v>0313002320</v>
          </cell>
          <cell r="I14926">
            <v>22777900</v>
          </cell>
          <cell r="J14926">
            <v>22777028.210000001</v>
          </cell>
        </row>
        <row r="14927">
          <cell r="H14927" t="str">
            <v>0313002320</v>
          </cell>
          <cell r="I14927">
            <v>0</v>
          </cell>
          <cell r="J14927">
            <v>22777028.210000001</v>
          </cell>
        </row>
        <row r="14928">
          <cell r="H14928" t="str">
            <v>0313002320</v>
          </cell>
          <cell r="I14928">
            <v>0</v>
          </cell>
          <cell r="J14928">
            <v>22777028.210000001</v>
          </cell>
        </row>
        <row r="14929">
          <cell r="H14929" t="str">
            <v>0313004320</v>
          </cell>
          <cell r="I14929">
            <v>24836600</v>
          </cell>
          <cell r="J14929">
            <v>24502293.649999999</v>
          </cell>
        </row>
        <row r="14930">
          <cell r="H14930" t="str">
            <v>0313004320</v>
          </cell>
          <cell r="I14930">
            <v>24836600</v>
          </cell>
          <cell r="J14930">
            <v>24502293.649999999</v>
          </cell>
        </row>
        <row r="14931">
          <cell r="H14931" t="str">
            <v>0313004320</v>
          </cell>
          <cell r="I14931">
            <v>0</v>
          </cell>
          <cell r="J14931">
            <v>24502293.649999999</v>
          </cell>
        </row>
        <row r="14932">
          <cell r="H14932" t="str">
            <v>0313004320</v>
          </cell>
          <cell r="I14932">
            <v>0</v>
          </cell>
          <cell r="J14932">
            <v>24502293.649999999</v>
          </cell>
        </row>
        <row r="14933">
          <cell r="H14933" t="str">
            <v>0313014320</v>
          </cell>
          <cell r="I14933">
            <v>82452600</v>
          </cell>
          <cell r="J14933">
            <v>81573247</v>
          </cell>
        </row>
        <row r="14934">
          <cell r="H14934" t="str">
            <v>0313014320</v>
          </cell>
          <cell r="I14934">
            <v>82452600</v>
          </cell>
          <cell r="J14934">
            <v>81573247</v>
          </cell>
        </row>
        <row r="14935">
          <cell r="H14935" t="str">
            <v>0313014320</v>
          </cell>
          <cell r="I14935">
            <v>0</v>
          </cell>
          <cell r="J14935">
            <v>81573247</v>
          </cell>
        </row>
        <row r="14936">
          <cell r="H14936" t="str">
            <v>0313014320</v>
          </cell>
          <cell r="I14936">
            <v>0</v>
          </cell>
          <cell r="J14936">
            <v>81573247</v>
          </cell>
        </row>
        <row r="14937">
          <cell r="H14937" t="str">
            <v>0313035320</v>
          </cell>
          <cell r="I14937">
            <v>78400</v>
          </cell>
          <cell r="J14937">
            <v>42000</v>
          </cell>
        </row>
        <row r="14938">
          <cell r="H14938" t="str">
            <v>0313035320</v>
          </cell>
          <cell r="I14938">
            <v>78400</v>
          </cell>
          <cell r="J14938">
            <v>42000</v>
          </cell>
        </row>
        <row r="14939">
          <cell r="H14939" t="str">
            <v>0313035320</v>
          </cell>
          <cell r="I14939">
            <v>0</v>
          </cell>
          <cell r="J14939">
            <v>42000</v>
          </cell>
        </row>
        <row r="14940">
          <cell r="H14940" t="str">
            <v>0313035320</v>
          </cell>
          <cell r="I14940">
            <v>0</v>
          </cell>
          <cell r="J14940">
            <v>42000</v>
          </cell>
        </row>
        <row r="14941">
          <cell r="H14941" t="str">
            <v>0313036320</v>
          </cell>
          <cell r="I14941">
            <v>15980000</v>
          </cell>
          <cell r="J14941">
            <v>15785862.390000001</v>
          </cell>
        </row>
        <row r="14942">
          <cell r="H14942" t="str">
            <v>0313036320</v>
          </cell>
          <cell r="I14942">
            <v>15980000</v>
          </cell>
          <cell r="J14942">
            <v>15785862.390000001</v>
          </cell>
        </row>
        <row r="14943">
          <cell r="H14943" t="str">
            <v>0313036320</v>
          </cell>
          <cell r="I14943">
            <v>0</v>
          </cell>
          <cell r="J14943">
            <v>15785862.390000001</v>
          </cell>
        </row>
        <row r="14944">
          <cell r="H14944" t="str">
            <v>0313036320</v>
          </cell>
          <cell r="I14944">
            <v>0</v>
          </cell>
          <cell r="J14944">
            <v>15785862.390000001</v>
          </cell>
        </row>
        <row r="14945">
          <cell r="H14945" t="str">
            <v>0313039320</v>
          </cell>
          <cell r="I14945">
            <v>2737300</v>
          </cell>
          <cell r="J14945">
            <v>2682957.9300000002</v>
          </cell>
        </row>
        <row r="14946">
          <cell r="H14946" t="str">
            <v>0313039320</v>
          </cell>
          <cell r="I14946">
            <v>2737300</v>
          </cell>
          <cell r="J14946">
            <v>2682957.9300000002</v>
          </cell>
        </row>
        <row r="14947">
          <cell r="H14947" t="str">
            <v>0313039320</v>
          </cell>
          <cell r="I14947">
            <v>0</v>
          </cell>
          <cell r="J14947">
            <v>2682957.9300000002</v>
          </cell>
        </row>
        <row r="14948">
          <cell r="H14948" t="str">
            <v>0313039320</v>
          </cell>
          <cell r="I14948">
            <v>0</v>
          </cell>
          <cell r="J14948">
            <v>2682957.9300000002</v>
          </cell>
        </row>
        <row r="14949">
          <cell r="H14949" t="str">
            <v>0313106320</v>
          </cell>
          <cell r="I14949">
            <v>25377100</v>
          </cell>
          <cell r="J14949">
            <v>24979921.57</v>
          </cell>
        </row>
        <row r="14950">
          <cell r="H14950" t="str">
            <v>0313106320</v>
          </cell>
          <cell r="I14950">
            <v>25377100</v>
          </cell>
          <cell r="J14950">
            <v>24979921.57</v>
          </cell>
        </row>
        <row r="14951">
          <cell r="H14951" t="str">
            <v>0313106320</v>
          </cell>
          <cell r="I14951">
            <v>0</v>
          </cell>
          <cell r="J14951">
            <v>24979921.57</v>
          </cell>
        </row>
        <row r="14952">
          <cell r="H14952" t="str">
            <v>0313106320</v>
          </cell>
          <cell r="I14952">
            <v>0</v>
          </cell>
          <cell r="J14952">
            <v>24979921.57</v>
          </cell>
        </row>
        <row r="14953">
          <cell r="H14953" t="str">
            <v>0313981320</v>
          </cell>
          <cell r="I14953">
            <v>109348200</v>
          </cell>
          <cell r="J14953">
            <v>109047753.54000001</v>
          </cell>
        </row>
        <row r="14954">
          <cell r="H14954" t="str">
            <v>0313981320</v>
          </cell>
          <cell r="I14954">
            <v>109348200</v>
          </cell>
          <cell r="J14954">
            <v>109047753.54000001</v>
          </cell>
        </row>
        <row r="14955">
          <cell r="H14955" t="str">
            <v>0313981320</v>
          </cell>
          <cell r="I14955">
            <v>0</v>
          </cell>
          <cell r="J14955">
            <v>109047753.54000001</v>
          </cell>
        </row>
        <row r="14956">
          <cell r="H14956" t="str">
            <v>0313981320</v>
          </cell>
          <cell r="I14956">
            <v>0</v>
          </cell>
          <cell r="J14956">
            <v>109047753.54000001</v>
          </cell>
        </row>
        <row r="14957">
          <cell r="H14957" t="str">
            <v>0330000320</v>
          </cell>
          <cell r="I14957">
            <v>17198700</v>
          </cell>
          <cell r="J14957">
            <v>16858649.989999998</v>
          </cell>
        </row>
        <row r="14958">
          <cell r="H14958" t="str">
            <v>0333026320</v>
          </cell>
          <cell r="I14958">
            <v>7677500</v>
          </cell>
          <cell r="J14958">
            <v>7442864.9900000002</v>
          </cell>
        </row>
        <row r="14959">
          <cell r="H14959" t="str">
            <v>0333026320</v>
          </cell>
          <cell r="I14959">
            <v>7677500</v>
          </cell>
          <cell r="J14959">
            <v>7442864.9900000002</v>
          </cell>
        </row>
        <row r="14960">
          <cell r="H14960" t="str">
            <v>0333026320</v>
          </cell>
          <cell r="I14960">
            <v>0</v>
          </cell>
          <cell r="J14960">
            <v>7442864.9900000002</v>
          </cell>
        </row>
        <row r="14961">
          <cell r="H14961" t="str">
            <v>0333026320</v>
          </cell>
          <cell r="I14961">
            <v>0</v>
          </cell>
          <cell r="J14961">
            <v>7442864.9900000002</v>
          </cell>
        </row>
        <row r="14962">
          <cell r="H14962" t="str">
            <v>0333055320</v>
          </cell>
          <cell r="I14962">
            <v>9296900</v>
          </cell>
          <cell r="J14962">
            <v>9191495</v>
          </cell>
        </row>
        <row r="14963">
          <cell r="H14963" t="str">
            <v>0333055320</v>
          </cell>
          <cell r="I14963">
            <v>9296900</v>
          </cell>
          <cell r="J14963">
            <v>9191495</v>
          </cell>
        </row>
        <row r="14964">
          <cell r="H14964" t="str">
            <v>0333055320</v>
          </cell>
          <cell r="I14964">
            <v>0</v>
          </cell>
          <cell r="J14964">
            <v>9191495</v>
          </cell>
        </row>
        <row r="14965">
          <cell r="H14965" t="str">
            <v>0333055320</v>
          </cell>
          <cell r="I14965">
            <v>0</v>
          </cell>
          <cell r="J14965">
            <v>9191495</v>
          </cell>
        </row>
        <row r="14966">
          <cell r="H14966" t="str">
            <v>0333986320</v>
          </cell>
          <cell r="I14966">
            <v>224300</v>
          </cell>
          <cell r="J14966">
            <v>224290</v>
          </cell>
        </row>
        <row r="14967">
          <cell r="H14967" t="str">
            <v>0333986320</v>
          </cell>
          <cell r="I14967">
            <v>224300</v>
          </cell>
          <cell r="J14967">
            <v>224290</v>
          </cell>
        </row>
        <row r="14968">
          <cell r="H14968" t="str">
            <v>0333986320</v>
          </cell>
          <cell r="I14968">
            <v>0</v>
          </cell>
          <cell r="J14968">
            <v>224290</v>
          </cell>
        </row>
        <row r="14969">
          <cell r="H14969" t="str">
            <v>0333986320</v>
          </cell>
          <cell r="I14969">
            <v>0</v>
          </cell>
          <cell r="J14969">
            <v>224290</v>
          </cell>
        </row>
        <row r="14970">
          <cell r="H14970" t="str">
            <v>0500000320</v>
          </cell>
          <cell r="I14970">
            <v>17990100</v>
          </cell>
          <cell r="J14970">
            <v>17990100</v>
          </cell>
        </row>
        <row r="14971">
          <cell r="H14971" t="str">
            <v>0540000320</v>
          </cell>
          <cell r="I14971">
            <v>17990100</v>
          </cell>
          <cell r="J14971">
            <v>17990100</v>
          </cell>
        </row>
        <row r="14972">
          <cell r="H14972" t="str">
            <v>0543589320</v>
          </cell>
          <cell r="I14972">
            <v>17990100</v>
          </cell>
          <cell r="J14972">
            <v>17990100</v>
          </cell>
        </row>
        <row r="14973">
          <cell r="H14973" t="str">
            <v>0543589320</v>
          </cell>
          <cell r="I14973">
            <v>17990100</v>
          </cell>
          <cell r="J14973">
            <v>17990100</v>
          </cell>
        </row>
        <row r="14974">
          <cell r="H14974" t="str">
            <v>0543589320</v>
          </cell>
          <cell r="I14974">
            <v>0</v>
          </cell>
          <cell r="J14974">
            <v>17990100</v>
          </cell>
        </row>
        <row r="14975">
          <cell r="H14975" t="str">
            <v>0543589320</v>
          </cell>
          <cell r="I14975">
            <v>0</v>
          </cell>
          <cell r="J14975">
            <v>17990100</v>
          </cell>
        </row>
        <row r="14976">
          <cell r="H14976" t="str">
            <v>4200000320</v>
          </cell>
          <cell r="I14976">
            <v>3291117500</v>
          </cell>
          <cell r="J14976">
            <v>3290310815.1199999</v>
          </cell>
        </row>
        <row r="14977">
          <cell r="H14977" t="str">
            <v>4230000320</v>
          </cell>
          <cell r="I14977">
            <v>3291117500</v>
          </cell>
          <cell r="J14977">
            <v>3290310815.1199999</v>
          </cell>
        </row>
        <row r="14978">
          <cell r="H14978" t="str">
            <v>4233015320</v>
          </cell>
          <cell r="I14978">
            <v>751854100</v>
          </cell>
          <cell r="J14978">
            <v>751804479.89999998</v>
          </cell>
        </row>
        <row r="14979">
          <cell r="H14979" t="str">
            <v>4233015320</v>
          </cell>
          <cell r="I14979">
            <v>751854100</v>
          </cell>
          <cell r="J14979">
            <v>751804479.89999998</v>
          </cell>
        </row>
        <row r="14980">
          <cell r="H14980" t="str">
            <v>4233015320</v>
          </cell>
          <cell r="I14980">
            <v>0</v>
          </cell>
          <cell r="J14980">
            <v>751804479.89999998</v>
          </cell>
        </row>
        <row r="14981">
          <cell r="H14981" t="str">
            <v>4233015320</v>
          </cell>
          <cell r="I14981">
            <v>0</v>
          </cell>
          <cell r="J14981">
            <v>751804479.89999998</v>
          </cell>
        </row>
        <row r="14982">
          <cell r="H14982" t="str">
            <v>4233105320</v>
          </cell>
          <cell r="I14982">
            <v>54474100</v>
          </cell>
          <cell r="J14982">
            <v>54405925.390000001</v>
          </cell>
        </row>
        <row r="14983">
          <cell r="H14983" t="str">
            <v>4233105320</v>
          </cell>
          <cell r="I14983">
            <v>54474100</v>
          </cell>
          <cell r="J14983">
            <v>54405925.390000001</v>
          </cell>
        </row>
        <row r="14984">
          <cell r="H14984" t="str">
            <v>4233105320</v>
          </cell>
          <cell r="I14984">
            <v>0</v>
          </cell>
          <cell r="J14984">
            <v>54405925.390000001</v>
          </cell>
        </row>
        <row r="14985">
          <cell r="H14985" t="str">
            <v>4233105320</v>
          </cell>
          <cell r="I14985">
            <v>0</v>
          </cell>
          <cell r="J14985">
            <v>54405925.390000001</v>
          </cell>
        </row>
        <row r="14986">
          <cell r="H14986" t="str">
            <v>4233594320</v>
          </cell>
          <cell r="I14986">
            <v>2411428600</v>
          </cell>
          <cell r="J14986">
            <v>2411428600</v>
          </cell>
        </row>
        <row r="14987">
          <cell r="H14987" t="str">
            <v>4233594320</v>
          </cell>
          <cell r="I14987">
            <v>2411428600</v>
          </cell>
          <cell r="J14987">
            <v>2411428600</v>
          </cell>
        </row>
        <row r="14988">
          <cell r="H14988" t="str">
            <v>4233594320</v>
          </cell>
          <cell r="I14988">
            <v>0</v>
          </cell>
          <cell r="J14988">
            <v>2411428600</v>
          </cell>
        </row>
        <row r="14989">
          <cell r="H14989" t="str">
            <v>4233594320</v>
          </cell>
          <cell r="I14989">
            <v>0</v>
          </cell>
          <cell r="J14989">
            <v>2411428600</v>
          </cell>
        </row>
        <row r="14990">
          <cell r="H14990" t="str">
            <v>4233959320</v>
          </cell>
          <cell r="I14990">
            <v>73360700</v>
          </cell>
          <cell r="J14990">
            <v>72671809.829999998</v>
          </cell>
        </row>
        <row r="14991">
          <cell r="H14991" t="str">
            <v>4233959320</v>
          </cell>
          <cell r="I14991">
            <v>73360700</v>
          </cell>
          <cell r="J14991">
            <v>72671809.829999998</v>
          </cell>
        </row>
        <row r="14992">
          <cell r="H14992" t="str">
            <v>4233959320</v>
          </cell>
          <cell r="I14992">
            <v>0</v>
          </cell>
          <cell r="J14992">
            <v>72671809.829999998</v>
          </cell>
        </row>
        <row r="14993">
          <cell r="H14993" t="str">
            <v>4233959320</v>
          </cell>
          <cell r="I14993">
            <v>0</v>
          </cell>
          <cell r="J14993">
            <v>72671809.829999998</v>
          </cell>
        </row>
        <row r="14994">
          <cell r="H14994" t="str">
            <v>320</v>
          </cell>
          <cell r="I14994">
            <v>64195000</v>
          </cell>
          <cell r="J14994">
            <v>64174178.880000003</v>
          </cell>
        </row>
        <row r="14995">
          <cell r="H14995" t="str">
            <v>320</v>
          </cell>
          <cell r="I14995">
            <v>64195000</v>
          </cell>
          <cell r="J14995">
            <v>64174178.880000003</v>
          </cell>
        </row>
        <row r="14996">
          <cell r="H14996" t="str">
            <v>0300000320</v>
          </cell>
          <cell r="I14996">
            <v>292600</v>
          </cell>
          <cell r="J14996">
            <v>292465.12</v>
          </cell>
        </row>
        <row r="14997">
          <cell r="H14997" t="str">
            <v>0330000320</v>
          </cell>
          <cell r="I14997">
            <v>292600</v>
          </cell>
          <cell r="J14997">
            <v>292465.12</v>
          </cell>
        </row>
        <row r="14998">
          <cell r="H14998" t="str">
            <v>0333988320</v>
          </cell>
          <cell r="I14998">
            <v>9600</v>
          </cell>
          <cell r="J14998">
            <v>9509.64</v>
          </cell>
        </row>
        <row r="14999">
          <cell r="H14999" t="str">
            <v>0333988320</v>
          </cell>
          <cell r="I14999">
            <v>9600</v>
          </cell>
          <cell r="J14999">
            <v>9509.64</v>
          </cell>
        </row>
        <row r="15000">
          <cell r="H15000" t="str">
            <v>0333988320</v>
          </cell>
          <cell r="I15000">
            <v>0</v>
          </cell>
          <cell r="J15000">
            <v>9509.64</v>
          </cell>
        </row>
        <row r="15001">
          <cell r="H15001" t="str">
            <v>0333988320</v>
          </cell>
          <cell r="I15001">
            <v>0</v>
          </cell>
          <cell r="J15001">
            <v>9509.64</v>
          </cell>
        </row>
        <row r="15002">
          <cell r="H15002" t="str">
            <v>0333991320</v>
          </cell>
          <cell r="I15002">
            <v>283000</v>
          </cell>
          <cell r="J15002">
            <v>282955.48</v>
          </cell>
        </row>
        <row r="15003">
          <cell r="H15003" t="str">
            <v>0333991320</v>
          </cell>
          <cell r="I15003">
            <v>283000</v>
          </cell>
          <cell r="J15003">
            <v>282955.48</v>
          </cell>
        </row>
        <row r="15004">
          <cell r="H15004" t="str">
            <v>0333991320</v>
          </cell>
          <cell r="I15004">
            <v>0</v>
          </cell>
          <cell r="J15004">
            <v>282955.48</v>
          </cell>
        </row>
        <row r="15005">
          <cell r="H15005" t="str">
            <v>0333991320</v>
          </cell>
          <cell r="I15005">
            <v>0</v>
          </cell>
          <cell r="J15005">
            <v>282955.48</v>
          </cell>
        </row>
        <row r="15006">
          <cell r="H15006" t="str">
            <v>4200000320</v>
          </cell>
          <cell r="I15006">
            <v>63902400</v>
          </cell>
          <cell r="J15006">
            <v>63881713.759999998</v>
          </cell>
        </row>
        <row r="15007">
          <cell r="H15007" t="str">
            <v>4230000320</v>
          </cell>
          <cell r="I15007">
            <v>63902400</v>
          </cell>
          <cell r="J15007">
            <v>63881713.759999998</v>
          </cell>
        </row>
        <row r="15008">
          <cell r="H15008" t="str">
            <v>4230059320</v>
          </cell>
          <cell r="I15008">
            <v>62602100</v>
          </cell>
          <cell r="J15008">
            <v>62581413.759999998</v>
          </cell>
        </row>
        <row r="15009">
          <cell r="H15009" t="str">
            <v>4230059320</v>
          </cell>
          <cell r="I15009">
            <v>31743500</v>
          </cell>
          <cell r="J15009">
            <v>31723954.440000001</v>
          </cell>
        </row>
        <row r="15010">
          <cell r="H15010" t="str">
            <v>4230059320</v>
          </cell>
          <cell r="I15010">
            <v>0</v>
          </cell>
          <cell r="J15010">
            <v>20452967.440000001</v>
          </cell>
        </row>
        <row r="15011">
          <cell r="H15011" t="str">
            <v>4230059320</v>
          </cell>
          <cell r="I15011">
            <v>0</v>
          </cell>
          <cell r="J15011">
            <v>19626380.039999999</v>
          </cell>
        </row>
        <row r="15012">
          <cell r="H15012" t="str">
            <v>4230059320</v>
          </cell>
          <cell r="I15012">
            <v>0</v>
          </cell>
          <cell r="J15012">
            <v>826587.4</v>
          </cell>
        </row>
        <row r="15013">
          <cell r="H15013" t="str">
            <v>4230059320</v>
          </cell>
          <cell r="I15013">
            <v>0</v>
          </cell>
          <cell r="J15013">
            <v>11270987</v>
          </cell>
        </row>
        <row r="15014">
          <cell r="H15014" t="str">
            <v>4230059320</v>
          </cell>
          <cell r="I15014">
            <v>0</v>
          </cell>
          <cell r="J15014">
            <v>11195800</v>
          </cell>
        </row>
        <row r="15015">
          <cell r="H15015" t="str">
            <v>4230059320</v>
          </cell>
          <cell r="I15015">
            <v>0</v>
          </cell>
          <cell r="J15015">
            <v>75187</v>
          </cell>
        </row>
        <row r="15016">
          <cell r="H15016" t="str">
            <v>4230059320</v>
          </cell>
          <cell r="I15016">
            <v>30803700</v>
          </cell>
          <cell r="J15016">
            <v>30802638.75</v>
          </cell>
        </row>
        <row r="15017">
          <cell r="H15017" t="str">
            <v>4230059320</v>
          </cell>
          <cell r="I15017">
            <v>0</v>
          </cell>
          <cell r="J15017">
            <v>30802638.75</v>
          </cell>
        </row>
        <row r="15018">
          <cell r="H15018" t="str">
            <v>4230059320</v>
          </cell>
          <cell r="I15018">
            <v>0</v>
          </cell>
          <cell r="J15018">
            <v>1322827.5900000001</v>
          </cell>
        </row>
        <row r="15019">
          <cell r="H15019" t="str">
            <v>4230059320</v>
          </cell>
          <cell r="I15019">
            <v>0</v>
          </cell>
          <cell r="J15019">
            <v>29479811.16</v>
          </cell>
        </row>
        <row r="15020">
          <cell r="H15020" t="str">
            <v>4230059320</v>
          </cell>
          <cell r="I15020">
            <v>54900</v>
          </cell>
          <cell r="J15020">
            <v>54820.57</v>
          </cell>
        </row>
        <row r="15021">
          <cell r="H15021" t="str">
            <v>4230059320</v>
          </cell>
          <cell r="I15021">
            <v>0</v>
          </cell>
          <cell r="J15021">
            <v>54820.57</v>
          </cell>
        </row>
        <row r="15022">
          <cell r="H15022" t="str">
            <v>4230059320</v>
          </cell>
          <cell r="I15022">
            <v>0</v>
          </cell>
          <cell r="J15022">
            <v>54820.57</v>
          </cell>
        </row>
        <row r="15023">
          <cell r="H15023" t="str">
            <v>4233994320</v>
          </cell>
          <cell r="I15023">
            <v>1187000</v>
          </cell>
          <cell r="J15023">
            <v>1187000</v>
          </cell>
        </row>
        <row r="15024">
          <cell r="H15024" t="str">
            <v>4233994320</v>
          </cell>
          <cell r="I15024">
            <v>1187000</v>
          </cell>
          <cell r="J15024">
            <v>1187000</v>
          </cell>
        </row>
        <row r="15025">
          <cell r="H15025" t="str">
            <v>4233994320</v>
          </cell>
          <cell r="I15025">
            <v>0</v>
          </cell>
          <cell r="J15025">
            <v>1187000</v>
          </cell>
        </row>
        <row r="15026">
          <cell r="H15026" t="str">
            <v>4233994320</v>
          </cell>
          <cell r="I15026">
            <v>0</v>
          </cell>
          <cell r="J15026">
            <v>1187000</v>
          </cell>
        </row>
        <row r="15027">
          <cell r="H15027" t="str">
            <v>4233996320</v>
          </cell>
          <cell r="I15027">
            <v>113300</v>
          </cell>
          <cell r="J15027">
            <v>113300</v>
          </cell>
        </row>
        <row r="15028">
          <cell r="H15028" t="str">
            <v>4233996320</v>
          </cell>
          <cell r="I15028">
            <v>113300</v>
          </cell>
          <cell r="J15028">
            <v>113300</v>
          </cell>
        </row>
        <row r="15029">
          <cell r="H15029" t="str">
            <v>4233996320</v>
          </cell>
          <cell r="I15029">
            <v>0</v>
          </cell>
          <cell r="J15029">
            <v>113300</v>
          </cell>
        </row>
        <row r="15030">
          <cell r="H15030" t="str">
            <v>4233996320</v>
          </cell>
          <cell r="I15030">
            <v>0</v>
          </cell>
          <cell r="J15030">
            <v>113300</v>
          </cell>
        </row>
        <row r="15031">
          <cell r="H15031" t="str">
            <v>321</v>
          </cell>
          <cell r="I15031">
            <v>41914147000</v>
          </cell>
          <cell r="J15031">
            <v>40723574629.07</v>
          </cell>
        </row>
        <row r="15032">
          <cell r="H15032" t="str">
            <v>321</v>
          </cell>
          <cell r="I15032">
            <v>3747300</v>
          </cell>
          <cell r="J15032">
            <v>3401340.76</v>
          </cell>
        </row>
        <row r="15033">
          <cell r="H15033" t="str">
            <v>321</v>
          </cell>
          <cell r="I15033">
            <v>3747300</v>
          </cell>
          <cell r="J15033">
            <v>3401340.76</v>
          </cell>
        </row>
        <row r="15034">
          <cell r="H15034" t="str">
            <v>1500000321</v>
          </cell>
          <cell r="I15034">
            <v>3747300</v>
          </cell>
          <cell r="J15034">
            <v>3401340.76</v>
          </cell>
        </row>
        <row r="15035">
          <cell r="H15035" t="str">
            <v>1530000321</v>
          </cell>
          <cell r="I15035">
            <v>3747300</v>
          </cell>
          <cell r="J15035">
            <v>3401340.76</v>
          </cell>
        </row>
        <row r="15036">
          <cell r="H15036" t="str">
            <v>1532794321</v>
          </cell>
          <cell r="I15036">
            <v>3747300</v>
          </cell>
          <cell r="J15036">
            <v>3401340.76</v>
          </cell>
        </row>
        <row r="15037">
          <cell r="H15037" t="str">
            <v>1532794321</v>
          </cell>
          <cell r="I15037">
            <v>3747300</v>
          </cell>
          <cell r="J15037">
            <v>3401340.76</v>
          </cell>
        </row>
        <row r="15038">
          <cell r="H15038" t="str">
            <v>1532794321</v>
          </cell>
          <cell r="I15038">
            <v>0</v>
          </cell>
          <cell r="J15038">
            <v>3401340.76</v>
          </cell>
        </row>
        <row r="15039">
          <cell r="H15039" t="str">
            <v>1532794321</v>
          </cell>
          <cell r="I15039">
            <v>0</v>
          </cell>
          <cell r="J15039">
            <v>3401340.76</v>
          </cell>
        </row>
        <row r="15040">
          <cell r="H15040" t="str">
            <v>321</v>
          </cell>
          <cell r="I15040">
            <v>41848766800</v>
          </cell>
          <cell r="J15040">
            <v>40658555944.910004</v>
          </cell>
        </row>
        <row r="15041">
          <cell r="H15041" t="str">
            <v>321</v>
          </cell>
          <cell r="I15041">
            <v>13500000</v>
          </cell>
          <cell r="J15041">
            <v>13317750</v>
          </cell>
        </row>
        <row r="15042">
          <cell r="H15042" t="str">
            <v>1500000321</v>
          </cell>
          <cell r="I15042">
            <v>13500000</v>
          </cell>
          <cell r="J15042">
            <v>13317750</v>
          </cell>
        </row>
        <row r="15043">
          <cell r="H15043" t="str">
            <v>15Г0000321</v>
          </cell>
          <cell r="I15043">
            <v>13500000</v>
          </cell>
          <cell r="J15043">
            <v>13317750</v>
          </cell>
        </row>
        <row r="15044">
          <cell r="H15044" t="str">
            <v>15Г9999321</v>
          </cell>
          <cell r="I15044">
            <v>13500000</v>
          </cell>
          <cell r="J15044">
            <v>13317750</v>
          </cell>
        </row>
        <row r="15045">
          <cell r="H15045" t="str">
            <v>15Г9999321</v>
          </cell>
          <cell r="I15045">
            <v>13500000</v>
          </cell>
          <cell r="J15045">
            <v>13317750</v>
          </cell>
        </row>
        <row r="15046">
          <cell r="H15046" t="str">
            <v>15Г9999321</v>
          </cell>
          <cell r="I15046">
            <v>0</v>
          </cell>
          <cell r="J15046">
            <v>13317750</v>
          </cell>
        </row>
        <row r="15047">
          <cell r="H15047" t="str">
            <v>15Г9999321</v>
          </cell>
          <cell r="I15047">
            <v>0</v>
          </cell>
          <cell r="J15047">
            <v>13317750</v>
          </cell>
        </row>
        <row r="15048">
          <cell r="H15048" t="str">
            <v>321</v>
          </cell>
          <cell r="I15048">
            <v>41835266800</v>
          </cell>
          <cell r="J15048">
            <v>40645238194.910004</v>
          </cell>
        </row>
        <row r="15049">
          <cell r="H15049" t="str">
            <v>1500000321</v>
          </cell>
          <cell r="I15049">
            <v>41056324500</v>
          </cell>
          <cell r="J15049">
            <v>40057880185.379997</v>
          </cell>
        </row>
        <row r="15050">
          <cell r="H15050" t="str">
            <v>1530000321</v>
          </cell>
          <cell r="I15050">
            <v>38136878500</v>
          </cell>
          <cell r="J15050">
            <v>37889278851.330002</v>
          </cell>
        </row>
        <row r="15051">
          <cell r="H15051" t="str">
            <v>1530011321</v>
          </cell>
          <cell r="I15051">
            <v>841298400</v>
          </cell>
          <cell r="J15051">
            <v>839792731.58000004</v>
          </cell>
        </row>
        <row r="15052">
          <cell r="H15052" t="str">
            <v>1530011321</v>
          </cell>
          <cell r="I15052">
            <v>841298400</v>
          </cell>
          <cell r="J15052">
            <v>839792731.58000004</v>
          </cell>
        </row>
        <row r="15053">
          <cell r="H15053" t="str">
            <v>1530011321</v>
          </cell>
          <cell r="I15053">
            <v>0</v>
          </cell>
          <cell r="J15053">
            <v>839792731.58000004</v>
          </cell>
        </row>
        <row r="15054">
          <cell r="H15054" t="str">
            <v>1530011321</v>
          </cell>
          <cell r="I15054">
            <v>0</v>
          </cell>
          <cell r="J15054">
            <v>839050248.08000004</v>
          </cell>
        </row>
        <row r="15055">
          <cell r="H15055" t="str">
            <v>1530011321</v>
          </cell>
          <cell r="I15055">
            <v>0</v>
          </cell>
          <cell r="J15055">
            <v>742483.5</v>
          </cell>
        </row>
        <row r="15056">
          <cell r="H15056" t="str">
            <v>1530012321</v>
          </cell>
          <cell r="I15056">
            <v>15798471100</v>
          </cell>
          <cell r="J15056">
            <v>15769511003.68</v>
          </cell>
        </row>
        <row r="15057">
          <cell r="H15057" t="str">
            <v>1530012321</v>
          </cell>
          <cell r="I15057">
            <v>15798471100</v>
          </cell>
          <cell r="J15057">
            <v>15769511003.68</v>
          </cell>
        </row>
        <row r="15058">
          <cell r="H15058" t="str">
            <v>1530012321</v>
          </cell>
          <cell r="I15058">
            <v>0</v>
          </cell>
          <cell r="J15058">
            <v>15769511003.68</v>
          </cell>
        </row>
        <row r="15059">
          <cell r="H15059" t="str">
            <v>1530012321</v>
          </cell>
          <cell r="I15059">
            <v>0</v>
          </cell>
          <cell r="J15059">
            <v>15607404554.889999</v>
          </cell>
        </row>
        <row r="15060">
          <cell r="H15060" t="str">
            <v>1530012321</v>
          </cell>
          <cell r="I15060">
            <v>0</v>
          </cell>
          <cell r="J15060">
            <v>162106448.78999999</v>
          </cell>
        </row>
        <row r="15061">
          <cell r="H15061" t="str">
            <v>1530019321</v>
          </cell>
          <cell r="I15061">
            <v>7522979900</v>
          </cell>
          <cell r="J15061">
            <v>7376812193.0699997</v>
          </cell>
        </row>
        <row r="15062">
          <cell r="H15062" t="str">
            <v>1530019321</v>
          </cell>
          <cell r="I15062">
            <v>122448100</v>
          </cell>
          <cell r="J15062">
            <v>114617010.31</v>
          </cell>
        </row>
        <row r="15063">
          <cell r="H15063" t="str">
            <v>1530019321</v>
          </cell>
          <cell r="I15063">
            <v>0</v>
          </cell>
          <cell r="J15063">
            <v>114617010.31</v>
          </cell>
        </row>
        <row r="15064">
          <cell r="H15064" t="str">
            <v>1530019321</v>
          </cell>
          <cell r="I15064">
            <v>0</v>
          </cell>
          <cell r="J15064">
            <v>114617010.31</v>
          </cell>
        </row>
        <row r="15065">
          <cell r="H15065" t="str">
            <v>1530019321</v>
          </cell>
          <cell r="I15065">
            <v>7087678100</v>
          </cell>
          <cell r="J15065">
            <v>6950288202.7399998</v>
          </cell>
        </row>
        <row r="15066">
          <cell r="H15066" t="str">
            <v>1530019321</v>
          </cell>
          <cell r="I15066">
            <v>0</v>
          </cell>
          <cell r="J15066">
            <v>6950288202.7399998</v>
          </cell>
        </row>
        <row r="15067">
          <cell r="H15067" t="str">
            <v>1530019321</v>
          </cell>
          <cell r="I15067">
            <v>0</v>
          </cell>
          <cell r="J15067">
            <v>1910122864.73</v>
          </cell>
        </row>
        <row r="15068">
          <cell r="H15068" t="str">
            <v>1530019321</v>
          </cell>
          <cell r="I15068">
            <v>0</v>
          </cell>
          <cell r="J15068">
            <v>116088612.15000001</v>
          </cell>
        </row>
        <row r="15069">
          <cell r="H15069" t="str">
            <v>1530019321</v>
          </cell>
          <cell r="I15069">
            <v>0</v>
          </cell>
          <cell r="J15069">
            <v>4492312884.5100002</v>
          </cell>
        </row>
        <row r="15070">
          <cell r="H15070" t="str">
            <v>1530019321</v>
          </cell>
          <cell r="I15070">
            <v>0</v>
          </cell>
          <cell r="J15070">
            <v>431763841.35000002</v>
          </cell>
        </row>
        <row r="15071">
          <cell r="H15071" t="str">
            <v>1530019321</v>
          </cell>
          <cell r="I15071">
            <v>7840500</v>
          </cell>
          <cell r="J15071">
            <v>7837539.7599999998</v>
          </cell>
        </row>
        <row r="15072">
          <cell r="H15072" t="str">
            <v>1530019321</v>
          </cell>
          <cell r="I15072">
            <v>0</v>
          </cell>
          <cell r="J15072">
            <v>7837539.7599999998</v>
          </cell>
        </row>
        <row r="15073">
          <cell r="H15073" t="str">
            <v>1530019321</v>
          </cell>
          <cell r="I15073">
            <v>0</v>
          </cell>
          <cell r="J15073">
            <v>7837539.7599999998</v>
          </cell>
        </row>
        <row r="15074">
          <cell r="H15074" t="str">
            <v>1530019321</v>
          </cell>
          <cell r="I15074">
            <v>305013200</v>
          </cell>
          <cell r="J15074">
            <v>304069440.25999999</v>
          </cell>
        </row>
        <row r="15075">
          <cell r="H15075" t="str">
            <v>1530019321</v>
          </cell>
          <cell r="I15075">
            <v>0</v>
          </cell>
          <cell r="J15075">
            <v>55023218.729999997</v>
          </cell>
        </row>
        <row r="15076">
          <cell r="H15076" t="str">
            <v>1530019321</v>
          </cell>
          <cell r="I15076">
            <v>0</v>
          </cell>
          <cell r="J15076">
            <v>55023218.729999997</v>
          </cell>
        </row>
        <row r="15077">
          <cell r="H15077" t="str">
            <v>1530019321</v>
          </cell>
          <cell r="I15077">
            <v>0</v>
          </cell>
          <cell r="J15077">
            <v>249046221.53</v>
          </cell>
        </row>
        <row r="15078">
          <cell r="H15078" t="str">
            <v>1530019321</v>
          </cell>
          <cell r="I15078">
            <v>0</v>
          </cell>
          <cell r="J15078">
            <v>231049257.5</v>
          </cell>
        </row>
        <row r="15079">
          <cell r="H15079" t="str">
            <v>1530019321</v>
          </cell>
          <cell r="I15079">
            <v>0</v>
          </cell>
          <cell r="J15079">
            <v>16853838.879999999</v>
          </cell>
        </row>
        <row r="15080">
          <cell r="H15080" t="str">
            <v>1530019321</v>
          </cell>
          <cell r="I15080">
            <v>0</v>
          </cell>
          <cell r="J15080">
            <v>1143125.1499999999</v>
          </cell>
        </row>
        <row r="15081">
          <cell r="H15081" t="str">
            <v>1530059321</v>
          </cell>
          <cell r="I15081">
            <v>11995723200</v>
          </cell>
          <cell r="J15081">
            <v>11995723200</v>
          </cell>
        </row>
        <row r="15082">
          <cell r="H15082" t="str">
            <v>1530059321</v>
          </cell>
          <cell r="I15082">
            <v>11995723200</v>
          </cell>
          <cell r="J15082">
            <v>11995723200</v>
          </cell>
        </row>
        <row r="15083">
          <cell r="H15083" t="str">
            <v>1530059321</v>
          </cell>
          <cell r="I15083">
            <v>0</v>
          </cell>
          <cell r="J15083">
            <v>11995723200</v>
          </cell>
        </row>
        <row r="15084">
          <cell r="H15084" t="str">
            <v>1530059321</v>
          </cell>
          <cell r="I15084">
            <v>0</v>
          </cell>
          <cell r="J15084">
            <v>11995723200</v>
          </cell>
        </row>
        <row r="15085">
          <cell r="H15085" t="str">
            <v>1532795321</v>
          </cell>
          <cell r="I15085">
            <v>813846600</v>
          </cell>
          <cell r="J15085">
            <v>791588482.38</v>
          </cell>
        </row>
        <row r="15086">
          <cell r="H15086" t="str">
            <v>1532795321</v>
          </cell>
          <cell r="I15086">
            <v>813846600</v>
          </cell>
          <cell r="J15086">
            <v>791588482.38</v>
          </cell>
        </row>
        <row r="15087">
          <cell r="H15087" t="str">
            <v>1532795321</v>
          </cell>
          <cell r="I15087">
            <v>0</v>
          </cell>
          <cell r="J15087">
            <v>791588482.38</v>
          </cell>
        </row>
        <row r="15088">
          <cell r="H15088" t="str">
            <v>1532795321</v>
          </cell>
          <cell r="I15088">
            <v>0</v>
          </cell>
          <cell r="J15088">
            <v>791588482.38</v>
          </cell>
        </row>
        <row r="15089">
          <cell r="H15089" t="str">
            <v>1532796321</v>
          </cell>
          <cell r="I15089">
            <v>864557200</v>
          </cell>
          <cell r="J15089">
            <v>851861472.97000003</v>
          </cell>
        </row>
        <row r="15090">
          <cell r="H15090" t="str">
            <v>1532796321</v>
          </cell>
          <cell r="I15090">
            <v>864557200</v>
          </cell>
          <cell r="J15090">
            <v>851861472.97000003</v>
          </cell>
        </row>
        <row r="15091">
          <cell r="H15091" t="str">
            <v>1532796321</v>
          </cell>
          <cell r="I15091">
            <v>0</v>
          </cell>
          <cell r="J15091">
            <v>851861472.97000003</v>
          </cell>
        </row>
        <row r="15092">
          <cell r="H15092" t="str">
            <v>1532796321</v>
          </cell>
          <cell r="I15092">
            <v>0</v>
          </cell>
          <cell r="J15092">
            <v>851861472.97000003</v>
          </cell>
        </row>
        <row r="15093">
          <cell r="H15093" t="str">
            <v>1533969321</v>
          </cell>
          <cell r="I15093">
            <v>2660400</v>
          </cell>
          <cell r="J15093">
            <v>2565784.42</v>
          </cell>
        </row>
        <row r="15094">
          <cell r="H15094" t="str">
            <v>1533969321</v>
          </cell>
          <cell r="I15094">
            <v>2660400</v>
          </cell>
          <cell r="J15094">
            <v>2565784.42</v>
          </cell>
        </row>
        <row r="15095">
          <cell r="H15095" t="str">
            <v>1533969321</v>
          </cell>
          <cell r="I15095">
            <v>0</v>
          </cell>
          <cell r="J15095">
            <v>2565784.42</v>
          </cell>
        </row>
        <row r="15096">
          <cell r="H15096" t="str">
            <v>1533969321</v>
          </cell>
          <cell r="I15096">
            <v>0</v>
          </cell>
          <cell r="J15096">
            <v>2565784.42</v>
          </cell>
        </row>
        <row r="15097">
          <cell r="H15097" t="str">
            <v>1533974321</v>
          </cell>
          <cell r="I15097">
            <v>1277200</v>
          </cell>
          <cell r="J15097">
            <v>1276281.57</v>
          </cell>
        </row>
        <row r="15098">
          <cell r="H15098" t="str">
            <v>1533974321</v>
          </cell>
          <cell r="I15098">
            <v>1277200</v>
          </cell>
          <cell r="J15098">
            <v>1276281.57</v>
          </cell>
        </row>
        <row r="15099">
          <cell r="H15099" t="str">
            <v>1533974321</v>
          </cell>
          <cell r="I15099">
            <v>0</v>
          </cell>
          <cell r="J15099">
            <v>1276281.57</v>
          </cell>
        </row>
        <row r="15100">
          <cell r="H15100" t="str">
            <v>1533974321</v>
          </cell>
          <cell r="I15100">
            <v>0</v>
          </cell>
          <cell r="J15100">
            <v>1276281.57</v>
          </cell>
        </row>
        <row r="15101">
          <cell r="H15101" t="str">
            <v>1533987321</v>
          </cell>
          <cell r="I15101">
            <v>43650000</v>
          </cell>
          <cell r="J15101">
            <v>42143165.299999997</v>
          </cell>
        </row>
        <row r="15102">
          <cell r="H15102" t="str">
            <v>1533987321</v>
          </cell>
          <cell r="I15102">
            <v>43650000</v>
          </cell>
          <cell r="J15102">
            <v>42143165.299999997</v>
          </cell>
        </row>
        <row r="15103">
          <cell r="H15103" t="str">
            <v>1533987321</v>
          </cell>
          <cell r="I15103">
            <v>0</v>
          </cell>
          <cell r="J15103">
            <v>42143165.299999997</v>
          </cell>
        </row>
        <row r="15104">
          <cell r="H15104" t="str">
            <v>1533987321</v>
          </cell>
          <cell r="I15104">
            <v>0</v>
          </cell>
          <cell r="J15104">
            <v>42143165.299999997</v>
          </cell>
        </row>
        <row r="15105">
          <cell r="H15105" t="str">
            <v>1534009321</v>
          </cell>
          <cell r="I15105">
            <v>36275900</v>
          </cell>
          <cell r="J15105">
            <v>1865936.36</v>
          </cell>
        </row>
        <row r="15106">
          <cell r="H15106" t="str">
            <v>1534009321</v>
          </cell>
          <cell r="I15106">
            <v>36275900</v>
          </cell>
          <cell r="J15106">
            <v>1865936.36</v>
          </cell>
        </row>
        <row r="15107">
          <cell r="H15107" t="str">
            <v>1534009321</v>
          </cell>
          <cell r="I15107">
            <v>0</v>
          </cell>
          <cell r="J15107">
            <v>1159936.3600000001</v>
          </cell>
        </row>
        <row r="15108">
          <cell r="H15108" t="str">
            <v>1534009321</v>
          </cell>
          <cell r="I15108">
            <v>0</v>
          </cell>
          <cell r="J15108">
            <v>1159936.3600000001</v>
          </cell>
        </row>
        <row r="15109">
          <cell r="H15109" t="str">
            <v>1534009321</v>
          </cell>
          <cell r="I15109">
            <v>0</v>
          </cell>
          <cell r="J15109">
            <v>706000</v>
          </cell>
        </row>
        <row r="15110">
          <cell r="H15110" t="str">
            <v>1534009321</v>
          </cell>
          <cell r="I15110">
            <v>0</v>
          </cell>
          <cell r="J15110">
            <v>706000</v>
          </cell>
        </row>
        <row r="15111">
          <cell r="H15111" t="str">
            <v>1535471321</v>
          </cell>
          <cell r="I15111">
            <v>216138600</v>
          </cell>
          <cell r="J15111">
            <v>216138600</v>
          </cell>
        </row>
        <row r="15112">
          <cell r="H15112" t="str">
            <v>1535471321</v>
          </cell>
          <cell r="I15112">
            <v>216138600</v>
          </cell>
          <cell r="J15112">
            <v>216138600</v>
          </cell>
        </row>
        <row r="15113">
          <cell r="H15113" t="str">
            <v>1535471321</v>
          </cell>
          <cell r="I15113">
            <v>0</v>
          </cell>
          <cell r="J15113">
            <v>216138600</v>
          </cell>
        </row>
        <row r="15114">
          <cell r="H15114" t="str">
            <v>15Г0000321</v>
          </cell>
          <cell r="I15114">
            <v>2919446000</v>
          </cell>
          <cell r="J15114">
            <v>2168601334.0500002</v>
          </cell>
        </row>
        <row r="15115">
          <cell r="H15115" t="str">
            <v>15Г5415321</v>
          </cell>
          <cell r="I15115">
            <v>609201000</v>
          </cell>
          <cell r="J15115">
            <v>37022070</v>
          </cell>
        </row>
        <row r="15116">
          <cell r="H15116" t="str">
            <v>15Г5415321</v>
          </cell>
          <cell r="I15116">
            <v>609201000</v>
          </cell>
          <cell r="J15116">
            <v>37022070</v>
          </cell>
        </row>
        <row r="15117">
          <cell r="H15117" t="str">
            <v>15Г5415321</v>
          </cell>
          <cell r="I15117">
            <v>0</v>
          </cell>
          <cell r="J15117">
            <v>37022070</v>
          </cell>
        </row>
        <row r="15118">
          <cell r="H15118" t="str">
            <v>15Г5415321</v>
          </cell>
          <cell r="I15118">
            <v>0</v>
          </cell>
          <cell r="J15118">
            <v>37022070</v>
          </cell>
        </row>
        <row r="15119">
          <cell r="H15119" t="str">
            <v>15Г9999321</v>
          </cell>
          <cell r="I15119">
            <v>2310245000</v>
          </cell>
          <cell r="J15119">
            <v>2131579264.05</v>
          </cell>
        </row>
        <row r="15120">
          <cell r="H15120" t="str">
            <v>15Г9999321</v>
          </cell>
          <cell r="I15120">
            <v>2134385000</v>
          </cell>
          <cell r="J15120">
            <v>1960454315.1600001</v>
          </cell>
        </row>
        <row r="15121">
          <cell r="H15121" t="str">
            <v>15Г9999321</v>
          </cell>
          <cell r="I15121">
            <v>0</v>
          </cell>
          <cell r="J15121">
            <v>1960454315.1600001</v>
          </cell>
        </row>
        <row r="15122">
          <cell r="H15122" t="str">
            <v>15Г9999321</v>
          </cell>
          <cell r="I15122">
            <v>0</v>
          </cell>
          <cell r="J15122">
            <v>1373744325.71</v>
          </cell>
        </row>
        <row r="15123">
          <cell r="H15123" t="str">
            <v>15Г9999321</v>
          </cell>
          <cell r="I15123">
            <v>0</v>
          </cell>
          <cell r="J15123">
            <v>416812049.17000002</v>
          </cell>
        </row>
        <row r="15124">
          <cell r="H15124" t="str">
            <v>15Г9999321</v>
          </cell>
          <cell r="I15124">
            <v>0</v>
          </cell>
          <cell r="J15124">
            <v>169897940.28</v>
          </cell>
        </row>
        <row r="15125">
          <cell r="H15125" t="str">
            <v>15Г9999321</v>
          </cell>
          <cell r="I15125">
            <v>175860000</v>
          </cell>
          <cell r="J15125">
            <v>171124948.88999999</v>
          </cell>
        </row>
        <row r="15126">
          <cell r="H15126" t="str">
            <v>15Г9999321</v>
          </cell>
          <cell r="I15126">
            <v>0</v>
          </cell>
          <cell r="J15126">
            <v>171124948.88999999</v>
          </cell>
        </row>
        <row r="15127">
          <cell r="H15127" t="str">
            <v>15Г9999321</v>
          </cell>
          <cell r="I15127">
            <v>0</v>
          </cell>
          <cell r="J15127">
            <v>171124948.88999999</v>
          </cell>
        </row>
        <row r="15128">
          <cell r="H15128" t="str">
            <v>2100000321</v>
          </cell>
          <cell r="I15128">
            <v>778500000</v>
          </cell>
          <cell r="J15128">
            <v>587016506.39999998</v>
          </cell>
        </row>
        <row r="15129">
          <cell r="H15129" t="str">
            <v>2140000321</v>
          </cell>
          <cell r="I15129">
            <v>778500000</v>
          </cell>
          <cell r="J15129">
            <v>587016506.39999998</v>
          </cell>
        </row>
        <row r="15130">
          <cell r="H15130" t="str">
            <v>2149999321</v>
          </cell>
          <cell r="I15130">
            <v>778500000</v>
          </cell>
          <cell r="J15130">
            <v>587016506.39999998</v>
          </cell>
        </row>
        <row r="15131">
          <cell r="H15131" t="str">
            <v>2149999321</v>
          </cell>
          <cell r="I15131">
            <v>778500000</v>
          </cell>
          <cell r="J15131">
            <v>587016506.39999998</v>
          </cell>
        </row>
        <row r="15132">
          <cell r="H15132" t="str">
            <v>2149999321</v>
          </cell>
          <cell r="I15132">
            <v>0</v>
          </cell>
          <cell r="J15132">
            <v>587016506.39999998</v>
          </cell>
        </row>
        <row r="15133">
          <cell r="H15133" t="str">
            <v>2149999321</v>
          </cell>
          <cell r="I15133">
            <v>0</v>
          </cell>
          <cell r="J15133">
            <v>587016506.39999998</v>
          </cell>
        </row>
        <row r="15134">
          <cell r="H15134" t="str">
            <v>9900000321</v>
          </cell>
          <cell r="I15134">
            <v>442300</v>
          </cell>
          <cell r="J15134">
            <v>341503.13</v>
          </cell>
        </row>
        <row r="15135">
          <cell r="H15135" t="str">
            <v>9990000321</v>
          </cell>
          <cell r="I15135">
            <v>442300</v>
          </cell>
          <cell r="J15135">
            <v>341503.13</v>
          </cell>
        </row>
        <row r="15136">
          <cell r="H15136" t="str">
            <v>9992041321</v>
          </cell>
          <cell r="I15136">
            <v>442300</v>
          </cell>
          <cell r="J15136">
            <v>341503.13</v>
          </cell>
        </row>
        <row r="15137">
          <cell r="H15137" t="str">
            <v>9992041321</v>
          </cell>
          <cell r="I15137">
            <v>338200</v>
          </cell>
          <cell r="J15137">
            <v>237498.13</v>
          </cell>
        </row>
        <row r="15138">
          <cell r="H15138" t="str">
            <v>9992041321</v>
          </cell>
          <cell r="I15138">
            <v>0</v>
          </cell>
          <cell r="J15138">
            <v>237498.13</v>
          </cell>
        </row>
        <row r="15139">
          <cell r="H15139" t="str">
            <v>9992041321</v>
          </cell>
          <cell r="I15139">
            <v>0</v>
          </cell>
          <cell r="J15139">
            <v>237498.13</v>
          </cell>
        </row>
        <row r="15140">
          <cell r="H15140" t="str">
            <v>9992041321</v>
          </cell>
          <cell r="I15140">
            <v>104100</v>
          </cell>
          <cell r="J15140">
            <v>104005</v>
          </cell>
        </row>
        <row r="15141">
          <cell r="H15141" t="str">
            <v>9992041321</v>
          </cell>
          <cell r="I15141">
            <v>0</v>
          </cell>
          <cell r="J15141">
            <v>104005</v>
          </cell>
        </row>
        <row r="15142">
          <cell r="H15142" t="str">
            <v>9992041321</v>
          </cell>
          <cell r="I15142">
            <v>0</v>
          </cell>
          <cell r="J15142">
            <v>104005</v>
          </cell>
        </row>
        <row r="15143">
          <cell r="H15143" t="str">
            <v>321</v>
          </cell>
          <cell r="I15143">
            <v>33642800</v>
          </cell>
          <cell r="J15143">
            <v>33627243.399999999</v>
          </cell>
        </row>
        <row r="15144">
          <cell r="H15144" t="str">
            <v>321</v>
          </cell>
          <cell r="I15144">
            <v>33642800</v>
          </cell>
          <cell r="J15144">
            <v>33627243.399999999</v>
          </cell>
        </row>
        <row r="15145">
          <cell r="H15145" t="str">
            <v>1500000321</v>
          </cell>
          <cell r="I15145">
            <v>33642800</v>
          </cell>
          <cell r="J15145">
            <v>33627243.399999999</v>
          </cell>
        </row>
        <row r="15146">
          <cell r="H15146" t="str">
            <v>1530000321</v>
          </cell>
          <cell r="I15146">
            <v>33642800</v>
          </cell>
          <cell r="J15146">
            <v>33627243.399999999</v>
          </cell>
        </row>
        <row r="15147">
          <cell r="H15147" t="str">
            <v>1532040321</v>
          </cell>
          <cell r="I15147">
            <v>33642800</v>
          </cell>
          <cell r="J15147">
            <v>33627243.399999999</v>
          </cell>
        </row>
        <row r="15148">
          <cell r="H15148" t="str">
            <v>1532040321</v>
          </cell>
          <cell r="I15148">
            <v>33642800</v>
          </cell>
          <cell r="J15148">
            <v>33627243.399999999</v>
          </cell>
        </row>
        <row r="15149">
          <cell r="H15149" t="str">
            <v>1532040321</v>
          </cell>
          <cell r="I15149">
            <v>0</v>
          </cell>
          <cell r="J15149">
            <v>33627243.399999999</v>
          </cell>
        </row>
        <row r="15150">
          <cell r="H15150" t="str">
            <v>1532040321</v>
          </cell>
          <cell r="I15150">
            <v>0</v>
          </cell>
          <cell r="J15150">
            <v>33627243.399999999</v>
          </cell>
        </row>
        <row r="15151">
          <cell r="H15151" t="str">
            <v>321</v>
          </cell>
          <cell r="I15151">
            <v>27990100</v>
          </cell>
          <cell r="J15151">
            <v>27990100</v>
          </cell>
        </row>
        <row r="15152">
          <cell r="H15152" t="str">
            <v>321</v>
          </cell>
          <cell r="I15152">
            <v>27990100</v>
          </cell>
          <cell r="J15152">
            <v>27990100</v>
          </cell>
        </row>
        <row r="15153">
          <cell r="H15153" t="str">
            <v>0500000321</v>
          </cell>
          <cell r="I15153">
            <v>27990100</v>
          </cell>
          <cell r="J15153">
            <v>27990100</v>
          </cell>
        </row>
        <row r="15154">
          <cell r="H15154" t="str">
            <v>0540000321</v>
          </cell>
          <cell r="I15154">
            <v>27990100</v>
          </cell>
          <cell r="J15154">
            <v>27990100</v>
          </cell>
        </row>
        <row r="15155">
          <cell r="H15155" t="str">
            <v>0543589321</v>
          </cell>
          <cell r="I15155">
            <v>27990100</v>
          </cell>
          <cell r="J15155">
            <v>27990100</v>
          </cell>
        </row>
        <row r="15156">
          <cell r="H15156" t="str">
            <v>0543589321</v>
          </cell>
          <cell r="I15156">
            <v>27990100</v>
          </cell>
          <cell r="J15156">
            <v>27990100</v>
          </cell>
        </row>
        <row r="15157">
          <cell r="H15157" t="str">
            <v>0543589321</v>
          </cell>
          <cell r="I15157">
            <v>0</v>
          </cell>
          <cell r="J15157">
            <v>27990100</v>
          </cell>
        </row>
        <row r="15158">
          <cell r="H15158" t="str">
            <v>0543589321</v>
          </cell>
          <cell r="I15158">
            <v>0</v>
          </cell>
          <cell r="J15158">
            <v>27990100</v>
          </cell>
        </row>
        <row r="15159">
          <cell r="H15159" t="str">
            <v>322</v>
          </cell>
          <cell r="I15159">
            <v>46006513700</v>
          </cell>
          <cell r="J15159">
            <v>45653878483.43</v>
          </cell>
        </row>
        <row r="15160">
          <cell r="H15160" t="str">
            <v>322</v>
          </cell>
          <cell r="I15160">
            <v>45707884500</v>
          </cell>
          <cell r="J15160">
            <v>45355648795.599998</v>
          </cell>
        </row>
        <row r="15161">
          <cell r="H15161" t="str">
            <v>322</v>
          </cell>
          <cell r="I15161">
            <v>45707884500</v>
          </cell>
          <cell r="J15161">
            <v>45355648795.599998</v>
          </cell>
        </row>
        <row r="15162">
          <cell r="H15162" t="str">
            <v>4200000322</v>
          </cell>
          <cell r="I15162">
            <v>45323566500</v>
          </cell>
          <cell r="J15162">
            <v>45168804908.25</v>
          </cell>
        </row>
        <row r="15163">
          <cell r="H15163" t="str">
            <v>4240000322</v>
          </cell>
          <cell r="I15163">
            <v>45323566500</v>
          </cell>
          <cell r="J15163">
            <v>45168804908.25</v>
          </cell>
        </row>
        <row r="15164">
          <cell r="H15164" t="str">
            <v>4240011322</v>
          </cell>
          <cell r="I15164">
            <v>713577000</v>
          </cell>
          <cell r="J15164">
            <v>713340745.58000004</v>
          </cell>
        </row>
        <row r="15165">
          <cell r="H15165" t="str">
            <v>4240011322</v>
          </cell>
          <cell r="I15165">
            <v>713577000</v>
          </cell>
          <cell r="J15165">
            <v>713340745.58000004</v>
          </cell>
        </row>
        <row r="15166">
          <cell r="H15166" t="str">
            <v>4240011322</v>
          </cell>
          <cell r="I15166">
            <v>0</v>
          </cell>
          <cell r="J15166">
            <v>713340745.58000004</v>
          </cell>
        </row>
        <row r="15167">
          <cell r="H15167" t="str">
            <v>4240011322</v>
          </cell>
          <cell r="I15167">
            <v>0</v>
          </cell>
          <cell r="J15167">
            <v>713340745.58000004</v>
          </cell>
        </row>
        <row r="15168">
          <cell r="H15168" t="str">
            <v>4240012322</v>
          </cell>
          <cell r="I15168">
            <v>35385805300</v>
          </cell>
          <cell r="J15168">
            <v>35378755707.480003</v>
          </cell>
        </row>
        <row r="15169">
          <cell r="H15169" t="str">
            <v>4240012322</v>
          </cell>
          <cell r="I15169">
            <v>35385805300</v>
          </cell>
          <cell r="J15169">
            <v>35378755707.480003</v>
          </cell>
        </row>
        <row r="15170">
          <cell r="H15170" t="str">
            <v>4240012322</v>
          </cell>
          <cell r="I15170">
            <v>0</v>
          </cell>
          <cell r="J15170">
            <v>35378755707.480003</v>
          </cell>
        </row>
        <row r="15171">
          <cell r="H15171" t="str">
            <v>4240012322</v>
          </cell>
          <cell r="I15171">
            <v>0</v>
          </cell>
          <cell r="J15171">
            <v>35378755707.480003</v>
          </cell>
        </row>
        <row r="15172">
          <cell r="H15172" t="str">
            <v>4240019322</v>
          </cell>
          <cell r="I15172">
            <v>9035672100</v>
          </cell>
          <cell r="J15172">
            <v>8890784889.8299999</v>
          </cell>
        </row>
        <row r="15173">
          <cell r="H15173" t="str">
            <v>4240019322</v>
          </cell>
          <cell r="I15173">
            <v>497676500</v>
          </cell>
          <cell r="J15173">
            <v>487063715.47000003</v>
          </cell>
        </row>
        <row r="15174">
          <cell r="H15174" t="str">
            <v>4240019322</v>
          </cell>
          <cell r="I15174">
            <v>0</v>
          </cell>
          <cell r="J15174">
            <v>487063715.47000003</v>
          </cell>
        </row>
        <row r="15175">
          <cell r="H15175" t="str">
            <v>4240019322</v>
          </cell>
          <cell r="I15175">
            <v>0</v>
          </cell>
          <cell r="J15175">
            <v>379280288.17000002</v>
          </cell>
        </row>
        <row r="15176">
          <cell r="H15176" t="str">
            <v>4240019322</v>
          </cell>
          <cell r="I15176">
            <v>0</v>
          </cell>
          <cell r="J15176">
            <v>107783427.3</v>
          </cell>
        </row>
        <row r="15177">
          <cell r="H15177" t="str">
            <v>4240019322</v>
          </cell>
          <cell r="I15177">
            <v>8336452500</v>
          </cell>
          <cell r="J15177">
            <v>8208606085.2299995</v>
          </cell>
        </row>
        <row r="15178">
          <cell r="H15178" t="str">
            <v>4240019322</v>
          </cell>
          <cell r="I15178">
            <v>0</v>
          </cell>
          <cell r="J15178">
            <v>285306568.31</v>
          </cell>
        </row>
        <row r="15179">
          <cell r="H15179" t="str">
            <v>4240019322</v>
          </cell>
          <cell r="I15179">
            <v>0</v>
          </cell>
          <cell r="J15179">
            <v>285306568.31</v>
          </cell>
        </row>
        <row r="15180">
          <cell r="H15180" t="str">
            <v>4240019322</v>
          </cell>
          <cell r="I15180">
            <v>0</v>
          </cell>
          <cell r="J15180">
            <v>7923299516.9200001</v>
          </cell>
        </row>
        <row r="15181">
          <cell r="H15181" t="str">
            <v>4240019322</v>
          </cell>
          <cell r="I15181">
            <v>0</v>
          </cell>
          <cell r="J15181">
            <v>1673399220.2</v>
          </cell>
        </row>
        <row r="15182">
          <cell r="H15182" t="str">
            <v>4240019322</v>
          </cell>
          <cell r="I15182">
            <v>0</v>
          </cell>
          <cell r="J15182">
            <v>128550628.27</v>
          </cell>
        </row>
        <row r="15183">
          <cell r="H15183" t="str">
            <v>4240019322</v>
          </cell>
          <cell r="I15183">
            <v>0</v>
          </cell>
          <cell r="J15183">
            <v>6121349668.4499998</v>
          </cell>
        </row>
        <row r="15184">
          <cell r="H15184" t="str">
            <v>4240019322</v>
          </cell>
          <cell r="I15184">
            <v>201543100</v>
          </cell>
          <cell r="J15184">
            <v>195115089.13</v>
          </cell>
        </row>
        <row r="15185">
          <cell r="H15185" t="str">
            <v>4240019322</v>
          </cell>
          <cell r="I15185">
            <v>0</v>
          </cell>
          <cell r="J15185">
            <v>29346148.559999999</v>
          </cell>
        </row>
        <row r="15186">
          <cell r="H15186" t="str">
            <v>4240019322</v>
          </cell>
          <cell r="I15186">
            <v>0</v>
          </cell>
          <cell r="J15186">
            <v>29346148.559999999</v>
          </cell>
        </row>
        <row r="15187">
          <cell r="H15187" t="str">
            <v>4240019322</v>
          </cell>
          <cell r="I15187">
            <v>0</v>
          </cell>
          <cell r="J15187">
            <v>165768940.56999999</v>
          </cell>
        </row>
        <row r="15188">
          <cell r="H15188" t="str">
            <v>4240019322</v>
          </cell>
          <cell r="I15188">
            <v>0</v>
          </cell>
          <cell r="J15188">
            <v>136093557.38</v>
          </cell>
        </row>
        <row r="15189">
          <cell r="H15189" t="str">
            <v>4240019322</v>
          </cell>
          <cell r="I15189">
            <v>0</v>
          </cell>
          <cell r="J15189">
            <v>28731290.739999998</v>
          </cell>
        </row>
        <row r="15190">
          <cell r="H15190" t="str">
            <v>4240019322</v>
          </cell>
          <cell r="I15190">
            <v>0</v>
          </cell>
          <cell r="J15190">
            <v>944092.45</v>
          </cell>
        </row>
        <row r="15191">
          <cell r="H15191" t="str">
            <v>4243987322</v>
          </cell>
          <cell r="I15191">
            <v>133512100</v>
          </cell>
          <cell r="J15191">
            <v>130923565.36</v>
          </cell>
        </row>
        <row r="15192">
          <cell r="H15192" t="str">
            <v>4243987322</v>
          </cell>
          <cell r="I15192">
            <v>133512100</v>
          </cell>
          <cell r="J15192">
            <v>130923565.36</v>
          </cell>
        </row>
        <row r="15193">
          <cell r="H15193" t="str">
            <v>4243987322</v>
          </cell>
          <cell r="I15193">
            <v>0</v>
          </cell>
          <cell r="J15193">
            <v>130923565.36</v>
          </cell>
        </row>
        <row r="15194">
          <cell r="H15194" t="str">
            <v>4243987322</v>
          </cell>
          <cell r="I15194">
            <v>0</v>
          </cell>
          <cell r="J15194">
            <v>130923565.36</v>
          </cell>
        </row>
        <row r="15195">
          <cell r="H15195" t="str">
            <v>4243992322</v>
          </cell>
          <cell r="I15195">
            <v>55000000</v>
          </cell>
          <cell r="J15195">
            <v>55000000</v>
          </cell>
        </row>
        <row r="15196">
          <cell r="H15196" t="str">
            <v>4243992322</v>
          </cell>
          <cell r="I15196">
            <v>55000000</v>
          </cell>
          <cell r="J15196">
            <v>55000000</v>
          </cell>
        </row>
        <row r="15197">
          <cell r="H15197" t="str">
            <v>4243992322</v>
          </cell>
          <cell r="I15197">
            <v>0</v>
          </cell>
          <cell r="J15197">
            <v>55000000</v>
          </cell>
        </row>
        <row r="15198">
          <cell r="H15198" t="str">
            <v>4243992322</v>
          </cell>
          <cell r="I15198">
            <v>0</v>
          </cell>
          <cell r="J15198">
            <v>55000000</v>
          </cell>
        </row>
        <row r="15199">
          <cell r="H15199" t="str">
            <v>9900000322</v>
          </cell>
          <cell r="I15199">
            <v>384318000</v>
          </cell>
          <cell r="J15199">
            <v>186843887.34999999</v>
          </cell>
        </row>
        <row r="15200">
          <cell r="H15200" t="str">
            <v>9910000322</v>
          </cell>
          <cell r="I15200">
            <v>384318000</v>
          </cell>
          <cell r="J15200">
            <v>186843887.34999999</v>
          </cell>
        </row>
        <row r="15201">
          <cell r="H15201" t="str">
            <v>9919999322</v>
          </cell>
          <cell r="I15201">
            <v>384318000</v>
          </cell>
          <cell r="J15201">
            <v>186843887.34999999</v>
          </cell>
        </row>
        <row r="15202">
          <cell r="H15202" t="str">
            <v>9919999322</v>
          </cell>
          <cell r="I15202">
            <v>151506300</v>
          </cell>
          <cell r="J15202">
            <v>151506300</v>
          </cell>
        </row>
        <row r="15203">
          <cell r="H15203" t="str">
            <v>9919999322</v>
          </cell>
          <cell r="I15203">
            <v>0</v>
          </cell>
          <cell r="J15203">
            <v>151506300</v>
          </cell>
        </row>
        <row r="15204">
          <cell r="H15204" t="str">
            <v>9919999322</v>
          </cell>
          <cell r="I15204">
            <v>0</v>
          </cell>
          <cell r="J15204">
            <v>151506300</v>
          </cell>
        </row>
        <row r="15205">
          <cell r="H15205" t="str">
            <v>9919999322</v>
          </cell>
          <cell r="I15205">
            <v>232811700</v>
          </cell>
          <cell r="J15205">
            <v>35337587.350000001</v>
          </cell>
        </row>
        <row r="15206">
          <cell r="H15206" t="str">
            <v>9919999322</v>
          </cell>
          <cell r="I15206">
            <v>0</v>
          </cell>
          <cell r="J15206">
            <v>35337587.350000001</v>
          </cell>
        </row>
        <row r="15207">
          <cell r="H15207" t="str">
            <v>9919999322</v>
          </cell>
          <cell r="I15207">
            <v>0</v>
          </cell>
          <cell r="J15207">
            <v>35337587.350000001</v>
          </cell>
        </row>
        <row r="15208">
          <cell r="H15208" t="str">
            <v>322</v>
          </cell>
          <cell r="I15208">
            <v>24056500</v>
          </cell>
          <cell r="J15208">
            <v>23959357.899999999</v>
          </cell>
        </row>
        <row r="15209">
          <cell r="H15209" t="str">
            <v>322</v>
          </cell>
          <cell r="I15209">
            <v>24056500</v>
          </cell>
          <cell r="J15209">
            <v>23959357.899999999</v>
          </cell>
        </row>
        <row r="15210">
          <cell r="H15210" t="str">
            <v>4200000322</v>
          </cell>
          <cell r="I15210">
            <v>24056500</v>
          </cell>
          <cell r="J15210">
            <v>23959357.899999999</v>
          </cell>
        </row>
        <row r="15211">
          <cell r="H15211" t="str">
            <v>4240000322</v>
          </cell>
          <cell r="I15211">
            <v>24056500</v>
          </cell>
          <cell r="J15211">
            <v>23959357.899999999</v>
          </cell>
        </row>
        <row r="15212">
          <cell r="H15212" t="str">
            <v>4242040322</v>
          </cell>
          <cell r="I15212">
            <v>24056500</v>
          </cell>
          <cell r="J15212">
            <v>23959357.899999999</v>
          </cell>
        </row>
        <row r="15213">
          <cell r="H15213" t="str">
            <v>4242040322</v>
          </cell>
          <cell r="I15213">
            <v>24056500</v>
          </cell>
          <cell r="J15213">
            <v>23959357.899999999</v>
          </cell>
        </row>
        <row r="15214">
          <cell r="H15214" t="str">
            <v>4242040322</v>
          </cell>
          <cell r="I15214">
            <v>0</v>
          </cell>
          <cell r="J15214">
            <v>23959357.899999999</v>
          </cell>
        </row>
        <row r="15215">
          <cell r="H15215" t="str">
            <v>4242040322</v>
          </cell>
          <cell r="I15215">
            <v>0</v>
          </cell>
          <cell r="J15215">
            <v>23959357.899999999</v>
          </cell>
        </row>
        <row r="15216">
          <cell r="H15216" t="str">
            <v>322</v>
          </cell>
          <cell r="I15216">
            <v>245470100</v>
          </cell>
          <cell r="J15216">
            <v>245171219.34999999</v>
          </cell>
        </row>
        <row r="15217">
          <cell r="H15217" t="str">
            <v>322</v>
          </cell>
          <cell r="I15217">
            <v>245470100</v>
          </cell>
          <cell r="J15217">
            <v>245171219.34999999</v>
          </cell>
        </row>
        <row r="15218">
          <cell r="H15218" t="str">
            <v>0100000322</v>
          </cell>
          <cell r="I15218">
            <v>245470100</v>
          </cell>
          <cell r="J15218">
            <v>245171219.34999999</v>
          </cell>
        </row>
        <row r="15219">
          <cell r="H15219" t="str">
            <v>0150000322</v>
          </cell>
          <cell r="I15219">
            <v>245470100</v>
          </cell>
          <cell r="J15219">
            <v>245171219.34999999</v>
          </cell>
        </row>
        <row r="15220">
          <cell r="H15220" t="str">
            <v>0150059322</v>
          </cell>
          <cell r="I15220">
            <v>245470100</v>
          </cell>
          <cell r="J15220">
            <v>245171219.34999999</v>
          </cell>
        </row>
        <row r="15221">
          <cell r="H15221" t="str">
            <v>0150059322</v>
          </cell>
          <cell r="I15221">
            <v>90134300</v>
          </cell>
          <cell r="J15221">
            <v>89872057.689999998</v>
          </cell>
        </row>
        <row r="15222">
          <cell r="H15222" t="str">
            <v>0150059322</v>
          </cell>
          <cell r="I15222">
            <v>0</v>
          </cell>
          <cell r="J15222">
            <v>89872057.689999998</v>
          </cell>
        </row>
        <row r="15223">
          <cell r="H15223" t="str">
            <v>0150059322</v>
          </cell>
          <cell r="I15223">
            <v>0</v>
          </cell>
          <cell r="J15223">
            <v>89841023.859999999</v>
          </cell>
        </row>
        <row r="15224">
          <cell r="H15224" t="str">
            <v>0150059322</v>
          </cell>
          <cell r="I15224">
            <v>0</v>
          </cell>
          <cell r="J15224">
            <v>31033.83</v>
          </cell>
        </row>
        <row r="15225">
          <cell r="H15225" t="str">
            <v>0150059322</v>
          </cell>
          <cell r="I15225">
            <v>139535500</v>
          </cell>
          <cell r="J15225">
            <v>139499508</v>
          </cell>
        </row>
        <row r="15226">
          <cell r="H15226" t="str">
            <v>0150059322</v>
          </cell>
          <cell r="I15226">
            <v>0</v>
          </cell>
          <cell r="J15226">
            <v>139499508</v>
          </cell>
        </row>
        <row r="15227">
          <cell r="H15227" t="str">
            <v>0150059322</v>
          </cell>
          <cell r="I15227">
            <v>0</v>
          </cell>
          <cell r="J15227">
            <v>1923454.9</v>
          </cell>
        </row>
        <row r="15228">
          <cell r="H15228" t="str">
            <v>0150059322</v>
          </cell>
          <cell r="I15228">
            <v>0</v>
          </cell>
          <cell r="J15228">
            <v>2687550</v>
          </cell>
        </row>
        <row r="15229">
          <cell r="H15229" t="str">
            <v>0150059322</v>
          </cell>
          <cell r="I15229">
            <v>0</v>
          </cell>
          <cell r="J15229">
            <v>134888503.09999999</v>
          </cell>
        </row>
        <row r="15230">
          <cell r="H15230" t="str">
            <v>0150059322</v>
          </cell>
          <cell r="I15230">
            <v>15800300</v>
          </cell>
          <cell r="J15230">
            <v>15799653.66</v>
          </cell>
        </row>
        <row r="15231">
          <cell r="H15231" t="str">
            <v>0150059322</v>
          </cell>
          <cell r="I15231">
            <v>0</v>
          </cell>
          <cell r="J15231">
            <v>15799653.66</v>
          </cell>
        </row>
        <row r="15232">
          <cell r="H15232" t="str">
            <v>0150059322</v>
          </cell>
          <cell r="I15232">
            <v>0</v>
          </cell>
          <cell r="J15232">
            <v>15251900</v>
          </cell>
        </row>
        <row r="15233">
          <cell r="H15233" t="str">
            <v>0150059322</v>
          </cell>
          <cell r="I15233">
            <v>0</v>
          </cell>
          <cell r="J15233">
            <v>547753.66</v>
          </cell>
        </row>
        <row r="15234">
          <cell r="H15234" t="str">
            <v>322</v>
          </cell>
          <cell r="I15234">
            <v>29102600</v>
          </cell>
          <cell r="J15234">
            <v>29099110.579999998</v>
          </cell>
        </row>
        <row r="15235">
          <cell r="H15235" t="str">
            <v>322</v>
          </cell>
          <cell r="I15235">
            <v>29102600</v>
          </cell>
          <cell r="J15235">
            <v>29099110.579999998</v>
          </cell>
        </row>
        <row r="15236">
          <cell r="H15236" t="str">
            <v>0300000322</v>
          </cell>
          <cell r="I15236">
            <v>1112500</v>
          </cell>
          <cell r="J15236">
            <v>1112500</v>
          </cell>
        </row>
        <row r="15237">
          <cell r="H15237" t="str">
            <v>0310000322</v>
          </cell>
          <cell r="I15237">
            <v>1112500</v>
          </cell>
          <cell r="J15237">
            <v>1112500</v>
          </cell>
        </row>
        <row r="15238">
          <cell r="H15238" t="str">
            <v>0313016322</v>
          </cell>
          <cell r="I15238">
            <v>1112500</v>
          </cell>
          <cell r="J15238">
            <v>1112500</v>
          </cell>
        </row>
        <row r="15239">
          <cell r="H15239" t="str">
            <v>0313016322</v>
          </cell>
          <cell r="I15239">
            <v>1112500</v>
          </cell>
          <cell r="J15239">
            <v>1112500</v>
          </cell>
        </row>
        <row r="15240">
          <cell r="H15240" t="str">
            <v>0313016322</v>
          </cell>
          <cell r="I15240">
            <v>0</v>
          </cell>
          <cell r="J15240">
            <v>1112500</v>
          </cell>
        </row>
        <row r="15241">
          <cell r="H15241" t="str">
            <v>0313016322</v>
          </cell>
          <cell r="I15241">
            <v>0</v>
          </cell>
          <cell r="J15241">
            <v>1112500</v>
          </cell>
        </row>
        <row r="15242">
          <cell r="H15242" t="str">
            <v>0500000322</v>
          </cell>
          <cell r="I15242">
            <v>27990100</v>
          </cell>
          <cell r="J15242">
            <v>27986610.579999998</v>
          </cell>
        </row>
        <row r="15243">
          <cell r="H15243" t="str">
            <v>0540000322</v>
          </cell>
          <cell r="I15243">
            <v>27990100</v>
          </cell>
          <cell r="J15243">
            <v>27986610.579999998</v>
          </cell>
        </row>
        <row r="15244">
          <cell r="H15244" t="str">
            <v>0543589322</v>
          </cell>
          <cell r="I15244">
            <v>27990100</v>
          </cell>
          <cell r="J15244">
            <v>27986610.579999998</v>
          </cell>
        </row>
        <row r="15245">
          <cell r="H15245" t="str">
            <v>0543589322</v>
          </cell>
          <cell r="I15245">
            <v>27990100</v>
          </cell>
          <cell r="J15245">
            <v>27986610.579999998</v>
          </cell>
        </row>
        <row r="15246">
          <cell r="H15246" t="str">
            <v>0543589322</v>
          </cell>
          <cell r="I15246">
            <v>0</v>
          </cell>
          <cell r="J15246">
            <v>27986610.579999998</v>
          </cell>
        </row>
        <row r="15247">
          <cell r="H15247" t="str">
            <v>0543589322</v>
          </cell>
          <cell r="I15247">
            <v>0</v>
          </cell>
          <cell r="J15247">
            <v>27986610.579999998</v>
          </cell>
        </row>
        <row r="15248">
          <cell r="H15248" t="str">
            <v>330</v>
          </cell>
          <cell r="I15248">
            <v>8479691900</v>
          </cell>
          <cell r="J15248">
            <v>8221522603.1599998</v>
          </cell>
        </row>
        <row r="15249">
          <cell r="H15249" t="str">
            <v>330</v>
          </cell>
          <cell r="I15249">
            <v>8385736300</v>
          </cell>
          <cell r="J15249">
            <v>8127940691.7600002</v>
          </cell>
        </row>
        <row r="15250">
          <cell r="H15250" t="str">
            <v>330</v>
          </cell>
          <cell r="I15250">
            <v>8306058800</v>
          </cell>
          <cell r="J15250">
            <v>8065634080.5</v>
          </cell>
        </row>
        <row r="15251">
          <cell r="H15251" t="str">
            <v>9600000330</v>
          </cell>
          <cell r="I15251">
            <v>8306058800</v>
          </cell>
          <cell r="J15251">
            <v>8065634080.5</v>
          </cell>
        </row>
        <row r="15252">
          <cell r="H15252" t="str">
            <v>9610000330</v>
          </cell>
          <cell r="I15252">
            <v>51461700</v>
          </cell>
          <cell r="J15252">
            <v>51461700</v>
          </cell>
        </row>
        <row r="15253">
          <cell r="H15253" t="str">
            <v>9610011330</v>
          </cell>
          <cell r="I15253">
            <v>51461700</v>
          </cell>
          <cell r="J15253">
            <v>51461700</v>
          </cell>
        </row>
        <row r="15254">
          <cell r="H15254" t="str">
            <v>9610011330</v>
          </cell>
          <cell r="I15254">
            <v>51461700</v>
          </cell>
          <cell r="J15254">
            <v>51461700</v>
          </cell>
        </row>
        <row r="15255">
          <cell r="H15255" t="str">
            <v>9610011330</v>
          </cell>
          <cell r="I15255">
            <v>0</v>
          </cell>
          <cell r="J15255">
            <v>51461700</v>
          </cell>
        </row>
        <row r="15256">
          <cell r="H15256" t="str">
            <v>9610011330</v>
          </cell>
          <cell r="I15256">
            <v>0</v>
          </cell>
          <cell r="J15256">
            <v>51461700</v>
          </cell>
        </row>
        <row r="15257">
          <cell r="H15257" t="str">
            <v>9620000330</v>
          </cell>
          <cell r="I15257">
            <v>4053484700</v>
          </cell>
          <cell r="J15257">
            <v>3942606260.8000002</v>
          </cell>
        </row>
        <row r="15258">
          <cell r="H15258" t="str">
            <v>9620011330</v>
          </cell>
          <cell r="I15258">
            <v>3274714800</v>
          </cell>
          <cell r="J15258">
            <v>3163837744.8400002</v>
          </cell>
        </row>
        <row r="15259">
          <cell r="H15259" t="str">
            <v>9620011330</v>
          </cell>
          <cell r="I15259">
            <v>3274714800</v>
          </cell>
          <cell r="J15259">
            <v>3163837744.8400002</v>
          </cell>
        </row>
        <row r="15260">
          <cell r="H15260" t="str">
            <v>9620011330</v>
          </cell>
          <cell r="I15260">
            <v>0</v>
          </cell>
          <cell r="J15260">
            <v>3163837744.8400002</v>
          </cell>
        </row>
        <row r="15261">
          <cell r="H15261" t="str">
            <v>9620011330</v>
          </cell>
          <cell r="I15261">
            <v>0</v>
          </cell>
          <cell r="J15261">
            <v>3163837744.8400002</v>
          </cell>
        </row>
        <row r="15262">
          <cell r="H15262" t="str">
            <v>9623969330</v>
          </cell>
          <cell r="I15262">
            <v>20000</v>
          </cell>
          <cell r="J15262">
            <v>18615.96</v>
          </cell>
        </row>
        <row r="15263">
          <cell r="H15263" t="str">
            <v>9623969330</v>
          </cell>
          <cell r="I15263">
            <v>20000</v>
          </cell>
          <cell r="J15263">
            <v>18615.96</v>
          </cell>
        </row>
        <row r="15264">
          <cell r="H15264" t="str">
            <v>9623969330</v>
          </cell>
          <cell r="I15264">
            <v>0</v>
          </cell>
          <cell r="J15264">
            <v>18615.96</v>
          </cell>
        </row>
        <row r="15265">
          <cell r="H15265" t="str">
            <v>9623969330</v>
          </cell>
          <cell r="I15265">
            <v>0</v>
          </cell>
          <cell r="J15265">
            <v>18615.96</v>
          </cell>
        </row>
        <row r="15266">
          <cell r="H15266" t="str">
            <v>9625141330</v>
          </cell>
          <cell r="I15266">
            <v>778749900</v>
          </cell>
          <cell r="J15266">
            <v>778749900</v>
          </cell>
        </row>
        <row r="15267">
          <cell r="H15267" t="str">
            <v>9625141330</v>
          </cell>
          <cell r="I15267">
            <v>778749900</v>
          </cell>
          <cell r="J15267">
            <v>778749900</v>
          </cell>
        </row>
        <row r="15268">
          <cell r="H15268" t="str">
            <v>9625141330</v>
          </cell>
          <cell r="I15268">
            <v>0</v>
          </cell>
          <cell r="J15268">
            <v>778749900</v>
          </cell>
        </row>
        <row r="15269">
          <cell r="H15269" t="str">
            <v>9690000330</v>
          </cell>
          <cell r="I15269">
            <v>4201112400</v>
          </cell>
          <cell r="J15269">
            <v>4071566119.6999998</v>
          </cell>
        </row>
        <row r="15270">
          <cell r="H15270" t="str">
            <v>9690011330</v>
          </cell>
          <cell r="I15270">
            <v>3095824800</v>
          </cell>
          <cell r="J15270">
            <v>3088649546.5700002</v>
          </cell>
        </row>
        <row r="15271">
          <cell r="H15271" t="str">
            <v>9690011330</v>
          </cell>
          <cell r="I15271">
            <v>3095824800</v>
          </cell>
          <cell r="J15271">
            <v>3088649546.5700002</v>
          </cell>
        </row>
        <row r="15272">
          <cell r="H15272" t="str">
            <v>9690011330</v>
          </cell>
          <cell r="I15272">
            <v>0</v>
          </cell>
          <cell r="J15272">
            <v>3088649546.5700002</v>
          </cell>
        </row>
        <row r="15273">
          <cell r="H15273" t="str">
            <v>9690011330</v>
          </cell>
          <cell r="I15273">
            <v>0</v>
          </cell>
          <cell r="J15273">
            <v>3088649546.5700002</v>
          </cell>
        </row>
        <row r="15274">
          <cell r="H15274" t="str">
            <v>9690019330</v>
          </cell>
          <cell r="I15274">
            <v>1105252600</v>
          </cell>
          <cell r="J15274">
            <v>982885753.45000005</v>
          </cell>
        </row>
        <row r="15275">
          <cell r="H15275" t="str">
            <v>9690019330</v>
          </cell>
          <cell r="I15275">
            <v>153674100</v>
          </cell>
          <cell r="J15275">
            <v>125782377.81999999</v>
          </cell>
        </row>
        <row r="15276">
          <cell r="H15276" t="str">
            <v>9690019330</v>
          </cell>
          <cell r="I15276">
            <v>0</v>
          </cell>
          <cell r="J15276">
            <v>125782377.81999999</v>
          </cell>
        </row>
        <row r="15277">
          <cell r="H15277" t="str">
            <v>9690019330</v>
          </cell>
          <cell r="I15277">
            <v>0</v>
          </cell>
          <cell r="J15277">
            <v>125782377.81999999</v>
          </cell>
        </row>
        <row r="15278">
          <cell r="H15278" t="str">
            <v>9690019330</v>
          </cell>
          <cell r="I15278">
            <v>944482900</v>
          </cell>
          <cell r="J15278">
            <v>852603882.63</v>
          </cell>
        </row>
        <row r="15279">
          <cell r="H15279" t="str">
            <v>9690019330</v>
          </cell>
          <cell r="I15279">
            <v>0</v>
          </cell>
          <cell r="J15279">
            <v>852603882.63</v>
          </cell>
        </row>
        <row r="15280">
          <cell r="H15280" t="str">
            <v>9690019330</v>
          </cell>
          <cell r="I15280">
            <v>0</v>
          </cell>
          <cell r="J15280">
            <v>139164052.56999999</v>
          </cell>
        </row>
        <row r="15281">
          <cell r="H15281" t="str">
            <v>9690019330</v>
          </cell>
          <cell r="I15281">
            <v>0</v>
          </cell>
          <cell r="J15281">
            <v>713439830.05999994</v>
          </cell>
        </row>
        <row r="15282">
          <cell r="H15282" t="str">
            <v>9690019330</v>
          </cell>
          <cell r="I15282">
            <v>7095600</v>
          </cell>
          <cell r="J15282">
            <v>4499493</v>
          </cell>
        </row>
        <row r="15283">
          <cell r="H15283" t="str">
            <v>9690019330</v>
          </cell>
          <cell r="I15283">
            <v>0</v>
          </cell>
          <cell r="J15283">
            <v>4499493</v>
          </cell>
        </row>
        <row r="15284">
          <cell r="H15284" t="str">
            <v>9690019330</v>
          </cell>
          <cell r="I15284">
            <v>0</v>
          </cell>
          <cell r="J15284">
            <v>4499493</v>
          </cell>
        </row>
        <row r="15285">
          <cell r="H15285" t="str">
            <v>9693969330</v>
          </cell>
          <cell r="I15285">
            <v>35000</v>
          </cell>
          <cell r="J15285">
            <v>30819.68</v>
          </cell>
        </row>
        <row r="15286">
          <cell r="H15286" t="str">
            <v>9693969330</v>
          </cell>
          <cell r="I15286">
            <v>35000</v>
          </cell>
          <cell r="J15286">
            <v>30819.68</v>
          </cell>
        </row>
        <row r="15287">
          <cell r="H15287" t="str">
            <v>9693969330</v>
          </cell>
          <cell r="I15287">
            <v>0</v>
          </cell>
          <cell r="J15287">
            <v>30819.68</v>
          </cell>
        </row>
        <row r="15288">
          <cell r="H15288" t="str">
            <v>9693969330</v>
          </cell>
          <cell r="I15288">
            <v>0</v>
          </cell>
          <cell r="J15288">
            <v>30819.68</v>
          </cell>
        </row>
        <row r="15289">
          <cell r="H15289" t="str">
            <v>330</v>
          </cell>
          <cell r="I15289">
            <v>70177500</v>
          </cell>
          <cell r="J15289">
            <v>56945411.259999998</v>
          </cell>
        </row>
        <row r="15290">
          <cell r="H15290" t="str">
            <v>9600000330</v>
          </cell>
          <cell r="I15290">
            <v>70177500</v>
          </cell>
          <cell r="J15290">
            <v>56945411.259999998</v>
          </cell>
        </row>
        <row r="15291">
          <cell r="H15291" t="str">
            <v>9690000330</v>
          </cell>
          <cell r="I15291">
            <v>70177500</v>
          </cell>
          <cell r="J15291">
            <v>56945411.259999998</v>
          </cell>
        </row>
        <row r="15292">
          <cell r="H15292" t="str">
            <v>9692794330</v>
          </cell>
          <cell r="I15292">
            <v>70177500</v>
          </cell>
          <cell r="J15292">
            <v>56945411.259999998</v>
          </cell>
        </row>
        <row r="15293">
          <cell r="H15293" t="str">
            <v>9692794330</v>
          </cell>
          <cell r="I15293">
            <v>70177500</v>
          </cell>
          <cell r="J15293">
            <v>56945411.259999998</v>
          </cell>
        </row>
        <row r="15294">
          <cell r="H15294" t="str">
            <v>9692794330</v>
          </cell>
          <cell r="I15294">
            <v>0</v>
          </cell>
          <cell r="J15294">
            <v>56945411.259999998</v>
          </cell>
        </row>
        <row r="15295">
          <cell r="H15295" t="str">
            <v>9692794330</v>
          </cell>
          <cell r="I15295">
            <v>0</v>
          </cell>
          <cell r="J15295">
            <v>56945411.259999998</v>
          </cell>
        </row>
        <row r="15296">
          <cell r="H15296" t="str">
            <v>330</v>
          </cell>
          <cell r="I15296">
            <v>9500000</v>
          </cell>
          <cell r="J15296">
            <v>5361200</v>
          </cell>
        </row>
        <row r="15297">
          <cell r="H15297" t="str">
            <v>9600000330</v>
          </cell>
          <cell r="I15297">
            <v>9500000</v>
          </cell>
          <cell r="J15297">
            <v>5361200</v>
          </cell>
        </row>
        <row r="15298">
          <cell r="H15298" t="str">
            <v>9690000330</v>
          </cell>
          <cell r="I15298">
            <v>9500000</v>
          </cell>
          <cell r="J15298">
            <v>5361200</v>
          </cell>
        </row>
        <row r="15299">
          <cell r="H15299" t="str">
            <v>9690019330</v>
          </cell>
          <cell r="I15299">
            <v>9500000</v>
          </cell>
          <cell r="J15299">
            <v>5361200</v>
          </cell>
        </row>
        <row r="15300">
          <cell r="H15300" t="str">
            <v>9690019330</v>
          </cell>
          <cell r="I15300">
            <v>9500000</v>
          </cell>
          <cell r="J15300">
            <v>5361200</v>
          </cell>
        </row>
        <row r="15301">
          <cell r="H15301" t="str">
            <v>9690019330</v>
          </cell>
          <cell r="I15301">
            <v>0</v>
          </cell>
          <cell r="J15301">
            <v>5361200</v>
          </cell>
        </row>
        <row r="15302">
          <cell r="H15302" t="str">
            <v>9690019330</v>
          </cell>
          <cell r="I15302">
            <v>0</v>
          </cell>
          <cell r="J15302">
            <v>5361200</v>
          </cell>
        </row>
        <row r="15303">
          <cell r="H15303" t="str">
            <v>330</v>
          </cell>
          <cell r="I15303">
            <v>19000000</v>
          </cell>
          <cell r="J15303">
            <v>18651450</v>
          </cell>
        </row>
        <row r="15304">
          <cell r="H15304" t="str">
            <v>330</v>
          </cell>
          <cell r="I15304">
            <v>19000000</v>
          </cell>
          <cell r="J15304">
            <v>18651450</v>
          </cell>
        </row>
        <row r="15305">
          <cell r="H15305" t="str">
            <v>9600000330</v>
          </cell>
          <cell r="I15305">
            <v>19000000</v>
          </cell>
          <cell r="J15305">
            <v>18651450</v>
          </cell>
        </row>
        <row r="15306">
          <cell r="H15306" t="str">
            <v>9690000330</v>
          </cell>
          <cell r="I15306">
            <v>19000000</v>
          </cell>
          <cell r="J15306">
            <v>18651450</v>
          </cell>
        </row>
        <row r="15307">
          <cell r="H15307" t="str">
            <v>9690019330</v>
          </cell>
          <cell r="I15307">
            <v>19000000</v>
          </cell>
          <cell r="J15307">
            <v>18651450</v>
          </cell>
        </row>
        <row r="15308">
          <cell r="H15308" t="str">
            <v>9690019330</v>
          </cell>
          <cell r="I15308">
            <v>19000000</v>
          </cell>
          <cell r="J15308">
            <v>18651450</v>
          </cell>
        </row>
        <row r="15309">
          <cell r="H15309" t="str">
            <v>9690019330</v>
          </cell>
          <cell r="I15309">
            <v>0</v>
          </cell>
          <cell r="J15309">
            <v>18651450</v>
          </cell>
        </row>
        <row r="15310">
          <cell r="H15310" t="str">
            <v>9690019330</v>
          </cell>
          <cell r="I15310">
            <v>0</v>
          </cell>
          <cell r="J15310">
            <v>18651450</v>
          </cell>
        </row>
        <row r="15311">
          <cell r="H15311" t="str">
            <v>330</v>
          </cell>
          <cell r="I15311">
            <v>1397300</v>
          </cell>
          <cell r="J15311">
            <v>1372161.4</v>
          </cell>
        </row>
        <row r="15312">
          <cell r="H15312" t="str">
            <v>330</v>
          </cell>
          <cell r="I15312">
            <v>1397300</v>
          </cell>
          <cell r="J15312">
            <v>1372161.4</v>
          </cell>
        </row>
        <row r="15313">
          <cell r="H15313" t="str">
            <v>9600000330</v>
          </cell>
          <cell r="I15313">
            <v>1397300</v>
          </cell>
          <cell r="J15313">
            <v>1372161.4</v>
          </cell>
        </row>
        <row r="15314">
          <cell r="H15314" t="str">
            <v>9690000330</v>
          </cell>
          <cell r="I15314">
            <v>1397300</v>
          </cell>
          <cell r="J15314">
            <v>1372161.4</v>
          </cell>
        </row>
        <row r="15315">
          <cell r="H15315" t="str">
            <v>9692040330</v>
          </cell>
          <cell r="I15315">
            <v>1397300</v>
          </cell>
          <cell r="J15315">
            <v>1372161.4</v>
          </cell>
        </row>
        <row r="15316">
          <cell r="H15316" t="str">
            <v>9692040330</v>
          </cell>
          <cell r="I15316">
            <v>1397300</v>
          </cell>
          <cell r="J15316">
            <v>1372161.4</v>
          </cell>
        </row>
        <row r="15317">
          <cell r="H15317" t="str">
            <v>9692040330</v>
          </cell>
          <cell r="I15317">
            <v>0</v>
          </cell>
          <cell r="J15317">
            <v>1372161.4</v>
          </cell>
        </row>
        <row r="15318">
          <cell r="H15318" t="str">
            <v>9692040330</v>
          </cell>
          <cell r="I15318">
            <v>0</v>
          </cell>
          <cell r="J15318">
            <v>1372161.4</v>
          </cell>
        </row>
        <row r="15319">
          <cell r="H15319" t="str">
            <v>330</v>
          </cell>
          <cell r="I15319">
            <v>73558300</v>
          </cell>
          <cell r="J15319">
            <v>73558300</v>
          </cell>
        </row>
        <row r="15320">
          <cell r="H15320" t="str">
            <v>330</v>
          </cell>
          <cell r="I15320">
            <v>73558300</v>
          </cell>
          <cell r="J15320">
            <v>73558300</v>
          </cell>
        </row>
        <row r="15321">
          <cell r="H15321" t="str">
            <v>9600000330</v>
          </cell>
          <cell r="I15321">
            <v>73558300</v>
          </cell>
          <cell r="J15321">
            <v>73558300</v>
          </cell>
        </row>
        <row r="15322">
          <cell r="H15322" t="str">
            <v>9690000330</v>
          </cell>
          <cell r="I15322">
            <v>73558300</v>
          </cell>
          <cell r="J15322">
            <v>73558300</v>
          </cell>
        </row>
        <row r="15323">
          <cell r="H15323" t="str">
            <v>9696244330</v>
          </cell>
          <cell r="I15323">
            <v>73558300</v>
          </cell>
          <cell r="J15323">
            <v>73558300</v>
          </cell>
        </row>
        <row r="15324">
          <cell r="H15324" t="str">
            <v>9696244330</v>
          </cell>
          <cell r="I15324">
            <v>73558300</v>
          </cell>
          <cell r="J15324">
            <v>73558300</v>
          </cell>
        </row>
        <row r="15325">
          <cell r="H15325" t="str">
            <v>9696244330</v>
          </cell>
          <cell r="I15325">
            <v>0</v>
          </cell>
          <cell r="J15325">
            <v>73558300</v>
          </cell>
        </row>
        <row r="15326">
          <cell r="H15326" t="str">
            <v>333</v>
          </cell>
          <cell r="I15326">
            <v>4904434400</v>
          </cell>
          <cell r="J15326">
            <v>4693190736.6400003</v>
          </cell>
        </row>
        <row r="15327">
          <cell r="H15327" t="str">
            <v>333</v>
          </cell>
          <cell r="I15327">
            <v>4612811100</v>
          </cell>
          <cell r="J15327">
            <v>4401567960.6400003</v>
          </cell>
        </row>
        <row r="15328">
          <cell r="H15328" t="str">
            <v>333</v>
          </cell>
          <cell r="I15328">
            <v>4549813500</v>
          </cell>
          <cell r="J15328">
            <v>4338570360.6400003</v>
          </cell>
        </row>
        <row r="15329">
          <cell r="H15329" t="str">
            <v>9500000333</v>
          </cell>
          <cell r="I15329">
            <v>4549813500</v>
          </cell>
          <cell r="J15329">
            <v>4338570360.6400003</v>
          </cell>
        </row>
        <row r="15330">
          <cell r="H15330" t="str">
            <v>9510000333</v>
          </cell>
          <cell r="I15330">
            <v>35330600</v>
          </cell>
          <cell r="J15330">
            <v>31090116.260000002</v>
          </cell>
        </row>
        <row r="15331">
          <cell r="H15331" t="str">
            <v>9510011333</v>
          </cell>
          <cell r="I15331">
            <v>35330600</v>
          </cell>
          <cell r="J15331">
            <v>31090116.260000002</v>
          </cell>
        </row>
        <row r="15332">
          <cell r="H15332" t="str">
            <v>9510011333</v>
          </cell>
          <cell r="I15332">
            <v>35330600</v>
          </cell>
          <cell r="J15332">
            <v>31090116.260000002</v>
          </cell>
        </row>
        <row r="15333">
          <cell r="H15333" t="str">
            <v>9510011333</v>
          </cell>
          <cell r="I15333">
            <v>0</v>
          </cell>
          <cell r="J15333">
            <v>31090116.260000002</v>
          </cell>
        </row>
        <row r="15334">
          <cell r="H15334" t="str">
            <v>9510011333</v>
          </cell>
          <cell r="I15334">
            <v>0</v>
          </cell>
          <cell r="J15334">
            <v>31090116.260000002</v>
          </cell>
        </row>
        <row r="15335">
          <cell r="H15335" t="str">
            <v>9520000333</v>
          </cell>
          <cell r="I15335">
            <v>1476875300</v>
          </cell>
          <cell r="J15335">
            <v>1391331729.3699999</v>
          </cell>
        </row>
        <row r="15336">
          <cell r="H15336" t="str">
            <v>9520011333</v>
          </cell>
          <cell r="I15336">
            <v>1260494700</v>
          </cell>
          <cell r="J15336">
            <v>1182006900.4200001</v>
          </cell>
        </row>
        <row r="15337">
          <cell r="H15337" t="str">
            <v>9520011333</v>
          </cell>
          <cell r="I15337">
            <v>1260494700</v>
          </cell>
          <cell r="J15337">
            <v>1182006900.4200001</v>
          </cell>
        </row>
        <row r="15338">
          <cell r="H15338" t="str">
            <v>9520011333</v>
          </cell>
          <cell r="I15338">
            <v>0</v>
          </cell>
          <cell r="J15338">
            <v>1182006900.4200001</v>
          </cell>
        </row>
        <row r="15339">
          <cell r="H15339" t="str">
            <v>9520011333</v>
          </cell>
          <cell r="I15339">
            <v>0</v>
          </cell>
          <cell r="J15339">
            <v>1177734869.8199999</v>
          </cell>
        </row>
        <row r="15340">
          <cell r="H15340" t="str">
            <v>9520011333</v>
          </cell>
          <cell r="I15340">
            <v>0</v>
          </cell>
          <cell r="J15340">
            <v>4272030.5999999996</v>
          </cell>
        </row>
        <row r="15341">
          <cell r="H15341" t="str">
            <v>9523969333</v>
          </cell>
          <cell r="I15341">
            <v>6000</v>
          </cell>
          <cell r="J15341">
            <v>2183.87</v>
          </cell>
        </row>
        <row r="15342">
          <cell r="H15342" t="str">
            <v>9523969333</v>
          </cell>
          <cell r="I15342">
            <v>6000</v>
          </cell>
          <cell r="J15342">
            <v>2183.87</v>
          </cell>
        </row>
        <row r="15343">
          <cell r="H15343" t="str">
            <v>9523969333</v>
          </cell>
          <cell r="I15343">
            <v>0</v>
          </cell>
          <cell r="J15343">
            <v>2183.87</v>
          </cell>
        </row>
        <row r="15344">
          <cell r="H15344" t="str">
            <v>9523969333</v>
          </cell>
          <cell r="I15344">
            <v>0</v>
          </cell>
          <cell r="J15344">
            <v>2183.87</v>
          </cell>
        </row>
        <row r="15345">
          <cell r="H15345" t="str">
            <v>9525142333</v>
          </cell>
          <cell r="I15345">
            <v>216374600</v>
          </cell>
          <cell r="J15345">
            <v>209322645.08000001</v>
          </cell>
        </row>
        <row r="15346">
          <cell r="H15346" t="str">
            <v>9525142333</v>
          </cell>
          <cell r="I15346">
            <v>216374600</v>
          </cell>
          <cell r="J15346">
            <v>209322645.08000001</v>
          </cell>
        </row>
        <row r="15347">
          <cell r="H15347" t="str">
            <v>9525142333</v>
          </cell>
          <cell r="I15347">
            <v>0</v>
          </cell>
          <cell r="J15347">
            <v>209322645.08000001</v>
          </cell>
        </row>
        <row r="15348">
          <cell r="H15348" t="str">
            <v>9590000333</v>
          </cell>
          <cell r="I15348">
            <v>3037607600</v>
          </cell>
          <cell r="J15348">
            <v>2916148515.0100002</v>
          </cell>
        </row>
        <row r="15349">
          <cell r="H15349" t="str">
            <v>9590011333</v>
          </cell>
          <cell r="I15349">
            <v>2321179800</v>
          </cell>
          <cell r="J15349">
            <v>2318381544.0300002</v>
          </cell>
        </row>
        <row r="15350">
          <cell r="H15350" t="str">
            <v>9590011333</v>
          </cell>
          <cell r="I15350">
            <v>2321179800</v>
          </cell>
          <cell r="J15350">
            <v>2318381544.0300002</v>
          </cell>
        </row>
        <row r="15351">
          <cell r="H15351" t="str">
            <v>9590011333</v>
          </cell>
          <cell r="I15351">
            <v>0</v>
          </cell>
          <cell r="J15351">
            <v>2318381544.0300002</v>
          </cell>
        </row>
        <row r="15352">
          <cell r="H15352" t="str">
            <v>9590011333</v>
          </cell>
          <cell r="I15352">
            <v>0</v>
          </cell>
          <cell r="J15352">
            <v>2318381544.0300002</v>
          </cell>
        </row>
        <row r="15353">
          <cell r="H15353" t="str">
            <v>9590019333</v>
          </cell>
          <cell r="I15353">
            <v>716402800</v>
          </cell>
          <cell r="J15353">
            <v>597749278.57000005</v>
          </cell>
        </row>
        <row r="15354">
          <cell r="H15354" t="str">
            <v>9590019333</v>
          </cell>
          <cell r="I15354">
            <v>70932700</v>
          </cell>
          <cell r="J15354">
            <v>43525322.049999997</v>
          </cell>
        </row>
        <row r="15355">
          <cell r="H15355" t="str">
            <v>9590019333</v>
          </cell>
          <cell r="I15355">
            <v>0</v>
          </cell>
          <cell r="J15355">
            <v>43525322.049999997</v>
          </cell>
        </row>
        <row r="15356">
          <cell r="H15356" t="str">
            <v>9590019333</v>
          </cell>
          <cell r="I15356">
            <v>0</v>
          </cell>
          <cell r="J15356">
            <v>43525322.049999997</v>
          </cell>
        </row>
        <row r="15357">
          <cell r="H15357" t="str">
            <v>9590019333</v>
          </cell>
          <cell r="I15357">
            <v>642335100</v>
          </cell>
          <cell r="J15357">
            <v>552832856.51999998</v>
          </cell>
        </row>
        <row r="15358">
          <cell r="H15358" t="str">
            <v>9590019333</v>
          </cell>
          <cell r="I15358">
            <v>0</v>
          </cell>
          <cell r="J15358">
            <v>552832856.51999998</v>
          </cell>
        </row>
        <row r="15359">
          <cell r="H15359" t="str">
            <v>9590019333</v>
          </cell>
          <cell r="I15359">
            <v>0</v>
          </cell>
          <cell r="J15359">
            <v>168745969.08000001</v>
          </cell>
        </row>
        <row r="15360">
          <cell r="H15360" t="str">
            <v>9590019333</v>
          </cell>
          <cell r="I15360">
            <v>0</v>
          </cell>
          <cell r="J15360">
            <v>384086887.44</v>
          </cell>
        </row>
        <row r="15361">
          <cell r="H15361" t="str">
            <v>9590019333</v>
          </cell>
          <cell r="I15361">
            <v>3135000</v>
          </cell>
          <cell r="J15361">
            <v>1391100</v>
          </cell>
        </row>
        <row r="15362">
          <cell r="H15362" t="str">
            <v>9590019333</v>
          </cell>
          <cell r="I15362">
            <v>0</v>
          </cell>
          <cell r="J15362">
            <v>1391100</v>
          </cell>
        </row>
        <row r="15363">
          <cell r="H15363" t="str">
            <v>9590019333</v>
          </cell>
          <cell r="I15363">
            <v>0</v>
          </cell>
          <cell r="J15363">
            <v>1391100</v>
          </cell>
        </row>
        <row r="15364">
          <cell r="H15364" t="str">
            <v>9593969333</v>
          </cell>
          <cell r="I15364">
            <v>25000</v>
          </cell>
          <cell r="J15364">
            <v>17692.41</v>
          </cell>
        </row>
        <row r="15365">
          <cell r="H15365" t="str">
            <v>9593969333</v>
          </cell>
          <cell r="I15365">
            <v>25000</v>
          </cell>
          <cell r="J15365">
            <v>17692.41</v>
          </cell>
        </row>
        <row r="15366">
          <cell r="H15366" t="str">
            <v>9593969333</v>
          </cell>
          <cell r="I15366">
            <v>0</v>
          </cell>
          <cell r="J15366">
            <v>17692.41</v>
          </cell>
        </row>
        <row r="15367">
          <cell r="H15367" t="str">
            <v>9593969333</v>
          </cell>
          <cell r="I15367">
            <v>0</v>
          </cell>
          <cell r="J15367">
            <v>17692.41</v>
          </cell>
        </row>
        <row r="15368">
          <cell r="H15368" t="str">
            <v>333</v>
          </cell>
          <cell r="I15368">
            <v>62997600</v>
          </cell>
          <cell r="J15368">
            <v>62997600</v>
          </cell>
        </row>
        <row r="15369">
          <cell r="H15369" t="str">
            <v>9500000333</v>
          </cell>
          <cell r="I15369">
            <v>62997600</v>
          </cell>
          <cell r="J15369">
            <v>62997600</v>
          </cell>
        </row>
        <row r="15370">
          <cell r="H15370" t="str">
            <v>9590000333</v>
          </cell>
          <cell r="I15370">
            <v>62997600</v>
          </cell>
          <cell r="J15370">
            <v>62997600</v>
          </cell>
        </row>
        <row r="15371">
          <cell r="H15371" t="str">
            <v>9592053333</v>
          </cell>
          <cell r="I15371">
            <v>62997600</v>
          </cell>
          <cell r="J15371">
            <v>62997600</v>
          </cell>
        </row>
        <row r="15372">
          <cell r="H15372" t="str">
            <v>9592053333</v>
          </cell>
          <cell r="I15372">
            <v>62997600</v>
          </cell>
          <cell r="J15372">
            <v>62997600</v>
          </cell>
        </row>
        <row r="15373">
          <cell r="H15373" t="str">
            <v>9592053333</v>
          </cell>
          <cell r="I15373">
            <v>0</v>
          </cell>
          <cell r="J15373">
            <v>62997600</v>
          </cell>
        </row>
        <row r="15374">
          <cell r="H15374" t="str">
            <v>9592053333</v>
          </cell>
          <cell r="I15374">
            <v>0</v>
          </cell>
          <cell r="J15374">
            <v>62997600</v>
          </cell>
        </row>
        <row r="15375">
          <cell r="H15375" t="str">
            <v>333</v>
          </cell>
          <cell r="I15375">
            <v>913100</v>
          </cell>
          <cell r="J15375">
            <v>912576</v>
          </cell>
        </row>
        <row r="15376">
          <cell r="H15376" t="str">
            <v>333</v>
          </cell>
          <cell r="I15376">
            <v>913100</v>
          </cell>
          <cell r="J15376">
            <v>912576</v>
          </cell>
        </row>
        <row r="15377">
          <cell r="H15377" t="str">
            <v>9500000333</v>
          </cell>
          <cell r="I15377">
            <v>913100</v>
          </cell>
          <cell r="J15377">
            <v>912576</v>
          </cell>
        </row>
        <row r="15378">
          <cell r="H15378" t="str">
            <v>9590000333</v>
          </cell>
          <cell r="I15378">
            <v>913100</v>
          </cell>
          <cell r="J15378">
            <v>912576</v>
          </cell>
        </row>
        <row r="15379">
          <cell r="H15379" t="str">
            <v>9592040333</v>
          </cell>
          <cell r="I15379">
            <v>913100</v>
          </cell>
          <cell r="J15379">
            <v>912576</v>
          </cell>
        </row>
        <row r="15380">
          <cell r="H15380" t="str">
            <v>9592040333</v>
          </cell>
          <cell r="I15380">
            <v>913100</v>
          </cell>
          <cell r="J15380">
            <v>912576</v>
          </cell>
        </row>
        <row r="15381">
          <cell r="H15381" t="str">
            <v>9592040333</v>
          </cell>
          <cell r="I15381">
            <v>0</v>
          </cell>
          <cell r="J15381">
            <v>912576</v>
          </cell>
        </row>
        <row r="15382">
          <cell r="H15382" t="str">
            <v>9592040333</v>
          </cell>
          <cell r="I15382">
            <v>0</v>
          </cell>
          <cell r="J15382">
            <v>912576</v>
          </cell>
        </row>
        <row r="15383">
          <cell r="H15383" t="str">
            <v>333</v>
          </cell>
          <cell r="I15383">
            <v>290710200</v>
          </cell>
          <cell r="J15383">
            <v>290710200</v>
          </cell>
        </row>
        <row r="15384">
          <cell r="H15384" t="str">
            <v>333</v>
          </cell>
          <cell r="I15384">
            <v>184893500</v>
          </cell>
          <cell r="J15384">
            <v>184893500</v>
          </cell>
        </row>
        <row r="15385">
          <cell r="H15385" t="str">
            <v>9500000333</v>
          </cell>
          <cell r="I15385">
            <v>184893500</v>
          </cell>
          <cell r="J15385">
            <v>184893500</v>
          </cell>
        </row>
        <row r="15386">
          <cell r="H15386" t="str">
            <v>9590000333</v>
          </cell>
          <cell r="I15386">
            <v>184893500</v>
          </cell>
          <cell r="J15386">
            <v>184893500</v>
          </cell>
        </row>
        <row r="15387">
          <cell r="H15387" t="str">
            <v>9596082333</v>
          </cell>
          <cell r="I15387">
            <v>184893500</v>
          </cell>
          <cell r="J15387">
            <v>184893500</v>
          </cell>
        </row>
        <row r="15388">
          <cell r="H15388" t="str">
            <v>9596082333</v>
          </cell>
          <cell r="I15388">
            <v>184893500</v>
          </cell>
          <cell r="J15388">
            <v>184893500</v>
          </cell>
        </row>
        <row r="15389">
          <cell r="H15389" t="str">
            <v>9596082333</v>
          </cell>
          <cell r="I15389">
            <v>0</v>
          </cell>
          <cell r="J15389">
            <v>184893500</v>
          </cell>
        </row>
        <row r="15390">
          <cell r="H15390" t="str">
            <v>333</v>
          </cell>
          <cell r="I15390">
            <v>105816700</v>
          </cell>
          <cell r="J15390">
            <v>105816700</v>
          </cell>
        </row>
        <row r="15391">
          <cell r="H15391" t="str">
            <v>9500000333</v>
          </cell>
          <cell r="I15391">
            <v>105816700</v>
          </cell>
          <cell r="J15391">
            <v>105816700</v>
          </cell>
        </row>
        <row r="15392">
          <cell r="H15392" t="str">
            <v>9590000333</v>
          </cell>
          <cell r="I15392">
            <v>105816700</v>
          </cell>
          <cell r="J15392">
            <v>105816700</v>
          </cell>
        </row>
        <row r="15393">
          <cell r="H15393" t="str">
            <v>9596244333</v>
          </cell>
          <cell r="I15393">
            <v>105816700</v>
          </cell>
          <cell r="J15393">
            <v>105816700</v>
          </cell>
        </row>
        <row r="15394">
          <cell r="H15394" t="str">
            <v>9596244333</v>
          </cell>
          <cell r="I15394">
            <v>105816700</v>
          </cell>
          <cell r="J15394">
            <v>105816700</v>
          </cell>
        </row>
        <row r="15395">
          <cell r="H15395" t="str">
            <v>9596244333</v>
          </cell>
          <cell r="I15395">
            <v>0</v>
          </cell>
          <cell r="J15395">
            <v>105816700</v>
          </cell>
        </row>
        <row r="15396">
          <cell r="H15396" t="str">
            <v>350</v>
          </cell>
          <cell r="I15396">
            <v>4418548100</v>
          </cell>
          <cell r="J15396">
            <v>4366433654.3199997</v>
          </cell>
        </row>
        <row r="15397">
          <cell r="H15397" t="str">
            <v>350</v>
          </cell>
          <cell r="I15397">
            <v>19372400</v>
          </cell>
          <cell r="J15397">
            <v>19372001.18</v>
          </cell>
        </row>
        <row r="15398">
          <cell r="H15398" t="str">
            <v>350</v>
          </cell>
          <cell r="I15398">
            <v>19372400</v>
          </cell>
          <cell r="J15398">
            <v>19372001.18</v>
          </cell>
        </row>
        <row r="15399">
          <cell r="H15399" t="str">
            <v>9900000350</v>
          </cell>
          <cell r="I15399">
            <v>19372400</v>
          </cell>
          <cell r="J15399">
            <v>19372001.18</v>
          </cell>
        </row>
        <row r="15400">
          <cell r="H15400" t="str">
            <v>9990000350</v>
          </cell>
          <cell r="I15400">
            <v>19372400</v>
          </cell>
          <cell r="J15400">
            <v>19372001.18</v>
          </cell>
        </row>
        <row r="15401">
          <cell r="H15401" t="str">
            <v>9992041350</v>
          </cell>
          <cell r="I15401">
            <v>19372400</v>
          </cell>
          <cell r="J15401">
            <v>19372001.18</v>
          </cell>
        </row>
        <row r="15402">
          <cell r="H15402" t="str">
            <v>9992041350</v>
          </cell>
          <cell r="I15402">
            <v>2365300</v>
          </cell>
          <cell r="J15402">
            <v>2365298.08</v>
          </cell>
        </row>
        <row r="15403">
          <cell r="H15403" t="str">
            <v>9992041350</v>
          </cell>
          <cell r="I15403">
            <v>0</v>
          </cell>
          <cell r="J15403">
            <v>2365298.08</v>
          </cell>
        </row>
        <row r="15404">
          <cell r="H15404" t="str">
            <v>9992041350</v>
          </cell>
          <cell r="I15404">
            <v>0</v>
          </cell>
          <cell r="J15404">
            <v>2365298.08</v>
          </cell>
        </row>
        <row r="15405">
          <cell r="H15405" t="str">
            <v>9992041350</v>
          </cell>
          <cell r="I15405">
            <v>16497100</v>
          </cell>
          <cell r="J15405">
            <v>16496703.1</v>
          </cell>
        </row>
        <row r="15406">
          <cell r="H15406" t="str">
            <v>9992041350</v>
          </cell>
          <cell r="I15406">
            <v>0</v>
          </cell>
          <cell r="J15406">
            <v>16496703.1</v>
          </cell>
        </row>
        <row r="15407">
          <cell r="H15407" t="str">
            <v>9992041350</v>
          </cell>
          <cell r="I15407">
            <v>0</v>
          </cell>
          <cell r="J15407">
            <v>73801</v>
          </cell>
        </row>
        <row r="15408">
          <cell r="H15408" t="str">
            <v>9992041350</v>
          </cell>
          <cell r="I15408">
            <v>0</v>
          </cell>
          <cell r="J15408">
            <v>14640588</v>
          </cell>
        </row>
        <row r="15409">
          <cell r="H15409" t="str">
            <v>9992041350</v>
          </cell>
          <cell r="I15409">
            <v>0</v>
          </cell>
          <cell r="J15409">
            <v>1782314.1</v>
          </cell>
        </row>
        <row r="15410">
          <cell r="H15410" t="str">
            <v>9992041350</v>
          </cell>
          <cell r="I15410">
            <v>510000</v>
          </cell>
          <cell r="J15410">
            <v>510000</v>
          </cell>
        </row>
        <row r="15411">
          <cell r="H15411" t="str">
            <v>9992041350</v>
          </cell>
          <cell r="I15411">
            <v>0</v>
          </cell>
          <cell r="J15411">
            <v>510000</v>
          </cell>
        </row>
        <row r="15412">
          <cell r="H15412" t="str">
            <v>9992041350</v>
          </cell>
          <cell r="I15412">
            <v>0</v>
          </cell>
          <cell r="J15412">
            <v>510000</v>
          </cell>
        </row>
        <row r="15413">
          <cell r="H15413" t="str">
            <v>350</v>
          </cell>
          <cell r="I15413">
            <v>4372427500</v>
          </cell>
          <cell r="J15413">
            <v>4320325377.9399996</v>
          </cell>
        </row>
        <row r="15414">
          <cell r="H15414" t="str">
            <v>350</v>
          </cell>
          <cell r="I15414">
            <v>796946600</v>
          </cell>
          <cell r="J15414">
            <v>749411228.94000006</v>
          </cell>
        </row>
        <row r="15415">
          <cell r="H15415" t="str">
            <v>3400000350</v>
          </cell>
          <cell r="I15415">
            <v>796946600</v>
          </cell>
          <cell r="J15415">
            <v>749411228.94000006</v>
          </cell>
        </row>
        <row r="15416">
          <cell r="H15416" t="str">
            <v>34Д0000350</v>
          </cell>
          <cell r="I15416">
            <v>796946600</v>
          </cell>
          <cell r="J15416">
            <v>749411228.94000006</v>
          </cell>
        </row>
        <row r="15417">
          <cell r="H15417" t="str">
            <v>34Д0011350</v>
          </cell>
          <cell r="I15417">
            <v>349532600</v>
          </cell>
          <cell r="J15417">
            <v>336046171.64999998</v>
          </cell>
        </row>
        <row r="15418">
          <cell r="H15418" t="str">
            <v>34Д0011350</v>
          </cell>
          <cell r="I15418">
            <v>349532600</v>
          </cell>
          <cell r="J15418">
            <v>336046171.64999998</v>
          </cell>
        </row>
        <row r="15419">
          <cell r="H15419" t="str">
            <v>34Д0011350</v>
          </cell>
          <cell r="I15419">
            <v>0</v>
          </cell>
          <cell r="J15419">
            <v>336046171.64999998</v>
          </cell>
        </row>
        <row r="15420">
          <cell r="H15420" t="str">
            <v>34Д0011350</v>
          </cell>
          <cell r="I15420">
            <v>0</v>
          </cell>
          <cell r="J15420">
            <v>331517154</v>
          </cell>
        </row>
        <row r="15421">
          <cell r="H15421" t="str">
            <v>34Д0011350</v>
          </cell>
          <cell r="I15421">
            <v>0</v>
          </cell>
          <cell r="J15421">
            <v>4529017.6500000004</v>
          </cell>
        </row>
        <row r="15422">
          <cell r="H15422" t="str">
            <v>34Д0019350</v>
          </cell>
          <cell r="I15422">
            <v>447411300</v>
          </cell>
          <cell r="J15422">
            <v>413362818.81999999</v>
          </cell>
        </row>
        <row r="15423">
          <cell r="H15423" t="str">
            <v>34Д0019350</v>
          </cell>
          <cell r="I15423">
            <v>35959500</v>
          </cell>
          <cell r="J15423">
            <v>32347005.670000002</v>
          </cell>
        </row>
        <row r="15424">
          <cell r="H15424" t="str">
            <v>34Д0019350</v>
          </cell>
          <cell r="I15424">
            <v>0</v>
          </cell>
          <cell r="J15424">
            <v>32347005.670000002</v>
          </cell>
        </row>
        <row r="15425">
          <cell r="H15425" t="str">
            <v>34Д0019350</v>
          </cell>
          <cell r="I15425">
            <v>0</v>
          </cell>
          <cell r="J15425">
            <v>32347005.670000002</v>
          </cell>
        </row>
        <row r="15426">
          <cell r="H15426" t="str">
            <v>34Д0019350</v>
          </cell>
          <cell r="I15426">
            <v>405758700</v>
          </cell>
          <cell r="J15426">
            <v>379372520.16000003</v>
          </cell>
        </row>
        <row r="15427">
          <cell r="H15427" t="str">
            <v>34Д0019350</v>
          </cell>
          <cell r="I15427">
            <v>0</v>
          </cell>
          <cell r="J15427">
            <v>379372520.16000003</v>
          </cell>
        </row>
        <row r="15428">
          <cell r="H15428" t="str">
            <v>34Д0019350</v>
          </cell>
          <cell r="I15428">
            <v>0</v>
          </cell>
          <cell r="J15428">
            <v>76900517.819999993</v>
          </cell>
        </row>
        <row r="15429">
          <cell r="H15429" t="str">
            <v>34Д0019350</v>
          </cell>
          <cell r="I15429">
            <v>0</v>
          </cell>
          <cell r="J15429">
            <v>302472002.33999997</v>
          </cell>
        </row>
        <row r="15430">
          <cell r="H15430" t="str">
            <v>34Д0019350</v>
          </cell>
          <cell r="I15430">
            <v>5693100</v>
          </cell>
          <cell r="J15430">
            <v>1643292.99</v>
          </cell>
        </row>
        <row r="15431">
          <cell r="H15431" t="str">
            <v>34Д0019350</v>
          </cell>
          <cell r="I15431">
            <v>0</v>
          </cell>
          <cell r="J15431">
            <v>1432239.79</v>
          </cell>
        </row>
        <row r="15432">
          <cell r="H15432" t="str">
            <v>34Д0019350</v>
          </cell>
          <cell r="I15432">
            <v>0</v>
          </cell>
          <cell r="J15432">
            <v>1432239.79</v>
          </cell>
        </row>
        <row r="15433">
          <cell r="H15433" t="str">
            <v>34Д0019350</v>
          </cell>
          <cell r="I15433">
            <v>0</v>
          </cell>
          <cell r="J15433">
            <v>211053.2</v>
          </cell>
        </row>
        <row r="15434">
          <cell r="H15434" t="str">
            <v>34Д0019350</v>
          </cell>
          <cell r="I15434">
            <v>0</v>
          </cell>
          <cell r="J15434">
            <v>102345</v>
          </cell>
        </row>
        <row r="15435">
          <cell r="H15435" t="str">
            <v>34Д0019350</v>
          </cell>
          <cell r="I15435">
            <v>0</v>
          </cell>
          <cell r="J15435">
            <v>108077</v>
          </cell>
        </row>
        <row r="15436">
          <cell r="H15436" t="str">
            <v>34Д0019350</v>
          </cell>
          <cell r="I15436">
            <v>0</v>
          </cell>
          <cell r="J15436">
            <v>631.20000000000005</v>
          </cell>
        </row>
        <row r="15437">
          <cell r="H15437" t="str">
            <v>34Д3969350</v>
          </cell>
          <cell r="I15437">
            <v>2700</v>
          </cell>
          <cell r="J15437">
            <v>2238.4699999999998</v>
          </cell>
        </row>
        <row r="15438">
          <cell r="H15438" t="str">
            <v>34Д3969350</v>
          </cell>
          <cell r="I15438">
            <v>2700</v>
          </cell>
          <cell r="J15438">
            <v>2238.4699999999998</v>
          </cell>
        </row>
        <row r="15439">
          <cell r="H15439" t="str">
            <v>34Д3969350</v>
          </cell>
          <cell r="I15439">
            <v>0</v>
          </cell>
          <cell r="J15439">
            <v>2238.4699999999998</v>
          </cell>
        </row>
        <row r="15440">
          <cell r="H15440" t="str">
            <v>34Д3969350</v>
          </cell>
          <cell r="I15440">
            <v>0</v>
          </cell>
          <cell r="J15440">
            <v>2238.4699999999998</v>
          </cell>
        </row>
        <row r="15441">
          <cell r="H15441" t="str">
            <v>350</v>
          </cell>
          <cell r="I15441">
            <v>46242000</v>
          </cell>
          <cell r="J15441">
            <v>43579500</v>
          </cell>
        </row>
        <row r="15442">
          <cell r="H15442" t="str">
            <v>3400000350</v>
          </cell>
          <cell r="I15442">
            <v>46242000</v>
          </cell>
          <cell r="J15442">
            <v>43579500</v>
          </cell>
        </row>
        <row r="15443">
          <cell r="H15443" t="str">
            <v>34Д0000350</v>
          </cell>
          <cell r="I15443">
            <v>46242000</v>
          </cell>
          <cell r="J15443">
            <v>43579500</v>
          </cell>
        </row>
        <row r="15444">
          <cell r="H15444" t="str">
            <v>34Д0019350</v>
          </cell>
          <cell r="I15444">
            <v>44462500</v>
          </cell>
          <cell r="J15444">
            <v>41800000</v>
          </cell>
        </row>
        <row r="15445">
          <cell r="H15445" t="str">
            <v>34Д0019350</v>
          </cell>
          <cell r="I15445">
            <v>44462500</v>
          </cell>
          <cell r="J15445">
            <v>41800000</v>
          </cell>
        </row>
        <row r="15446">
          <cell r="H15446" t="str">
            <v>34Д0019350</v>
          </cell>
          <cell r="I15446">
            <v>0</v>
          </cell>
          <cell r="J15446">
            <v>41800000</v>
          </cell>
        </row>
        <row r="15447">
          <cell r="H15447" t="str">
            <v>34Д0019350</v>
          </cell>
          <cell r="I15447">
            <v>0</v>
          </cell>
          <cell r="J15447">
            <v>41800000</v>
          </cell>
        </row>
        <row r="15448">
          <cell r="H15448" t="str">
            <v>34Д0059350</v>
          </cell>
          <cell r="I15448">
            <v>1779500</v>
          </cell>
          <cell r="J15448">
            <v>1779500</v>
          </cell>
        </row>
        <row r="15449">
          <cell r="H15449" t="str">
            <v>34Д0059350</v>
          </cell>
          <cell r="I15449">
            <v>1779500</v>
          </cell>
          <cell r="J15449">
            <v>1779500</v>
          </cell>
        </row>
        <row r="15450">
          <cell r="H15450" t="str">
            <v>34Д0059350</v>
          </cell>
          <cell r="I15450">
            <v>0</v>
          </cell>
          <cell r="J15450">
            <v>1779500</v>
          </cell>
        </row>
        <row r="15451">
          <cell r="H15451" t="str">
            <v>34Д0059350</v>
          </cell>
          <cell r="I15451">
            <v>0</v>
          </cell>
          <cell r="J15451">
            <v>1779500</v>
          </cell>
        </row>
        <row r="15452">
          <cell r="H15452" t="str">
            <v>350</v>
          </cell>
          <cell r="I15452">
            <v>3529238900</v>
          </cell>
          <cell r="J15452">
            <v>3527334649</v>
          </cell>
        </row>
        <row r="15453">
          <cell r="H15453" t="str">
            <v>3400000350</v>
          </cell>
          <cell r="I15453">
            <v>3529238900</v>
          </cell>
          <cell r="J15453">
            <v>3527334649</v>
          </cell>
        </row>
        <row r="15454">
          <cell r="H15454" t="str">
            <v>34Д0000350</v>
          </cell>
          <cell r="I15454">
            <v>3529238900</v>
          </cell>
          <cell r="J15454">
            <v>3527334649</v>
          </cell>
        </row>
        <row r="15455">
          <cell r="H15455" t="str">
            <v>34Д6009350</v>
          </cell>
          <cell r="I15455">
            <v>198451900</v>
          </cell>
          <cell r="J15455">
            <v>198451889</v>
          </cell>
        </row>
        <row r="15456">
          <cell r="H15456" t="str">
            <v>34Д6009350</v>
          </cell>
          <cell r="I15456">
            <v>198451900</v>
          </cell>
          <cell r="J15456">
            <v>198451889</v>
          </cell>
        </row>
        <row r="15457">
          <cell r="H15457" t="str">
            <v>34Д6009350</v>
          </cell>
          <cell r="I15457">
            <v>0</v>
          </cell>
          <cell r="J15457">
            <v>198451889</v>
          </cell>
        </row>
        <row r="15458">
          <cell r="H15458" t="str">
            <v>34Д6010350</v>
          </cell>
          <cell r="I15458">
            <v>315973000</v>
          </cell>
          <cell r="J15458">
            <v>315973000</v>
          </cell>
        </row>
        <row r="15459">
          <cell r="H15459" t="str">
            <v>34Д6010350</v>
          </cell>
          <cell r="I15459">
            <v>315973000</v>
          </cell>
          <cell r="J15459">
            <v>315973000</v>
          </cell>
        </row>
        <row r="15460">
          <cell r="H15460" t="str">
            <v>34Д6010350</v>
          </cell>
          <cell r="I15460">
            <v>0</v>
          </cell>
          <cell r="J15460">
            <v>315973000</v>
          </cell>
        </row>
        <row r="15461">
          <cell r="H15461" t="str">
            <v>34Д6042350</v>
          </cell>
          <cell r="I15461">
            <v>2729500000</v>
          </cell>
          <cell r="J15461">
            <v>2727595760</v>
          </cell>
        </row>
        <row r="15462">
          <cell r="H15462" t="str">
            <v>34Д6042350</v>
          </cell>
          <cell r="I15462">
            <v>2729500000</v>
          </cell>
          <cell r="J15462">
            <v>2727595760</v>
          </cell>
        </row>
        <row r="15463">
          <cell r="H15463" t="str">
            <v>34Д6042350</v>
          </cell>
          <cell r="I15463">
            <v>0</v>
          </cell>
          <cell r="J15463">
            <v>2727595760</v>
          </cell>
        </row>
        <row r="15464">
          <cell r="H15464" t="str">
            <v>34Д6180350</v>
          </cell>
          <cell r="I15464">
            <v>115575000</v>
          </cell>
          <cell r="J15464">
            <v>115575000</v>
          </cell>
        </row>
        <row r="15465">
          <cell r="H15465" t="str">
            <v>34Д6180350</v>
          </cell>
          <cell r="I15465">
            <v>115575000</v>
          </cell>
          <cell r="J15465">
            <v>115575000</v>
          </cell>
        </row>
        <row r="15466">
          <cell r="H15466" t="str">
            <v>34Д6180350</v>
          </cell>
          <cell r="I15466">
            <v>0</v>
          </cell>
          <cell r="J15466">
            <v>115575000</v>
          </cell>
        </row>
        <row r="15467">
          <cell r="H15467" t="str">
            <v>34Д6739350</v>
          </cell>
          <cell r="I15467">
            <v>169739000</v>
          </cell>
          <cell r="J15467">
            <v>169739000</v>
          </cell>
        </row>
        <row r="15468">
          <cell r="H15468" t="str">
            <v>34Д6739350</v>
          </cell>
          <cell r="I15468">
            <v>169739000</v>
          </cell>
          <cell r="J15468">
            <v>169739000</v>
          </cell>
        </row>
        <row r="15469">
          <cell r="H15469" t="str">
            <v>34Д6739350</v>
          </cell>
          <cell r="I15469">
            <v>0</v>
          </cell>
          <cell r="J15469">
            <v>169739000</v>
          </cell>
        </row>
        <row r="15470">
          <cell r="H15470" t="str">
            <v>34Д6739350</v>
          </cell>
          <cell r="I15470">
            <v>0</v>
          </cell>
          <cell r="J15470">
            <v>169739000</v>
          </cell>
        </row>
        <row r="15471">
          <cell r="H15471" t="str">
            <v>350</v>
          </cell>
          <cell r="I15471">
            <v>248200</v>
          </cell>
          <cell r="J15471">
            <v>236275.20000000001</v>
          </cell>
        </row>
        <row r="15472">
          <cell r="H15472" t="str">
            <v>350</v>
          </cell>
          <cell r="I15472">
            <v>248200</v>
          </cell>
          <cell r="J15472">
            <v>236275.20000000001</v>
          </cell>
        </row>
        <row r="15473">
          <cell r="H15473" t="str">
            <v>3400000350</v>
          </cell>
          <cell r="I15473">
            <v>248200</v>
          </cell>
          <cell r="J15473">
            <v>236275.20000000001</v>
          </cell>
        </row>
        <row r="15474">
          <cell r="H15474" t="str">
            <v>34Д0000350</v>
          </cell>
          <cell r="I15474">
            <v>248200</v>
          </cell>
          <cell r="J15474">
            <v>236275.20000000001</v>
          </cell>
        </row>
        <row r="15475">
          <cell r="H15475" t="str">
            <v>34Д2040350</v>
          </cell>
          <cell r="I15475">
            <v>248200</v>
          </cell>
          <cell r="J15475">
            <v>236275.20000000001</v>
          </cell>
        </row>
        <row r="15476">
          <cell r="H15476" t="str">
            <v>34Д2040350</v>
          </cell>
          <cell r="I15476">
            <v>248200</v>
          </cell>
          <cell r="J15476">
            <v>236275.20000000001</v>
          </cell>
        </row>
        <row r="15477">
          <cell r="H15477" t="str">
            <v>34Д2040350</v>
          </cell>
          <cell r="I15477">
            <v>0</v>
          </cell>
          <cell r="J15477">
            <v>236275.20000000001</v>
          </cell>
        </row>
        <row r="15478">
          <cell r="H15478" t="str">
            <v>34Д2040350</v>
          </cell>
          <cell r="I15478">
            <v>0</v>
          </cell>
          <cell r="J15478">
            <v>236275.20000000001</v>
          </cell>
        </row>
        <row r="15479">
          <cell r="H15479" t="str">
            <v>350</v>
          </cell>
          <cell r="I15479">
            <v>26500000</v>
          </cell>
          <cell r="J15479">
            <v>26500000</v>
          </cell>
        </row>
        <row r="15480">
          <cell r="H15480" t="str">
            <v>350</v>
          </cell>
          <cell r="I15480">
            <v>26500000</v>
          </cell>
          <cell r="J15480">
            <v>26500000</v>
          </cell>
        </row>
        <row r="15481">
          <cell r="H15481" t="str">
            <v>0500000350</v>
          </cell>
          <cell r="I15481">
            <v>26500000</v>
          </cell>
          <cell r="J15481">
            <v>26500000</v>
          </cell>
        </row>
        <row r="15482">
          <cell r="H15482" t="str">
            <v>0540000350</v>
          </cell>
          <cell r="I15482">
            <v>26500000</v>
          </cell>
          <cell r="J15482">
            <v>26500000</v>
          </cell>
        </row>
        <row r="15483">
          <cell r="H15483" t="str">
            <v>0543589350</v>
          </cell>
          <cell r="I15483">
            <v>26500000</v>
          </cell>
          <cell r="J15483">
            <v>26500000</v>
          </cell>
        </row>
        <row r="15484">
          <cell r="H15484" t="str">
            <v>0543589350</v>
          </cell>
          <cell r="I15484">
            <v>26500000</v>
          </cell>
          <cell r="J15484">
            <v>26500000</v>
          </cell>
        </row>
        <row r="15485">
          <cell r="H15485" t="str">
            <v>0543589350</v>
          </cell>
          <cell r="I15485">
            <v>0</v>
          </cell>
          <cell r="J15485">
            <v>26500000</v>
          </cell>
        </row>
        <row r="15486">
          <cell r="H15486" t="str">
            <v>0543589350</v>
          </cell>
          <cell r="I15486">
            <v>0</v>
          </cell>
          <cell r="J15486">
            <v>26500000</v>
          </cell>
        </row>
        <row r="15487">
          <cell r="H15487" t="str">
            <v>370</v>
          </cell>
          <cell r="I15487">
            <v>3488059000</v>
          </cell>
          <cell r="J15487">
            <v>3454126630.0999999</v>
          </cell>
        </row>
        <row r="15488">
          <cell r="H15488" t="str">
            <v>370</v>
          </cell>
          <cell r="I15488">
            <v>2878476000</v>
          </cell>
          <cell r="J15488">
            <v>2878476000</v>
          </cell>
        </row>
        <row r="15489">
          <cell r="H15489" t="str">
            <v>370</v>
          </cell>
          <cell r="I15489">
            <v>2878476000</v>
          </cell>
          <cell r="J15489">
            <v>2878476000</v>
          </cell>
        </row>
        <row r="15490">
          <cell r="H15490" t="str">
            <v>4100000370</v>
          </cell>
          <cell r="I15490">
            <v>2878476000</v>
          </cell>
          <cell r="J15490">
            <v>2878476000</v>
          </cell>
        </row>
        <row r="15491">
          <cell r="H15491" t="str">
            <v>4110000370</v>
          </cell>
          <cell r="I15491">
            <v>2878476000</v>
          </cell>
          <cell r="J15491">
            <v>2878476000</v>
          </cell>
        </row>
        <row r="15492">
          <cell r="H15492" t="str">
            <v>4112793370</v>
          </cell>
          <cell r="I15492">
            <v>2428476000</v>
          </cell>
          <cell r="J15492">
            <v>2428476000</v>
          </cell>
        </row>
        <row r="15493">
          <cell r="H15493" t="str">
            <v>4112793370</v>
          </cell>
          <cell r="I15493">
            <v>2428476000</v>
          </cell>
          <cell r="J15493">
            <v>2428476000</v>
          </cell>
        </row>
        <row r="15494">
          <cell r="H15494" t="str">
            <v>4112793370</v>
          </cell>
          <cell r="I15494">
            <v>0</v>
          </cell>
          <cell r="J15494">
            <v>2428476000</v>
          </cell>
        </row>
        <row r="15495">
          <cell r="H15495" t="str">
            <v>4112793370</v>
          </cell>
          <cell r="I15495">
            <v>0</v>
          </cell>
          <cell r="J15495">
            <v>2428476000</v>
          </cell>
        </row>
        <row r="15496">
          <cell r="H15496" t="str">
            <v>4112799370</v>
          </cell>
          <cell r="I15496">
            <v>450000000</v>
          </cell>
          <cell r="J15496">
            <v>450000000</v>
          </cell>
        </row>
        <row r="15497">
          <cell r="H15497" t="str">
            <v>4112799370</v>
          </cell>
          <cell r="I15497">
            <v>450000000</v>
          </cell>
          <cell r="J15497">
            <v>450000000</v>
          </cell>
        </row>
        <row r="15498">
          <cell r="H15498" t="str">
            <v>4112799370</v>
          </cell>
          <cell r="I15498">
            <v>0</v>
          </cell>
          <cell r="J15498">
            <v>450000000</v>
          </cell>
        </row>
        <row r="15499">
          <cell r="H15499" t="str">
            <v>4112799370</v>
          </cell>
          <cell r="I15499">
            <v>0</v>
          </cell>
          <cell r="J15499">
            <v>450000000</v>
          </cell>
        </row>
        <row r="15500">
          <cell r="H15500" t="str">
            <v>370</v>
          </cell>
          <cell r="I15500">
            <v>582905900</v>
          </cell>
          <cell r="J15500">
            <v>548974297.29999995</v>
          </cell>
        </row>
        <row r="15501">
          <cell r="H15501" t="str">
            <v>370</v>
          </cell>
          <cell r="I15501">
            <v>582905900</v>
          </cell>
          <cell r="J15501">
            <v>548974297.29999995</v>
          </cell>
        </row>
        <row r="15502">
          <cell r="H15502" t="str">
            <v>3500000370</v>
          </cell>
          <cell r="I15502">
            <v>582905900</v>
          </cell>
          <cell r="J15502">
            <v>548974297.29999995</v>
          </cell>
        </row>
        <row r="15503">
          <cell r="H15503" t="str">
            <v>35Г0000370</v>
          </cell>
          <cell r="I15503">
            <v>582905900</v>
          </cell>
          <cell r="J15503">
            <v>548974297.29999995</v>
          </cell>
        </row>
        <row r="15504">
          <cell r="H15504" t="str">
            <v>35Г0011370</v>
          </cell>
          <cell r="I15504">
            <v>251672700</v>
          </cell>
          <cell r="J15504">
            <v>241541238.49000001</v>
          </cell>
        </row>
        <row r="15505">
          <cell r="H15505" t="str">
            <v>35Г0011370</v>
          </cell>
          <cell r="I15505">
            <v>251672700</v>
          </cell>
          <cell r="J15505">
            <v>241541238.49000001</v>
          </cell>
        </row>
        <row r="15506">
          <cell r="H15506" t="str">
            <v>35Г0011370</v>
          </cell>
          <cell r="I15506">
            <v>0</v>
          </cell>
          <cell r="J15506">
            <v>241541238.49000001</v>
          </cell>
        </row>
        <row r="15507">
          <cell r="H15507" t="str">
            <v>35Г0011370</v>
          </cell>
          <cell r="I15507">
            <v>0</v>
          </cell>
          <cell r="J15507">
            <v>241541238.49000001</v>
          </cell>
        </row>
        <row r="15508">
          <cell r="H15508" t="str">
            <v>35Г0019370</v>
          </cell>
          <cell r="I15508">
            <v>331233200</v>
          </cell>
          <cell r="J15508">
            <v>307433058.81</v>
          </cell>
        </row>
        <row r="15509">
          <cell r="H15509" t="str">
            <v>35Г0019370</v>
          </cell>
          <cell r="I15509">
            <v>18440700</v>
          </cell>
          <cell r="J15509">
            <v>17993509.649999999</v>
          </cell>
        </row>
        <row r="15510">
          <cell r="H15510" t="str">
            <v>35Г0019370</v>
          </cell>
          <cell r="I15510">
            <v>0</v>
          </cell>
          <cell r="J15510">
            <v>17993509.649999999</v>
          </cell>
        </row>
        <row r="15511">
          <cell r="H15511" t="str">
            <v>35Г0019370</v>
          </cell>
          <cell r="I15511">
            <v>0</v>
          </cell>
          <cell r="J15511">
            <v>17993509.649999999</v>
          </cell>
        </row>
        <row r="15512">
          <cell r="H15512" t="str">
            <v>35Г0019370</v>
          </cell>
          <cell r="I15512">
            <v>302467400</v>
          </cell>
          <cell r="J15512">
            <v>279142510.94</v>
          </cell>
        </row>
        <row r="15513">
          <cell r="H15513" t="str">
            <v>35Г0019370</v>
          </cell>
          <cell r="I15513">
            <v>0</v>
          </cell>
          <cell r="J15513">
            <v>279142510.94</v>
          </cell>
        </row>
        <row r="15514">
          <cell r="H15514" t="str">
            <v>35Г0019370</v>
          </cell>
          <cell r="I15514">
            <v>0</v>
          </cell>
          <cell r="J15514">
            <v>42364935</v>
          </cell>
        </row>
        <row r="15515">
          <cell r="H15515" t="str">
            <v>35Г0019370</v>
          </cell>
          <cell r="I15515">
            <v>0</v>
          </cell>
          <cell r="J15515">
            <v>236777575.94</v>
          </cell>
        </row>
        <row r="15516">
          <cell r="H15516" t="str">
            <v>35Г0019370</v>
          </cell>
          <cell r="I15516">
            <v>10325100</v>
          </cell>
          <cell r="J15516">
            <v>10297038.220000001</v>
          </cell>
        </row>
        <row r="15517">
          <cell r="H15517" t="str">
            <v>35Г0019370</v>
          </cell>
          <cell r="I15517">
            <v>0</v>
          </cell>
          <cell r="J15517">
            <v>109338.22</v>
          </cell>
        </row>
        <row r="15518">
          <cell r="H15518" t="str">
            <v>35Г0019370</v>
          </cell>
          <cell r="I15518">
            <v>0</v>
          </cell>
          <cell r="J15518">
            <v>109338.22</v>
          </cell>
        </row>
        <row r="15519">
          <cell r="H15519" t="str">
            <v>35Г0019370</v>
          </cell>
          <cell r="I15519">
            <v>0</v>
          </cell>
          <cell r="J15519">
            <v>10187700</v>
          </cell>
        </row>
        <row r="15520">
          <cell r="H15520" t="str">
            <v>35Г0019370</v>
          </cell>
          <cell r="I15520">
            <v>0</v>
          </cell>
          <cell r="J15520">
            <v>10187700</v>
          </cell>
        </row>
        <row r="15521">
          <cell r="H15521" t="str">
            <v>370</v>
          </cell>
          <cell r="I15521">
            <v>177100</v>
          </cell>
          <cell r="J15521">
            <v>176332.79999999999</v>
          </cell>
        </row>
        <row r="15522">
          <cell r="H15522" t="str">
            <v>370</v>
          </cell>
          <cell r="I15522">
            <v>177100</v>
          </cell>
          <cell r="J15522">
            <v>176332.79999999999</v>
          </cell>
        </row>
        <row r="15523">
          <cell r="H15523" t="str">
            <v>3500000370</v>
          </cell>
          <cell r="I15523">
            <v>177100</v>
          </cell>
          <cell r="J15523">
            <v>176332.79999999999</v>
          </cell>
        </row>
        <row r="15524">
          <cell r="H15524" t="str">
            <v>35Г0000370</v>
          </cell>
          <cell r="I15524">
            <v>177100</v>
          </cell>
          <cell r="J15524">
            <v>176332.79999999999</v>
          </cell>
        </row>
        <row r="15525">
          <cell r="H15525" t="str">
            <v>35Г2040370</v>
          </cell>
          <cell r="I15525">
            <v>177100</v>
          </cell>
          <cell r="J15525">
            <v>176332.79999999999</v>
          </cell>
        </row>
        <row r="15526">
          <cell r="H15526" t="str">
            <v>35Г2040370</v>
          </cell>
          <cell r="I15526">
            <v>177100</v>
          </cell>
          <cell r="J15526">
            <v>176332.79999999999</v>
          </cell>
        </row>
        <row r="15527">
          <cell r="H15527" t="str">
            <v>35Г2040370</v>
          </cell>
          <cell r="I15527">
            <v>0</v>
          </cell>
          <cell r="J15527">
            <v>176332.79999999999</v>
          </cell>
        </row>
        <row r="15528">
          <cell r="H15528" t="str">
            <v>35Г2040370</v>
          </cell>
          <cell r="I15528">
            <v>0</v>
          </cell>
          <cell r="J15528">
            <v>176332.79999999999</v>
          </cell>
        </row>
        <row r="15529">
          <cell r="H15529" t="str">
            <v>370</v>
          </cell>
          <cell r="I15529">
            <v>26500000</v>
          </cell>
          <cell r="J15529">
            <v>26500000</v>
          </cell>
        </row>
        <row r="15530">
          <cell r="H15530" t="str">
            <v>370</v>
          </cell>
          <cell r="I15530">
            <v>26500000</v>
          </cell>
          <cell r="J15530">
            <v>26500000</v>
          </cell>
        </row>
        <row r="15531">
          <cell r="H15531" t="str">
            <v>0500000370</v>
          </cell>
          <cell r="I15531">
            <v>26500000</v>
          </cell>
          <cell r="J15531">
            <v>26500000</v>
          </cell>
        </row>
        <row r="15532">
          <cell r="H15532" t="str">
            <v>0540000370</v>
          </cell>
          <cell r="I15532">
            <v>26500000</v>
          </cell>
          <cell r="J15532">
            <v>26500000</v>
          </cell>
        </row>
        <row r="15533">
          <cell r="H15533" t="str">
            <v>0543589370</v>
          </cell>
          <cell r="I15533">
            <v>26500000</v>
          </cell>
          <cell r="J15533">
            <v>26500000</v>
          </cell>
        </row>
        <row r="15534">
          <cell r="H15534" t="str">
            <v>0543589370</v>
          </cell>
          <cell r="I15534">
            <v>26500000</v>
          </cell>
          <cell r="J15534">
            <v>26500000</v>
          </cell>
        </row>
        <row r="15535">
          <cell r="H15535" t="str">
            <v>0543589370</v>
          </cell>
          <cell r="I15535">
            <v>0</v>
          </cell>
          <cell r="J15535">
            <v>26500000</v>
          </cell>
        </row>
        <row r="15536">
          <cell r="H15536" t="str">
            <v>0543589370</v>
          </cell>
          <cell r="I15536">
            <v>0</v>
          </cell>
          <cell r="J15536">
            <v>26500000</v>
          </cell>
        </row>
        <row r="15537">
          <cell r="H15537" t="str">
            <v>380</v>
          </cell>
          <cell r="I15537">
            <v>1630519700</v>
          </cell>
          <cell r="J15537">
            <v>1563850587.0899999</v>
          </cell>
        </row>
        <row r="15538">
          <cell r="H15538" t="str">
            <v>380</v>
          </cell>
          <cell r="I15538">
            <v>1060410700</v>
          </cell>
          <cell r="J15538">
            <v>1029437916.8</v>
          </cell>
        </row>
        <row r="15539">
          <cell r="H15539" t="str">
            <v>380</v>
          </cell>
          <cell r="I15539">
            <v>1060410700</v>
          </cell>
          <cell r="J15539">
            <v>1029437916.8</v>
          </cell>
        </row>
        <row r="15540">
          <cell r="H15540" t="str">
            <v>1100000380</v>
          </cell>
          <cell r="I15540">
            <v>952214400</v>
          </cell>
          <cell r="J15540">
            <v>931053769.79999995</v>
          </cell>
        </row>
        <row r="15541">
          <cell r="H15541" t="str">
            <v>1180000380</v>
          </cell>
          <cell r="I15541">
            <v>952214400</v>
          </cell>
          <cell r="J15541">
            <v>931053769.79999995</v>
          </cell>
        </row>
        <row r="15542">
          <cell r="H15542" t="str">
            <v>1189999380</v>
          </cell>
          <cell r="I15542">
            <v>952214400</v>
          </cell>
          <cell r="J15542">
            <v>931053769.79999995</v>
          </cell>
        </row>
        <row r="15543">
          <cell r="H15543" t="str">
            <v>1189999380</v>
          </cell>
          <cell r="I15543">
            <v>90014400</v>
          </cell>
          <cell r="J15543">
            <v>68853769.799999997</v>
          </cell>
        </row>
        <row r="15544">
          <cell r="H15544" t="str">
            <v>1189999380</v>
          </cell>
          <cell r="I15544">
            <v>0</v>
          </cell>
          <cell r="J15544">
            <v>68853769.799999997</v>
          </cell>
        </row>
        <row r="15545">
          <cell r="H15545" t="str">
            <v>1189999380</v>
          </cell>
          <cell r="I15545">
            <v>0</v>
          </cell>
          <cell r="J15545">
            <v>68853769.799999997</v>
          </cell>
        </row>
        <row r="15546">
          <cell r="H15546" t="str">
            <v>1189999380</v>
          </cell>
          <cell r="I15546">
            <v>862200000</v>
          </cell>
          <cell r="J15546">
            <v>862200000</v>
          </cell>
        </row>
        <row r="15547">
          <cell r="H15547" t="str">
            <v>1189999380</v>
          </cell>
          <cell r="I15547">
            <v>0</v>
          </cell>
          <cell r="J15547">
            <v>862200000</v>
          </cell>
        </row>
        <row r="15548">
          <cell r="H15548" t="str">
            <v>9900000380</v>
          </cell>
          <cell r="I15548">
            <v>108196300</v>
          </cell>
          <cell r="J15548">
            <v>98384147</v>
          </cell>
        </row>
        <row r="15549">
          <cell r="H15549" t="str">
            <v>9990000380</v>
          </cell>
          <cell r="I15549">
            <v>108196300</v>
          </cell>
          <cell r="J15549">
            <v>98384147</v>
          </cell>
        </row>
        <row r="15550">
          <cell r="H15550" t="str">
            <v>9990011380</v>
          </cell>
          <cell r="I15550">
            <v>47354900</v>
          </cell>
          <cell r="J15550">
            <v>47028207.520000003</v>
          </cell>
        </row>
        <row r="15551">
          <cell r="H15551" t="str">
            <v>9990011380</v>
          </cell>
          <cell r="I15551">
            <v>47354900</v>
          </cell>
          <cell r="J15551">
            <v>47028207.520000003</v>
          </cell>
        </row>
        <row r="15552">
          <cell r="H15552" t="str">
            <v>9990011380</v>
          </cell>
          <cell r="I15552">
            <v>0</v>
          </cell>
          <cell r="J15552">
            <v>47028207.520000003</v>
          </cell>
        </row>
        <row r="15553">
          <cell r="H15553" t="str">
            <v>9990011380</v>
          </cell>
          <cell r="I15553">
            <v>0</v>
          </cell>
          <cell r="J15553">
            <v>47028207.520000003</v>
          </cell>
        </row>
        <row r="15554">
          <cell r="H15554" t="str">
            <v>9990019380</v>
          </cell>
          <cell r="I15554">
            <v>60841400</v>
          </cell>
          <cell r="J15554">
            <v>51355939.479999997</v>
          </cell>
        </row>
        <row r="15555">
          <cell r="H15555" t="str">
            <v>9990019380</v>
          </cell>
          <cell r="I15555">
            <v>2195500</v>
          </cell>
          <cell r="J15555">
            <v>2049116.86</v>
          </cell>
        </row>
        <row r="15556">
          <cell r="H15556" t="str">
            <v>9990019380</v>
          </cell>
          <cell r="I15556">
            <v>0</v>
          </cell>
          <cell r="J15556">
            <v>2049116.86</v>
          </cell>
        </row>
        <row r="15557">
          <cell r="H15557" t="str">
            <v>9990019380</v>
          </cell>
          <cell r="I15557">
            <v>0</v>
          </cell>
          <cell r="J15557">
            <v>2049116.86</v>
          </cell>
        </row>
        <row r="15558">
          <cell r="H15558" t="str">
            <v>9990019380</v>
          </cell>
          <cell r="I15558">
            <v>58625900</v>
          </cell>
          <cell r="J15558">
            <v>49306822.619999997</v>
          </cell>
        </row>
        <row r="15559">
          <cell r="H15559" t="str">
            <v>9990019380</v>
          </cell>
          <cell r="I15559">
            <v>0</v>
          </cell>
          <cell r="J15559">
            <v>49306822.619999997</v>
          </cell>
        </row>
        <row r="15560">
          <cell r="H15560" t="str">
            <v>9990019380</v>
          </cell>
          <cell r="I15560">
            <v>0</v>
          </cell>
          <cell r="J15560">
            <v>11637030.4</v>
          </cell>
        </row>
        <row r="15561">
          <cell r="H15561" t="str">
            <v>9990019380</v>
          </cell>
          <cell r="I15561">
            <v>0</v>
          </cell>
          <cell r="J15561">
            <v>37669792.219999999</v>
          </cell>
        </row>
        <row r="15562">
          <cell r="H15562" t="str">
            <v>9990019380</v>
          </cell>
          <cell r="I15562">
            <v>20000</v>
          </cell>
          <cell r="J15562">
            <v>0</v>
          </cell>
        </row>
        <row r="15563">
          <cell r="H15563" t="str">
            <v>380</v>
          </cell>
          <cell r="I15563">
            <v>26500000</v>
          </cell>
          <cell r="J15563">
            <v>26500000</v>
          </cell>
        </row>
        <row r="15564">
          <cell r="H15564" t="str">
            <v>380</v>
          </cell>
          <cell r="I15564">
            <v>26500000</v>
          </cell>
          <cell r="J15564">
            <v>26500000</v>
          </cell>
        </row>
        <row r="15565">
          <cell r="H15565" t="str">
            <v>0500000380</v>
          </cell>
          <cell r="I15565">
            <v>26500000</v>
          </cell>
          <cell r="J15565">
            <v>26500000</v>
          </cell>
        </row>
        <row r="15566">
          <cell r="H15566" t="str">
            <v>0540000380</v>
          </cell>
          <cell r="I15566">
            <v>26500000</v>
          </cell>
          <cell r="J15566">
            <v>26500000</v>
          </cell>
        </row>
        <row r="15567">
          <cell r="H15567" t="str">
            <v>0543589380</v>
          </cell>
          <cell r="I15567">
            <v>26500000</v>
          </cell>
          <cell r="J15567">
            <v>26500000</v>
          </cell>
        </row>
        <row r="15568">
          <cell r="H15568" t="str">
            <v>0543589380</v>
          </cell>
          <cell r="I15568">
            <v>26500000</v>
          </cell>
          <cell r="J15568">
            <v>26500000</v>
          </cell>
        </row>
        <row r="15569">
          <cell r="H15569" t="str">
            <v>0543589380</v>
          </cell>
          <cell r="I15569">
            <v>0</v>
          </cell>
          <cell r="J15569">
            <v>26500000</v>
          </cell>
        </row>
        <row r="15570">
          <cell r="H15570" t="str">
            <v>0543589380</v>
          </cell>
          <cell r="I15570">
            <v>0</v>
          </cell>
          <cell r="J15570">
            <v>26500000</v>
          </cell>
        </row>
        <row r="15571">
          <cell r="H15571" t="str">
            <v>380</v>
          </cell>
          <cell r="I15571">
            <v>543609000</v>
          </cell>
          <cell r="J15571">
            <v>507912670.29000002</v>
          </cell>
        </row>
        <row r="15572">
          <cell r="H15572" t="str">
            <v>380</v>
          </cell>
          <cell r="I15572">
            <v>543609000</v>
          </cell>
          <cell r="J15572">
            <v>507912670.29000002</v>
          </cell>
        </row>
        <row r="15573">
          <cell r="H15573" t="str">
            <v>1100000380</v>
          </cell>
          <cell r="I15573">
            <v>543609000</v>
          </cell>
          <cell r="J15573">
            <v>507912670.29000002</v>
          </cell>
        </row>
        <row r="15574">
          <cell r="H15574" t="str">
            <v>1170000380</v>
          </cell>
          <cell r="I15574">
            <v>205200000</v>
          </cell>
          <cell r="J15574">
            <v>187440673.52000001</v>
          </cell>
        </row>
        <row r="15575">
          <cell r="H15575" t="str">
            <v>1175091380</v>
          </cell>
          <cell r="I15575">
            <v>205200000</v>
          </cell>
          <cell r="J15575">
            <v>187440673.52000001</v>
          </cell>
        </row>
        <row r="15576">
          <cell r="H15576" t="str">
            <v>1175091380</v>
          </cell>
          <cell r="I15576">
            <v>205200000</v>
          </cell>
          <cell r="J15576">
            <v>187440673.52000001</v>
          </cell>
        </row>
        <row r="15577">
          <cell r="H15577" t="str">
            <v>1175091380</v>
          </cell>
          <cell r="I15577">
            <v>0</v>
          </cell>
          <cell r="J15577">
            <v>187440673.52000001</v>
          </cell>
        </row>
        <row r="15578">
          <cell r="H15578" t="str">
            <v>1180000380</v>
          </cell>
          <cell r="I15578">
            <v>338409000</v>
          </cell>
          <cell r="J15578">
            <v>320471996.76999998</v>
          </cell>
        </row>
        <row r="15579">
          <cell r="H15579" t="str">
            <v>1185236380</v>
          </cell>
          <cell r="I15579">
            <v>338409000</v>
          </cell>
          <cell r="J15579">
            <v>320471996.76999998</v>
          </cell>
        </row>
        <row r="15580">
          <cell r="H15580" t="str">
            <v>1185236380</v>
          </cell>
          <cell r="I15580">
            <v>338409000</v>
          </cell>
          <cell r="J15580">
            <v>320471996.76999998</v>
          </cell>
        </row>
        <row r="15581">
          <cell r="H15581" t="str">
            <v>1185236380</v>
          </cell>
          <cell r="I15581">
            <v>0</v>
          </cell>
          <cell r="J15581">
            <v>320471996.76999998</v>
          </cell>
        </row>
        <row r="15582">
          <cell r="H15582" t="str">
            <v>1185236380</v>
          </cell>
          <cell r="I15582">
            <v>0</v>
          </cell>
          <cell r="J15582">
            <v>320471996.76999998</v>
          </cell>
        </row>
        <row r="15583">
          <cell r="H15583" t="str">
            <v>384</v>
          </cell>
          <cell r="I15583">
            <v>6719999000</v>
          </cell>
          <cell r="J15583">
            <v>6659905246.5100002</v>
          </cell>
        </row>
        <row r="15584">
          <cell r="H15584" t="str">
            <v>384</v>
          </cell>
          <cell r="I15584">
            <v>965515600</v>
          </cell>
          <cell r="J15584">
            <v>965515600</v>
          </cell>
        </row>
        <row r="15585">
          <cell r="H15585" t="str">
            <v>384</v>
          </cell>
          <cell r="I15585">
            <v>965515600</v>
          </cell>
          <cell r="J15585">
            <v>965515600</v>
          </cell>
        </row>
        <row r="15586">
          <cell r="H15586" t="str">
            <v>0200000384</v>
          </cell>
          <cell r="I15586">
            <v>965515600</v>
          </cell>
          <cell r="J15586">
            <v>965515600</v>
          </cell>
        </row>
        <row r="15587">
          <cell r="H15587" t="str">
            <v>0210000384</v>
          </cell>
          <cell r="I15587">
            <v>965515600</v>
          </cell>
          <cell r="J15587">
            <v>965515600</v>
          </cell>
        </row>
        <row r="15588">
          <cell r="H15588" t="str">
            <v>0210059384</v>
          </cell>
          <cell r="I15588">
            <v>965515600</v>
          </cell>
          <cell r="J15588">
            <v>965515600</v>
          </cell>
        </row>
        <row r="15589">
          <cell r="H15589" t="str">
            <v>0210059384</v>
          </cell>
          <cell r="I15589">
            <v>965515600</v>
          </cell>
          <cell r="J15589">
            <v>965515600</v>
          </cell>
        </row>
        <row r="15590">
          <cell r="H15590" t="str">
            <v>0210059384</v>
          </cell>
          <cell r="I15590">
            <v>0</v>
          </cell>
          <cell r="J15590">
            <v>965515600</v>
          </cell>
        </row>
        <row r="15591">
          <cell r="H15591" t="str">
            <v>0210059384</v>
          </cell>
          <cell r="I15591">
            <v>0</v>
          </cell>
          <cell r="J15591">
            <v>965515600</v>
          </cell>
        </row>
        <row r="15592">
          <cell r="H15592" t="str">
            <v>384</v>
          </cell>
          <cell r="I15592">
            <v>646883000</v>
          </cell>
          <cell r="J15592">
            <v>646883000</v>
          </cell>
        </row>
        <row r="15593">
          <cell r="H15593" t="str">
            <v>384</v>
          </cell>
          <cell r="I15593">
            <v>646883000</v>
          </cell>
          <cell r="J15593">
            <v>646883000</v>
          </cell>
        </row>
        <row r="15594">
          <cell r="H15594" t="str">
            <v>0200000384</v>
          </cell>
          <cell r="I15594">
            <v>646883000</v>
          </cell>
          <cell r="J15594">
            <v>646883000</v>
          </cell>
        </row>
        <row r="15595">
          <cell r="H15595" t="str">
            <v>0210000384</v>
          </cell>
          <cell r="I15595">
            <v>646883000</v>
          </cell>
          <cell r="J15595">
            <v>646883000</v>
          </cell>
        </row>
        <row r="15596">
          <cell r="H15596" t="str">
            <v>0214009384</v>
          </cell>
          <cell r="I15596">
            <v>646883000</v>
          </cell>
          <cell r="J15596">
            <v>646883000</v>
          </cell>
        </row>
        <row r="15597">
          <cell r="H15597" t="str">
            <v>0214009384</v>
          </cell>
          <cell r="I15597">
            <v>646883000</v>
          </cell>
          <cell r="J15597">
            <v>646883000</v>
          </cell>
        </row>
        <row r="15598">
          <cell r="H15598" t="str">
            <v>0214009384</v>
          </cell>
          <cell r="I15598">
            <v>0</v>
          </cell>
          <cell r="J15598">
            <v>646883000</v>
          </cell>
        </row>
        <row r="15599">
          <cell r="H15599" t="str">
            <v>0214009384</v>
          </cell>
          <cell r="I15599">
            <v>0</v>
          </cell>
          <cell r="J15599">
            <v>646883000</v>
          </cell>
        </row>
        <row r="15600">
          <cell r="H15600" t="str">
            <v>384</v>
          </cell>
          <cell r="I15600">
            <v>5107600400</v>
          </cell>
          <cell r="J15600">
            <v>5047506646.5100002</v>
          </cell>
        </row>
        <row r="15601">
          <cell r="H15601" t="str">
            <v>384</v>
          </cell>
          <cell r="I15601">
            <v>223380000</v>
          </cell>
          <cell r="J15601">
            <v>223380000</v>
          </cell>
        </row>
        <row r="15602">
          <cell r="H15602" t="str">
            <v>1500000384</v>
          </cell>
          <cell r="I15602">
            <v>223380000</v>
          </cell>
          <cell r="J15602">
            <v>223380000</v>
          </cell>
        </row>
        <row r="15603">
          <cell r="H15603" t="str">
            <v>1570000384</v>
          </cell>
          <cell r="I15603">
            <v>223380000</v>
          </cell>
          <cell r="J15603">
            <v>223380000</v>
          </cell>
        </row>
        <row r="15604">
          <cell r="H15604" t="str">
            <v>1570059384</v>
          </cell>
          <cell r="I15604">
            <v>223380000</v>
          </cell>
          <cell r="J15604">
            <v>223380000</v>
          </cell>
        </row>
        <row r="15605">
          <cell r="H15605" t="str">
            <v>1570059384</v>
          </cell>
          <cell r="I15605">
            <v>223380000</v>
          </cell>
          <cell r="J15605">
            <v>223380000</v>
          </cell>
        </row>
        <row r="15606">
          <cell r="H15606" t="str">
            <v>1570059384</v>
          </cell>
          <cell r="I15606">
            <v>0</v>
          </cell>
          <cell r="J15606">
            <v>223380000</v>
          </cell>
        </row>
        <row r="15607">
          <cell r="H15607" t="str">
            <v>1570059384</v>
          </cell>
          <cell r="I15607">
            <v>0</v>
          </cell>
          <cell r="J15607">
            <v>223380000</v>
          </cell>
        </row>
        <row r="15608">
          <cell r="H15608" t="str">
            <v>384</v>
          </cell>
          <cell r="I15608">
            <v>4814431500</v>
          </cell>
          <cell r="J15608">
            <v>4754337746.5100002</v>
          </cell>
        </row>
        <row r="15609">
          <cell r="H15609" t="str">
            <v>0200000384</v>
          </cell>
          <cell r="I15609">
            <v>4657503500</v>
          </cell>
          <cell r="J15609">
            <v>4657503500</v>
          </cell>
        </row>
        <row r="15610">
          <cell r="H15610" t="str">
            <v>0210000384</v>
          </cell>
          <cell r="I15610">
            <v>4657503500</v>
          </cell>
          <cell r="J15610">
            <v>4657503500</v>
          </cell>
        </row>
        <row r="15611">
          <cell r="H15611" t="str">
            <v>0210059384</v>
          </cell>
          <cell r="I15611">
            <v>3469149500</v>
          </cell>
          <cell r="J15611">
            <v>3469149500</v>
          </cell>
        </row>
        <row r="15612">
          <cell r="H15612" t="str">
            <v>0210059384</v>
          </cell>
          <cell r="I15612">
            <v>3469149500</v>
          </cell>
          <cell r="J15612">
            <v>3469149500</v>
          </cell>
        </row>
        <row r="15613">
          <cell r="H15613" t="str">
            <v>0210059384</v>
          </cell>
          <cell r="I15613">
            <v>0</v>
          </cell>
          <cell r="J15613">
            <v>3469149500</v>
          </cell>
        </row>
        <row r="15614">
          <cell r="H15614" t="str">
            <v>0210059384</v>
          </cell>
          <cell r="I15614">
            <v>0</v>
          </cell>
          <cell r="J15614">
            <v>2550032600</v>
          </cell>
        </row>
        <row r="15615">
          <cell r="H15615" t="str">
            <v>0210059384</v>
          </cell>
          <cell r="I15615">
            <v>0</v>
          </cell>
          <cell r="J15615">
            <v>919116900</v>
          </cell>
        </row>
        <row r="15616">
          <cell r="H15616" t="str">
            <v>0213893384</v>
          </cell>
          <cell r="I15616">
            <v>224000</v>
          </cell>
          <cell r="J15616">
            <v>224000</v>
          </cell>
        </row>
        <row r="15617">
          <cell r="H15617" t="str">
            <v>0213893384</v>
          </cell>
          <cell r="I15617">
            <v>224000</v>
          </cell>
          <cell r="J15617">
            <v>224000</v>
          </cell>
        </row>
        <row r="15618">
          <cell r="H15618" t="str">
            <v>0213893384</v>
          </cell>
          <cell r="I15618">
            <v>0</v>
          </cell>
          <cell r="J15618">
            <v>224000</v>
          </cell>
        </row>
        <row r="15619">
          <cell r="H15619" t="str">
            <v>0213893384</v>
          </cell>
          <cell r="I15619">
            <v>0</v>
          </cell>
          <cell r="J15619">
            <v>224000</v>
          </cell>
        </row>
        <row r="15620">
          <cell r="H15620" t="str">
            <v>0214009384</v>
          </cell>
          <cell r="I15620">
            <v>1188130000</v>
          </cell>
          <cell r="J15620">
            <v>1188130000</v>
          </cell>
        </row>
        <row r="15621">
          <cell r="H15621" t="str">
            <v>0214009384</v>
          </cell>
          <cell r="I15621">
            <v>1188130000</v>
          </cell>
          <cell r="J15621">
            <v>1188130000</v>
          </cell>
        </row>
        <row r="15622">
          <cell r="H15622" t="str">
            <v>0214009384</v>
          </cell>
          <cell r="I15622">
            <v>0</v>
          </cell>
          <cell r="J15622">
            <v>1188130000</v>
          </cell>
        </row>
        <row r="15623">
          <cell r="H15623" t="str">
            <v>0214009384</v>
          </cell>
          <cell r="I15623">
            <v>0</v>
          </cell>
          <cell r="J15623">
            <v>1188130000</v>
          </cell>
        </row>
        <row r="15624">
          <cell r="H15624" t="str">
            <v>0300000384</v>
          </cell>
          <cell r="I15624">
            <v>156928000</v>
          </cell>
          <cell r="J15624">
            <v>96834246.510000005</v>
          </cell>
        </row>
        <row r="15625">
          <cell r="H15625" t="str">
            <v>0330000384</v>
          </cell>
          <cell r="I15625">
            <v>156928000</v>
          </cell>
          <cell r="J15625">
            <v>96834246.510000005</v>
          </cell>
        </row>
        <row r="15626">
          <cell r="H15626" t="str">
            <v>0333986384</v>
          </cell>
          <cell r="I15626">
            <v>156928000</v>
          </cell>
          <cell r="J15626">
            <v>96834246.510000005</v>
          </cell>
        </row>
        <row r="15627">
          <cell r="H15627" t="str">
            <v>0333986384</v>
          </cell>
          <cell r="I15627">
            <v>156928000</v>
          </cell>
          <cell r="J15627">
            <v>96834246.510000005</v>
          </cell>
        </row>
        <row r="15628">
          <cell r="H15628" t="str">
            <v>0333986384</v>
          </cell>
          <cell r="I15628">
            <v>0</v>
          </cell>
          <cell r="J15628">
            <v>96834246.510000005</v>
          </cell>
        </row>
        <row r="15629">
          <cell r="H15629" t="str">
            <v>0333986384</v>
          </cell>
          <cell r="I15629">
            <v>0</v>
          </cell>
          <cell r="J15629">
            <v>96834246.510000005</v>
          </cell>
        </row>
        <row r="15630">
          <cell r="H15630" t="str">
            <v>384</v>
          </cell>
          <cell r="I15630">
            <v>69788900</v>
          </cell>
          <cell r="J15630">
            <v>69788900</v>
          </cell>
        </row>
        <row r="15631">
          <cell r="H15631" t="str">
            <v>0200000384</v>
          </cell>
          <cell r="I15631">
            <v>69788900</v>
          </cell>
          <cell r="J15631">
            <v>69788900</v>
          </cell>
        </row>
        <row r="15632">
          <cell r="H15632" t="str">
            <v>0210000384</v>
          </cell>
          <cell r="I15632">
            <v>69788900</v>
          </cell>
          <cell r="J15632">
            <v>69788900</v>
          </cell>
        </row>
        <row r="15633">
          <cell r="H15633" t="str">
            <v>0210059384</v>
          </cell>
          <cell r="I15633">
            <v>69788900</v>
          </cell>
          <cell r="J15633">
            <v>69788900</v>
          </cell>
        </row>
        <row r="15634">
          <cell r="H15634" t="str">
            <v>0210059384</v>
          </cell>
          <cell r="I15634">
            <v>69788900</v>
          </cell>
          <cell r="J15634">
            <v>69788900</v>
          </cell>
        </row>
        <row r="15635">
          <cell r="H15635" t="str">
            <v>0210059384</v>
          </cell>
          <cell r="I15635">
            <v>0</v>
          </cell>
          <cell r="J15635">
            <v>69788900</v>
          </cell>
        </row>
        <row r="15636">
          <cell r="H15636" t="str">
            <v>0210059384</v>
          </cell>
          <cell r="I15636">
            <v>0</v>
          </cell>
          <cell r="J15636">
            <v>69788900</v>
          </cell>
        </row>
        <row r="15637">
          <cell r="H15637" t="str">
            <v>385</v>
          </cell>
          <cell r="I15637">
            <v>8895561700</v>
          </cell>
          <cell r="J15637">
            <v>8895561700</v>
          </cell>
        </row>
        <row r="15638">
          <cell r="H15638" t="str">
            <v>385</v>
          </cell>
          <cell r="I15638">
            <v>913947900</v>
          </cell>
          <cell r="J15638">
            <v>913947900</v>
          </cell>
        </row>
        <row r="15639">
          <cell r="H15639" t="str">
            <v>385</v>
          </cell>
          <cell r="I15639">
            <v>912507900</v>
          </cell>
          <cell r="J15639">
            <v>912507900</v>
          </cell>
        </row>
        <row r="15640">
          <cell r="H15640" t="str">
            <v>0200000385</v>
          </cell>
          <cell r="I15640">
            <v>912507900</v>
          </cell>
          <cell r="J15640">
            <v>912507900</v>
          </cell>
        </row>
        <row r="15641">
          <cell r="H15641" t="str">
            <v>0210000385</v>
          </cell>
          <cell r="I15641">
            <v>912507900</v>
          </cell>
          <cell r="J15641">
            <v>912507900</v>
          </cell>
        </row>
        <row r="15642">
          <cell r="H15642" t="str">
            <v>0210059385</v>
          </cell>
          <cell r="I15642">
            <v>912507900</v>
          </cell>
          <cell r="J15642">
            <v>912507900</v>
          </cell>
        </row>
        <row r="15643">
          <cell r="H15643" t="str">
            <v>0210059385</v>
          </cell>
          <cell r="I15643">
            <v>912507900</v>
          </cell>
          <cell r="J15643">
            <v>912507900</v>
          </cell>
        </row>
        <row r="15644">
          <cell r="H15644" t="str">
            <v>0210059385</v>
          </cell>
          <cell r="I15644">
            <v>0</v>
          </cell>
          <cell r="J15644">
            <v>912507900</v>
          </cell>
        </row>
        <row r="15645">
          <cell r="H15645" t="str">
            <v>0210059385</v>
          </cell>
          <cell r="I15645">
            <v>0</v>
          </cell>
          <cell r="J15645">
            <v>912507900</v>
          </cell>
        </row>
        <row r="15646">
          <cell r="H15646" t="str">
            <v>385</v>
          </cell>
          <cell r="I15646">
            <v>1440000</v>
          </cell>
          <cell r="J15646">
            <v>1440000</v>
          </cell>
        </row>
        <row r="15647">
          <cell r="H15647" t="str">
            <v>1400000385</v>
          </cell>
          <cell r="I15647">
            <v>1440000</v>
          </cell>
          <cell r="J15647">
            <v>1440000</v>
          </cell>
        </row>
        <row r="15648">
          <cell r="H15648" t="str">
            <v>1460000385</v>
          </cell>
          <cell r="I15648">
            <v>1440000</v>
          </cell>
          <cell r="J15648">
            <v>1440000</v>
          </cell>
        </row>
        <row r="15649">
          <cell r="H15649" t="str">
            <v>1463046385</v>
          </cell>
          <cell r="I15649">
            <v>1440000</v>
          </cell>
          <cell r="J15649">
            <v>1440000</v>
          </cell>
        </row>
        <row r="15650">
          <cell r="H15650" t="str">
            <v>1463046385</v>
          </cell>
          <cell r="I15650">
            <v>1440000</v>
          </cell>
          <cell r="J15650">
            <v>1440000</v>
          </cell>
        </row>
        <row r="15651">
          <cell r="H15651" t="str">
            <v>1463046385</v>
          </cell>
          <cell r="I15651">
            <v>0</v>
          </cell>
          <cell r="J15651">
            <v>1440000</v>
          </cell>
        </row>
        <row r="15652">
          <cell r="H15652" t="str">
            <v>385</v>
          </cell>
          <cell r="I15652">
            <v>7981613800</v>
          </cell>
          <cell r="J15652">
            <v>7981613800</v>
          </cell>
        </row>
        <row r="15653">
          <cell r="H15653" t="str">
            <v>385</v>
          </cell>
          <cell r="I15653">
            <v>7873999300</v>
          </cell>
          <cell r="J15653">
            <v>7873999300</v>
          </cell>
        </row>
        <row r="15654">
          <cell r="H15654" t="str">
            <v>0200000385</v>
          </cell>
          <cell r="I15654">
            <v>7852143900</v>
          </cell>
          <cell r="J15654">
            <v>7852143900</v>
          </cell>
        </row>
        <row r="15655">
          <cell r="H15655" t="str">
            <v>0210000385</v>
          </cell>
          <cell r="I15655">
            <v>7852143900</v>
          </cell>
          <cell r="J15655">
            <v>7852143900</v>
          </cell>
        </row>
        <row r="15656">
          <cell r="H15656" t="str">
            <v>0210059385</v>
          </cell>
          <cell r="I15656">
            <v>7749759900</v>
          </cell>
          <cell r="J15656">
            <v>7749759900</v>
          </cell>
        </row>
        <row r="15657">
          <cell r="H15657" t="str">
            <v>0210059385</v>
          </cell>
          <cell r="I15657">
            <v>7749759900</v>
          </cell>
          <cell r="J15657">
            <v>7749759900</v>
          </cell>
        </row>
        <row r="15658">
          <cell r="H15658" t="str">
            <v>0210059385</v>
          </cell>
          <cell r="I15658">
            <v>0</v>
          </cell>
          <cell r="J15658">
            <v>7749759900</v>
          </cell>
        </row>
        <row r="15659">
          <cell r="H15659" t="str">
            <v>0210059385</v>
          </cell>
          <cell r="I15659">
            <v>0</v>
          </cell>
          <cell r="J15659">
            <v>5874492800</v>
          </cell>
        </row>
        <row r="15660">
          <cell r="H15660" t="str">
            <v>0210059385</v>
          </cell>
          <cell r="I15660">
            <v>0</v>
          </cell>
          <cell r="J15660">
            <v>1875267100</v>
          </cell>
        </row>
        <row r="15661">
          <cell r="H15661" t="str">
            <v>0213893385</v>
          </cell>
          <cell r="I15661">
            <v>2384000</v>
          </cell>
          <cell r="J15661">
            <v>2384000</v>
          </cell>
        </row>
        <row r="15662">
          <cell r="H15662" t="str">
            <v>0213893385</v>
          </cell>
          <cell r="I15662">
            <v>2384000</v>
          </cell>
          <cell r="J15662">
            <v>2384000</v>
          </cell>
        </row>
        <row r="15663">
          <cell r="H15663" t="str">
            <v>0213893385</v>
          </cell>
          <cell r="I15663">
            <v>0</v>
          </cell>
          <cell r="J15663">
            <v>2384000</v>
          </cell>
        </row>
        <row r="15664">
          <cell r="H15664" t="str">
            <v>0213893385</v>
          </cell>
          <cell r="I15664">
            <v>0</v>
          </cell>
          <cell r="J15664">
            <v>2384000</v>
          </cell>
        </row>
        <row r="15665">
          <cell r="H15665" t="str">
            <v>0214009385</v>
          </cell>
          <cell r="I15665">
            <v>100000000</v>
          </cell>
          <cell r="J15665">
            <v>100000000</v>
          </cell>
        </row>
        <row r="15666">
          <cell r="H15666" t="str">
            <v>0214009385</v>
          </cell>
          <cell r="I15666">
            <v>100000000</v>
          </cell>
          <cell r="J15666">
            <v>100000000</v>
          </cell>
        </row>
        <row r="15667">
          <cell r="H15667" t="str">
            <v>0214009385</v>
          </cell>
          <cell r="I15667">
            <v>0</v>
          </cell>
          <cell r="J15667">
            <v>100000000</v>
          </cell>
        </row>
        <row r="15668">
          <cell r="H15668" t="str">
            <v>0214009385</v>
          </cell>
          <cell r="I15668">
            <v>0</v>
          </cell>
          <cell r="J15668">
            <v>100000000</v>
          </cell>
        </row>
        <row r="15669">
          <cell r="H15669" t="str">
            <v>0300000385</v>
          </cell>
          <cell r="I15669">
            <v>21855400</v>
          </cell>
          <cell r="J15669">
            <v>21855400</v>
          </cell>
        </row>
        <row r="15670">
          <cell r="H15670" t="str">
            <v>0330000385</v>
          </cell>
          <cell r="I15670">
            <v>21855400</v>
          </cell>
          <cell r="J15670">
            <v>21855400</v>
          </cell>
        </row>
        <row r="15671">
          <cell r="H15671" t="str">
            <v>0333986385</v>
          </cell>
          <cell r="I15671">
            <v>21855400</v>
          </cell>
          <cell r="J15671">
            <v>21855400</v>
          </cell>
        </row>
        <row r="15672">
          <cell r="H15672" t="str">
            <v>0333986385</v>
          </cell>
          <cell r="I15672">
            <v>21855400</v>
          </cell>
          <cell r="J15672">
            <v>21855400</v>
          </cell>
        </row>
        <row r="15673">
          <cell r="H15673" t="str">
            <v>0333986385</v>
          </cell>
          <cell r="I15673">
            <v>0</v>
          </cell>
          <cell r="J15673">
            <v>21855400</v>
          </cell>
        </row>
        <row r="15674">
          <cell r="H15674" t="str">
            <v>0333986385</v>
          </cell>
          <cell r="I15674">
            <v>0</v>
          </cell>
          <cell r="J15674">
            <v>21855400</v>
          </cell>
        </row>
        <row r="15675">
          <cell r="H15675" t="str">
            <v>385</v>
          </cell>
          <cell r="I15675">
            <v>107614500</v>
          </cell>
          <cell r="J15675">
            <v>107614500</v>
          </cell>
        </row>
        <row r="15676">
          <cell r="H15676" t="str">
            <v>0200000385</v>
          </cell>
          <cell r="I15676">
            <v>107614500</v>
          </cell>
          <cell r="J15676">
            <v>107614500</v>
          </cell>
        </row>
        <row r="15677">
          <cell r="H15677" t="str">
            <v>0210000385</v>
          </cell>
          <cell r="I15677">
            <v>107614500</v>
          </cell>
          <cell r="J15677">
            <v>107614500</v>
          </cell>
        </row>
        <row r="15678">
          <cell r="H15678" t="str">
            <v>0210059385</v>
          </cell>
          <cell r="I15678">
            <v>107614500</v>
          </cell>
          <cell r="J15678">
            <v>107614500</v>
          </cell>
        </row>
        <row r="15679">
          <cell r="H15679" t="str">
            <v>0210059385</v>
          </cell>
          <cell r="I15679">
            <v>107614500</v>
          </cell>
          <cell r="J15679">
            <v>107614500</v>
          </cell>
        </row>
        <row r="15680">
          <cell r="H15680" t="str">
            <v>0210059385</v>
          </cell>
          <cell r="I15680">
            <v>0</v>
          </cell>
          <cell r="J15680">
            <v>107614500</v>
          </cell>
        </row>
        <row r="15681">
          <cell r="H15681" t="str">
            <v>0210059385</v>
          </cell>
          <cell r="I15681">
            <v>0</v>
          </cell>
          <cell r="J15681">
            <v>107614500</v>
          </cell>
        </row>
        <row r="15682">
          <cell r="H15682" t="str">
            <v>386</v>
          </cell>
          <cell r="I15682">
            <v>13684244000</v>
          </cell>
          <cell r="J15682">
            <v>13684244000</v>
          </cell>
        </row>
        <row r="15683">
          <cell r="H15683" t="str">
            <v>386</v>
          </cell>
          <cell r="I15683">
            <v>2596544400</v>
          </cell>
          <cell r="J15683">
            <v>2596544400</v>
          </cell>
        </row>
        <row r="15684">
          <cell r="H15684" t="str">
            <v>386</v>
          </cell>
          <cell r="I15684">
            <v>2588144400</v>
          </cell>
          <cell r="J15684">
            <v>2588144400</v>
          </cell>
        </row>
        <row r="15685">
          <cell r="H15685" t="str">
            <v>0200000386</v>
          </cell>
          <cell r="I15685">
            <v>2588144400</v>
          </cell>
          <cell r="J15685">
            <v>2588144400</v>
          </cell>
        </row>
        <row r="15686">
          <cell r="H15686" t="str">
            <v>0210000386</v>
          </cell>
          <cell r="I15686">
            <v>2588144400</v>
          </cell>
          <cell r="J15686">
            <v>2588144400</v>
          </cell>
        </row>
        <row r="15687">
          <cell r="H15687" t="str">
            <v>0210059386</v>
          </cell>
          <cell r="I15687">
            <v>2588144400</v>
          </cell>
          <cell r="J15687">
            <v>2588144400</v>
          </cell>
        </row>
        <row r="15688">
          <cell r="H15688" t="str">
            <v>0210059386</v>
          </cell>
          <cell r="I15688">
            <v>2588144400</v>
          </cell>
          <cell r="J15688">
            <v>2588144400</v>
          </cell>
        </row>
        <row r="15689">
          <cell r="H15689" t="str">
            <v>0210059386</v>
          </cell>
          <cell r="I15689">
            <v>0</v>
          </cell>
          <cell r="J15689">
            <v>2588144400</v>
          </cell>
        </row>
        <row r="15690">
          <cell r="H15690" t="str">
            <v>0210059386</v>
          </cell>
          <cell r="I15690">
            <v>0</v>
          </cell>
          <cell r="J15690">
            <v>2588144400</v>
          </cell>
        </row>
        <row r="15691">
          <cell r="H15691" t="str">
            <v>386</v>
          </cell>
          <cell r="I15691">
            <v>8400000</v>
          </cell>
          <cell r="J15691">
            <v>8400000</v>
          </cell>
        </row>
        <row r="15692">
          <cell r="H15692" t="str">
            <v>1400000386</v>
          </cell>
          <cell r="I15692">
            <v>8400000</v>
          </cell>
          <cell r="J15692">
            <v>8400000</v>
          </cell>
        </row>
        <row r="15693">
          <cell r="H15693" t="str">
            <v>1460000386</v>
          </cell>
          <cell r="I15693">
            <v>8400000</v>
          </cell>
          <cell r="J15693">
            <v>8400000</v>
          </cell>
        </row>
        <row r="15694">
          <cell r="H15694" t="str">
            <v>1463046386</v>
          </cell>
          <cell r="I15694">
            <v>8400000</v>
          </cell>
          <cell r="J15694">
            <v>8400000</v>
          </cell>
        </row>
        <row r="15695">
          <cell r="H15695" t="str">
            <v>1463046386</v>
          </cell>
          <cell r="I15695">
            <v>8400000</v>
          </cell>
          <cell r="J15695">
            <v>8400000</v>
          </cell>
        </row>
        <row r="15696">
          <cell r="H15696" t="str">
            <v>1463046386</v>
          </cell>
          <cell r="I15696">
            <v>0</v>
          </cell>
          <cell r="J15696">
            <v>8400000</v>
          </cell>
        </row>
        <row r="15697">
          <cell r="H15697" t="str">
            <v>386</v>
          </cell>
          <cell r="I15697">
            <v>11087699600</v>
          </cell>
          <cell r="J15697">
            <v>11087699600</v>
          </cell>
        </row>
        <row r="15698">
          <cell r="H15698" t="str">
            <v>386</v>
          </cell>
          <cell r="I15698">
            <v>11087699600</v>
          </cell>
          <cell r="J15698">
            <v>11087699600</v>
          </cell>
        </row>
        <row r="15699">
          <cell r="H15699" t="str">
            <v>0200000386</v>
          </cell>
          <cell r="I15699">
            <v>11064978800</v>
          </cell>
          <cell r="J15699">
            <v>11064978800</v>
          </cell>
        </row>
        <row r="15700">
          <cell r="H15700" t="str">
            <v>0210000386</v>
          </cell>
          <cell r="I15700">
            <v>11064978800</v>
          </cell>
          <cell r="J15700">
            <v>11064978800</v>
          </cell>
        </row>
        <row r="15701">
          <cell r="H15701" t="str">
            <v>0210059386</v>
          </cell>
          <cell r="I15701">
            <v>10247229900</v>
          </cell>
          <cell r="J15701">
            <v>10247229900</v>
          </cell>
        </row>
        <row r="15702">
          <cell r="H15702" t="str">
            <v>0210059386</v>
          </cell>
          <cell r="I15702">
            <v>10247229900</v>
          </cell>
          <cell r="J15702">
            <v>10247229900</v>
          </cell>
        </row>
        <row r="15703">
          <cell r="H15703" t="str">
            <v>0210059386</v>
          </cell>
          <cell r="I15703">
            <v>0</v>
          </cell>
          <cell r="J15703">
            <v>10247229900</v>
          </cell>
        </row>
        <row r="15704">
          <cell r="H15704" t="str">
            <v>0210059386</v>
          </cell>
          <cell r="I15704">
            <v>0</v>
          </cell>
          <cell r="J15704">
            <v>8388578600</v>
          </cell>
        </row>
        <row r="15705">
          <cell r="H15705" t="str">
            <v>0210059386</v>
          </cell>
          <cell r="I15705">
            <v>0</v>
          </cell>
          <cell r="J15705">
            <v>1858651300</v>
          </cell>
        </row>
        <row r="15706">
          <cell r="H15706" t="str">
            <v>0213893386</v>
          </cell>
          <cell r="I15706">
            <v>2264000</v>
          </cell>
          <cell r="J15706">
            <v>2264000</v>
          </cell>
        </row>
        <row r="15707">
          <cell r="H15707" t="str">
            <v>0213893386</v>
          </cell>
          <cell r="I15707">
            <v>2264000</v>
          </cell>
          <cell r="J15707">
            <v>2264000</v>
          </cell>
        </row>
        <row r="15708">
          <cell r="H15708" t="str">
            <v>0213893386</v>
          </cell>
          <cell r="I15708">
            <v>0</v>
          </cell>
          <cell r="J15708">
            <v>2264000</v>
          </cell>
        </row>
        <row r="15709">
          <cell r="H15709" t="str">
            <v>0213893386</v>
          </cell>
          <cell r="I15709">
            <v>0</v>
          </cell>
          <cell r="J15709">
            <v>2264000</v>
          </cell>
        </row>
        <row r="15710">
          <cell r="H15710" t="str">
            <v>0214009386</v>
          </cell>
          <cell r="I15710">
            <v>815484900</v>
          </cell>
          <cell r="J15710">
            <v>815484900</v>
          </cell>
        </row>
        <row r="15711">
          <cell r="H15711" t="str">
            <v>0214009386</v>
          </cell>
          <cell r="I15711">
            <v>815484900</v>
          </cell>
          <cell r="J15711">
            <v>815484900</v>
          </cell>
        </row>
        <row r="15712">
          <cell r="H15712" t="str">
            <v>0214009386</v>
          </cell>
          <cell r="I15712">
            <v>0</v>
          </cell>
          <cell r="J15712">
            <v>815484900</v>
          </cell>
        </row>
        <row r="15713">
          <cell r="H15713" t="str">
            <v>0214009386</v>
          </cell>
          <cell r="I15713">
            <v>0</v>
          </cell>
          <cell r="J15713">
            <v>815484900</v>
          </cell>
        </row>
        <row r="15714">
          <cell r="H15714" t="str">
            <v>0300000386</v>
          </cell>
          <cell r="I15714">
            <v>22720800</v>
          </cell>
          <cell r="J15714">
            <v>22720800</v>
          </cell>
        </row>
        <row r="15715">
          <cell r="H15715" t="str">
            <v>0330000386</v>
          </cell>
          <cell r="I15715">
            <v>22720800</v>
          </cell>
          <cell r="J15715">
            <v>22720800</v>
          </cell>
        </row>
        <row r="15716">
          <cell r="H15716" t="str">
            <v>0333986386</v>
          </cell>
          <cell r="I15716">
            <v>22720800</v>
          </cell>
          <cell r="J15716">
            <v>22720800</v>
          </cell>
        </row>
        <row r="15717">
          <cell r="H15717" t="str">
            <v>0333986386</v>
          </cell>
          <cell r="I15717">
            <v>22720800</v>
          </cell>
          <cell r="J15717">
            <v>22720800</v>
          </cell>
        </row>
        <row r="15718">
          <cell r="H15718" t="str">
            <v>0333986386</v>
          </cell>
          <cell r="I15718">
            <v>0</v>
          </cell>
          <cell r="J15718">
            <v>22720800</v>
          </cell>
        </row>
        <row r="15719">
          <cell r="H15719" t="str">
            <v>0333986386</v>
          </cell>
          <cell r="I15719">
            <v>0</v>
          </cell>
          <cell r="J15719">
            <v>22720800</v>
          </cell>
        </row>
        <row r="15720">
          <cell r="H15720" t="str">
            <v>388</v>
          </cell>
          <cell r="I15720">
            <v>48673400100</v>
          </cell>
          <cell r="J15720">
            <v>46006332731.860001</v>
          </cell>
        </row>
        <row r="15721">
          <cell r="H15721" t="str">
            <v>388</v>
          </cell>
          <cell r="I15721">
            <v>272693600</v>
          </cell>
          <cell r="J15721">
            <v>272693600</v>
          </cell>
        </row>
        <row r="15722">
          <cell r="H15722" t="str">
            <v>388</v>
          </cell>
          <cell r="I15722">
            <v>272693600</v>
          </cell>
          <cell r="J15722">
            <v>272693600</v>
          </cell>
        </row>
        <row r="15723">
          <cell r="H15723" t="str">
            <v>9900000388</v>
          </cell>
          <cell r="I15723">
            <v>272693600</v>
          </cell>
          <cell r="J15723">
            <v>272693600</v>
          </cell>
        </row>
        <row r="15724">
          <cell r="H15724" t="str">
            <v>9990000388</v>
          </cell>
          <cell r="I15724">
            <v>272693600</v>
          </cell>
          <cell r="J15724">
            <v>272693600</v>
          </cell>
        </row>
        <row r="15725">
          <cell r="H15725" t="str">
            <v>9996051388</v>
          </cell>
          <cell r="I15725">
            <v>272693600</v>
          </cell>
          <cell r="J15725">
            <v>272693600</v>
          </cell>
        </row>
        <row r="15726">
          <cell r="H15726" t="str">
            <v>9996051388</v>
          </cell>
          <cell r="I15726">
            <v>272693600</v>
          </cell>
          <cell r="J15726">
            <v>272693600</v>
          </cell>
        </row>
        <row r="15727">
          <cell r="H15727" t="str">
            <v>9996051388</v>
          </cell>
          <cell r="I15727">
            <v>0</v>
          </cell>
          <cell r="J15727">
            <v>272693600</v>
          </cell>
        </row>
        <row r="15728">
          <cell r="H15728" t="str">
            <v>388</v>
          </cell>
          <cell r="I15728">
            <v>3551572700</v>
          </cell>
          <cell r="J15728">
            <v>2469879144.71</v>
          </cell>
        </row>
        <row r="15729">
          <cell r="H15729" t="str">
            <v>388</v>
          </cell>
          <cell r="I15729">
            <v>248425000</v>
          </cell>
          <cell r="J15729">
            <v>248405000</v>
          </cell>
        </row>
        <row r="15730">
          <cell r="H15730" t="str">
            <v>1000000388</v>
          </cell>
          <cell r="I15730">
            <v>35840000</v>
          </cell>
          <cell r="J15730">
            <v>35820000</v>
          </cell>
        </row>
        <row r="15731">
          <cell r="H15731" t="str">
            <v>1050000388</v>
          </cell>
          <cell r="I15731">
            <v>15840000</v>
          </cell>
          <cell r="J15731">
            <v>15840000</v>
          </cell>
        </row>
        <row r="15732">
          <cell r="H15732" t="str">
            <v>1059999388</v>
          </cell>
          <cell r="I15732">
            <v>15840000</v>
          </cell>
          <cell r="J15732">
            <v>15840000</v>
          </cell>
        </row>
        <row r="15733">
          <cell r="H15733" t="str">
            <v>1059999388</v>
          </cell>
          <cell r="I15733">
            <v>15840000</v>
          </cell>
          <cell r="J15733">
            <v>15840000</v>
          </cell>
        </row>
        <row r="15734">
          <cell r="H15734" t="str">
            <v>1059999388</v>
          </cell>
          <cell r="I15734">
            <v>0</v>
          </cell>
          <cell r="J15734">
            <v>15840000</v>
          </cell>
        </row>
        <row r="15735">
          <cell r="H15735" t="str">
            <v>1059999388</v>
          </cell>
          <cell r="I15735">
            <v>0</v>
          </cell>
          <cell r="J15735">
            <v>15840000</v>
          </cell>
        </row>
        <row r="15736">
          <cell r="H15736" t="str">
            <v>10Б0000388</v>
          </cell>
          <cell r="I15736">
            <v>20000000</v>
          </cell>
          <cell r="J15736">
            <v>19980000</v>
          </cell>
        </row>
        <row r="15737">
          <cell r="H15737" t="str">
            <v>10Б9999388</v>
          </cell>
          <cell r="I15737">
            <v>20000000</v>
          </cell>
          <cell r="J15737">
            <v>19980000</v>
          </cell>
        </row>
        <row r="15738">
          <cell r="H15738" t="str">
            <v>10Б9999388</v>
          </cell>
          <cell r="I15738">
            <v>20000000</v>
          </cell>
          <cell r="J15738">
            <v>19980000</v>
          </cell>
        </row>
        <row r="15739">
          <cell r="H15739" t="str">
            <v>10Б9999388</v>
          </cell>
          <cell r="I15739">
            <v>0</v>
          </cell>
          <cell r="J15739">
            <v>19980000</v>
          </cell>
        </row>
        <row r="15740">
          <cell r="H15740" t="str">
            <v>10Б9999388</v>
          </cell>
          <cell r="I15740">
            <v>0</v>
          </cell>
          <cell r="J15740">
            <v>19980000</v>
          </cell>
        </row>
        <row r="15741">
          <cell r="H15741" t="str">
            <v>2200000388</v>
          </cell>
          <cell r="I15741">
            <v>203585000</v>
          </cell>
          <cell r="J15741">
            <v>203585000</v>
          </cell>
        </row>
        <row r="15742">
          <cell r="H15742" t="str">
            <v>2260000388</v>
          </cell>
          <cell r="I15742">
            <v>203585000</v>
          </cell>
          <cell r="J15742">
            <v>203585000</v>
          </cell>
        </row>
        <row r="15743">
          <cell r="H15743" t="str">
            <v>2269999388</v>
          </cell>
          <cell r="I15743">
            <v>203585000</v>
          </cell>
          <cell r="J15743">
            <v>203585000</v>
          </cell>
        </row>
        <row r="15744">
          <cell r="H15744" t="str">
            <v>2269999388</v>
          </cell>
          <cell r="I15744">
            <v>203585000</v>
          </cell>
          <cell r="J15744">
            <v>203585000</v>
          </cell>
        </row>
        <row r="15745">
          <cell r="H15745" t="str">
            <v>2269999388</v>
          </cell>
          <cell r="I15745">
            <v>0</v>
          </cell>
          <cell r="J15745">
            <v>203585000</v>
          </cell>
        </row>
        <row r="15746">
          <cell r="H15746" t="str">
            <v>2269999388</v>
          </cell>
          <cell r="I15746">
            <v>0</v>
          </cell>
          <cell r="J15746">
            <v>203585000</v>
          </cell>
        </row>
        <row r="15747">
          <cell r="H15747" t="str">
            <v>9900000388</v>
          </cell>
          <cell r="I15747">
            <v>9000000</v>
          </cell>
          <cell r="J15747">
            <v>9000000</v>
          </cell>
        </row>
        <row r="15748">
          <cell r="H15748" t="str">
            <v>9940000388</v>
          </cell>
          <cell r="I15748">
            <v>9000000</v>
          </cell>
          <cell r="J15748">
            <v>9000000</v>
          </cell>
        </row>
        <row r="15749">
          <cell r="H15749" t="str">
            <v>9942018388</v>
          </cell>
          <cell r="I15749">
            <v>9000000</v>
          </cell>
          <cell r="J15749">
            <v>9000000</v>
          </cell>
        </row>
        <row r="15750">
          <cell r="H15750" t="str">
            <v>9942018388</v>
          </cell>
          <cell r="I15750">
            <v>9000000</v>
          </cell>
          <cell r="J15750">
            <v>9000000</v>
          </cell>
        </row>
        <row r="15751">
          <cell r="H15751" t="str">
            <v>9942018388</v>
          </cell>
          <cell r="I15751">
            <v>0</v>
          </cell>
          <cell r="J15751">
            <v>9000000</v>
          </cell>
        </row>
        <row r="15752">
          <cell r="H15752" t="str">
            <v>9942018388</v>
          </cell>
          <cell r="I15752">
            <v>0</v>
          </cell>
          <cell r="J15752">
            <v>9000000</v>
          </cell>
        </row>
        <row r="15753">
          <cell r="H15753" t="str">
            <v>388</v>
          </cell>
          <cell r="I15753">
            <v>3303147700</v>
          </cell>
          <cell r="J15753">
            <v>2221474144.71</v>
          </cell>
        </row>
        <row r="15754">
          <cell r="H15754" t="str">
            <v>1000000388</v>
          </cell>
          <cell r="I15754">
            <v>283098400</v>
          </cell>
          <cell r="J15754">
            <v>132296141.52</v>
          </cell>
        </row>
        <row r="15755">
          <cell r="H15755" t="str">
            <v>1050000388</v>
          </cell>
          <cell r="I15755">
            <v>97714900</v>
          </cell>
          <cell r="J15755">
            <v>96962641.519999996</v>
          </cell>
        </row>
        <row r="15756">
          <cell r="H15756" t="str">
            <v>1059999388</v>
          </cell>
          <cell r="I15756">
            <v>97714900</v>
          </cell>
          <cell r="J15756">
            <v>96962641.519999996</v>
          </cell>
        </row>
        <row r="15757">
          <cell r="H15757" t="str">
            <v>1059999388</v>
          </cell>
          <cell r="I15757">
            <v>97714900</v>
          </cell>
          <cell r="J15757">
            <v>96962641.519999996</v>
          </cell>
        </row>
        <row r="15758">
          <cell r="H15758" t="str">
            <v>1059999388</v>
          </cell>
          <cell r="I15758">
            <v>0</v>
          </cell>
          <cell r="J15758">
            <v>96962641.519999996</v>
          </cell>
        </row>
        <row r="15759">
          <cell r="H15759" t="str">
            <v>1059999388</v>
          </cell>
          <cell r="I15759">
            <v>0</v>
          </cell>
          <cell r="J15759">
            <v>96962641.519999996</v>
          </cell>
        </row>
        <row r="15760">
          <cell r="H15760" t="str">
            <v>1070000388</v>
          </cell>
          <cell r="I15760">
            <v>25383500</v>
          </cell>
          <cell r="J15760">
            <v>25383500</v>
          </cell>
        </row>
        <row r="15761">
          <cell r="H15761" t="str">
            <v>1079999388</v>
          </cell>
          <cell r="I15761">
            <v>25383500</v>
          </cell>
          <cell r="J15761">
            <v>25383500</v>
          </cell>
        </row>
        <row r="15762">
          <cell r="H15762" t="str">
            <v>1079999388</v>
          </cell>
          <cell r="I15762">
            <v>25383500</v>
          </cell>
          <cell r="J15762">
            <v>25383500</v>
          </cell>
        </row>
        <row r="15763">
          <cell r="H15763" t="str">
            <v>1079999388</v>
          </cell>
          <cell r="I15763">
            <v>0</v>
          </cell>
          <cell r="J15763">
            <v>25383500</v>
          </cell>
        </row>
        <row r="15764">
          <cell r="H15764" t="str">
            <v>1079999388</v>
          </cell>
          <cell r="I15764">
            <v>0</v>
          </cell>
          <cell r="J15764">
            <v>25383500</v>
          </cell>
        </row>
        <row r="15765">
          <cell r="H15765" t="str">
            <v>10Б0000388</v>
          </cell>
          <cell r="I15765">
            <v>160000000</v>
          </cell>
          <cell r="J15765">
            <v>9950000</v>
          </cell>
        </row>
        <row r="15766">
          <cell r="H15766" t="str">
            <v>10Б9999388</v>
          </cell>
          <cell r="I15766">
            <v>160000000</v>
          </cell>
          <cell r="J15766">
            <v>9950000</v>
          </cell>
        </row>
        <row r="15767">
          <cell r="H15767" t="str">
            <v>10Б9999388</v>
          </cell>
          <cell r="I15767">
            <v>10000000</v>
          </cell>
          <cell r="J15767">
            <v>9950000</v>
          </cell>
        </row>
        <row r="15768">
          <cell r="H15768" t="str">
            <v>10Б9999388</v>
          </cell>
          <cell r="I15768">
            <v>0</v>
          </cell>
          <cell r="J15768">
            <v>9950000</v>
          </cell>
        </row>
        <row r="15769">
          <cell r="H15769" t="str">
            <v>10Б9999388</v>
          </cell>
          <cell r="I15769">
            <v>0</v>
          </cell>
          <cell r="J15769">
            <v>9950000</v>
          </cell>
        </row>
        <row r="15770">
          <cell r="H15770" t="str">
            <v>10Б9999388</v>
          </cell>
          <cell r="I15770">
            <v>150000000</v>
          </cell>
          <cell r="J15770">
            <v>0</v>
          </cell>
        </row>
        <row r="15771">
          <cell r="H15771" t="str">
            <v>2000000388</v>
          </cell>
          <cell r="I15771">
            <v>807895000</v>
          </cell>
          <cell r="J15771">
            <v>172185743.02000001</v>
          </cell>
        </row>
        <row r="15772">
          <cell r="H15772" t="str">
            <v>2040000388</v>
          </cell>
          <cell r="I15772">
            <v>807895000</v>
          </cell>
          <cell r="J15772">
            <v>172185743.02000001</v>
          </cell>
        </row>
        <row r="15773">
          <cell r="H15773" t="str">
            <v>2049999388</v>
          </cell>
          <cell r="I15773">
            <v>807895000</v>
          </cell>
          <cell r="J15773">
            <v>172185743.02000001</v>
          </cell>
        </row>
        <row r="15774">
          <cell r="H15774" t="str">
            <v>2049999388</v>
          </cell>
          <cell r="I15774">
            <v>807895000</v>
          </cell>
          <cell r="J15774">
            <v>172185743.02000001</v>
          </cell>
        </row>
        <row r="15775">
          <cell r="H15775" t="str">
            <v>2049999388</v>
          </cell>
          <cell r="I15775">
            <v>0</v>
          </cell>
          <cell r="J15775">
            <v>172185743.02000001</v>
          </cell>
        </row>
        <row r="15776">
          <cell r="H15776" t="str">
            <v>2049999388</v>
          </cell>
          <cell r="I15776">
            <v>0</v>
          </cell>
          <cell r="J15776">
            <v>172185743.02000001</v>
          </cell>
        </row>
        <row r="15777">
          <cell r="H15777" t="str">
            <v>2100000388</v>
          </cell>
          <cell r="I15777">
            <v>1090298900</v>
          </cell>
          <cell r="J15777">
            <v>795148311.90999997</v>
          </cell>
        </row>
        <row r="15778">
          <cell r="H15778" t="str">
            <v>2150000388</v>
          </cell>
          <cell r="I15778">
            <v>1090298900</v>
          </cell>
          <cell r="J15778">
            <v>795148311.90999997</v>
          </cell>
        </row>
        <row r="15779">
          <cell r="H15779" t="str">
            <v>2159999388</v>
          </cell>
          <cell r="I15779">
            <v>1090298900</v>
          </cell>
          <cell r="J15779">
            <v>795148311.90999997</v>
          </cell>
        </row>
        <row r="15780">
          <cell r="H15780" t="str">
            <v>2159999388</v>
          </cell>
          <cell r="I15780">
            <v>1090298900</v>
          </cell>
          <cell r="J15780">
            <v>795148311.90999997</v>
          </cell>
        </row>
        <row r="15781">
          <cell r="H15781" t="str">
            <v>2159999388</v>
          </cell>
          <cell r="I15781">
            <v>0</v>
          </cell>
          <cell r="J15781">
            <v>795148311.90999997</v>
          </cell>
        </row>
        <row r="15782">
          <cell r="H15782" t="str">
            <v>2159999388</v>
          </cell>
          <cell r="I15782">
            <v>0</v>
          </cell>
          <cell r="J15782">
            <v>795148311.90999997</v>
          </cell>
        </row>
        <row r="15783">
          <cell r="H15783" t="str">
            <v>2200000388</v>
          </cell>
          <cell r="I15783">
            <v>1064738300</v>
          </cell>
          <cell r="J15783">
            <v>1064726872.8099999</v>
          </cell>
        </row>
        <row r="15784">
          <cell r="H15784" t="str">
            <v>2260000388</v>
          </cell>
          <cell r="I15784">
            <v>1064738300</v>
          </cell>
          <cell r="J15784">
            <v>1064726872.8099999</v>
          </cell>
        </row>
        <row r="15785">
          <cell r="H15785" t="str">
            <v>2269999388</v>
          </cell>
          <cell r="I15785">
            <v>1064738300</v>
          </cell>
          <cell r="J15785">
            <v>1064726872.8099999</v>
          </cell>
        </row>
        <row r="15786">
          <cell r="H15786" t="str">
            <v>2269999388</v>
          </cell>
          <cell r="I15786">
            <v>174923500</v>
          </cell>
          <cell r="J15786">
            <v>174912146.46000001</v>
          </cell>
        </row>
        <row r="15787">
          <cell r="H15787" t="str">
            <v>2269999388</v>
          </cell>
          <cell r="I15787">
            <v>0</v>
          </cell>
          <cell r="J15787">
            <v>174912146.46000001</v>
          </cell>
        </row>
        <row r="15788">
          <cell r="H15788" t="str">
            <v>2269999388</v>
          </cell>
          <cell r="I15788">
            <v>0</v>
          </cell>
          <cell r="J15788">
            <v>174912146.46000001</v>
          </cell>
        </row>
        <row r="15789">
          <cell r="H15789" t="str">
            <v>2269999388</v>
          </cell>
          <cell r="I15789">
            <v>889814800</v>
          </cell>
          <cell r="J15789">
            <v>889814726.35000002</v>
          </cell>
        </row>
        <row r="15790">
          <cell r="H15790" t="str">
            <v>2269999388</v>
          </cell>
          <cell r="I15790">
            <v>0</v>
          </cell>
          <cell r="J15790">
            <v>889814726.35000002</v>
          </cell>
        </row>
        <row r="15791">
          <cell r="H15791" t="str">
            <v>2269999388</v>
          </cell>
          <cell r="I15791">
            <v>0</v>
          </cell>
          <cell r="J15791">
            <v>889814726.35000002</v>
          </cell>
        </row>
        <row r="15792">
          <cell r="H15792" t="str">
            <v>9900000388</v>
          </cell>
          <cell r="I15792">
            <v>57117100</v>
          </cell>
          <cell r="J15792">
            <v>57117075.450000003</v>
          </cell>
        </row>
        <row r="15793">
          <cell r="H15793" t="str">
            <v>9940000388</v>
          </cell>
          <cell r="I15793">
            <v>57117100</v>
          </cell>
          <cell r="J15793">
            <v>57117075.450000003</v>
          </cell>
        </row>
        <row r="15794">
          <cell r="H15794" t="str">
            <v>9940059388</v>
          </cell>
          <cell r="I15794">
            <v>57117100</v>
          </cell>
          <cell r="J15794">
            <v>57117075.450000003</v>
          </cell>
        </row>
        <row r="15795">
          <cell r="H15795" t="str">
            <v>9940059388</v>
          </cell>
          <cell r="I15795">
            <v>57117100</v>
          </cell>
          <cell r="J15795">
            <v>57117075.450000003</v>
          </cell>
        </row>
        <row r="15796">
          <cell r="H15796" t="str">
            <v>9940059388</v>
          </cell>
          <cell r="I15796">
            <v>0</v>
          </cell>
          <cell r="J15796">
            <v>57117075.450000003</v>
          </cell>
        </row>
        <row r="15797">
          <cell r="H15797" t="str">
            <v>9940059388</v>
          </cell>
          <cell r="I15797">
            <v>0</v>
          </cell>
          <cell r="J15797">
            <v>57117075.450000003</v>
          </cell>
        </row>
        <row r="15798">
          <cell r="H15798" t="str">
            <v>388</v>
          </cell>
          <cell r="I15798">
            <v>211643900</v>
          </cell>
          <cell r="J15798">
            <v>210655974</v>
          </cell>
        </row>
        <row r="15799">
          <cell r="H15799" t="str">
            <v>388</v>
          </cell>
          <cell r="I15799">
            <v>106177600</v>
          </cell>
          <cell r="J15799">
            <v>105197054</v>
          </cell>
        </row>
        <row r="15800">
          <cell r="H15800" t="str">
            <v>0200000388</v>
          </cell>
          <cell r="I15800">
            <v>103249000</v>
          </cell>
          <cell r="J15800">
            <v>103249000</v>
          </cell>
        </row>
        <row r="15801">
          <cell r="H15801" t="str">
            <v>0210000388</v>
          </cell>
          <cell r="I15801">
            <v>103249000</v>
          </cell>
          <cell r="J15801">
            <v>103249000</v>
          </cell>
        </row>
        <row r="15802">
          <cell r="H15802" t="str">
            <v>0210059388</v>
          </cell>
          <cell r="I15802">
            <v>103057000</v>
          </cell>
          <cell r="J15802">
            <v>103057000</v>
          </cell>
        </row>
        <row r="15803">
          <cell r="H15803" t="str">
            <v>0210059388</v>
          </cell>
          <cell r="I15803">
            <v>103057000</v>
          </cell>
          <cell r="J15803">
            <v>103057000</v>
          </cell>
        </row>
        <row r="15804">
          <cell r="H15804" t="str">
            <v>0210059388</v>
          </cell>
          <cell r="I15804">
            <v>0</v>
          </cell>
          <cell r="J15804">
            <v>103057000</v>
          </cell>
        </row>
        <row r="15805">
          <cell r="H15805" t="str">
            <v>0210059388</v>
          </cell>
          <cell r="I15805">
            <v>0</v>
          </cell>
          <cell r="J15805">
            <v>96057800</v>
          </cell>
        </row>
        <row r="15806">
          <cell r="H15806" t="str">
            <v>0210059388</v>
          </cell>
          <cell r="I15806">
            <v>0</v>
          </cell>
          <cell r="J15806">
            <v>6999200</v>
          </cell>
        </row>
        <row r="15807">
          <cell r="H15807" t="str">
            <v>0213893388</v>
          </cell>
          <cell r="I15807">
            <v>192000</v>
          </cell>
          <cell r="J15807">
            <v>192000</v>
          </cell>
        </row>
        <row r="15808">
          <cell r="H15808" t="str">
            <v>0213893388</v>
          </cell>
          <cell r="I15808">
            <v>192000</v>
          </cell>
          <cell r="J15808">
            <v>192000</v>
          </cell>
        </row>
        <row r="15809">
          <cell r="H15809" t="str">
            <v>0213893388</v>
          </cell>
          <cell r="I15809">
            <v>0</v>
          </cell>
          <cell r="J15809">
            <v>192000</v>
          </cell>
        </row>
        <row r="15810">
          <cell r="H15810" t="str">
            <v>0213893388</v>
          </cell>
          <cell r="I15810">
            <v>0</v>
          </cell>
          <cell r="J15810">
            <v>192000</v>
          </cell>
        </row>
        <row r="15811">
          <cell r="H15811" t="str">
            <v>0300000388</v>
          </cell>
          <cell r="I15811">
            <v>2928600</v>
          </cell>
          <cell r="J15811">
            <v>1948054</v>
          </cell>
        </row>
        <row r="15812">
          <cell r="H15812" t="str">
            <v>0330000388</v>
          </cell>
          <cell r="I15812">
            <v>2928600</v>
          </cell>
          <cell r="J15812">
            <v>1948054</v>
          </cell>
        </row>
        <row r="15813">
          <cell r="H15813" t="str">
            <v>0333986388</v>
          </cell>
          <cell r="I15813">
            <v>2928600</v>
          </cell>
          <cell r="J15813">
            <v>1948054</v>
          </cell>
        </row>
        <row r="15814">
          <cell r="H15814" t="str">
            <v>0333986388</v>
          </cell>
          <cell r="I15814">
            <v>2928600</v>
          </cell>
          <cell r="J15814">
            <v>1948054</v>
          </cell>
        </row>
        <row r="15815">
          <cell r="H15815" t="str">
            <v>0333986388</v>
          </cell>
          <cell r="I15815">
            <v>0</v>
          </cell>
          <cell r="J15815">
            <v>1948054</v>
          </cell>
        </row>
        <row r="15816">
          <cell r="H15816" t="str">
            <v>0333986388</v>
          </cell>
          <cell r="I15816">
            <v>0</v>
          </cell>
          <cell r="J15816">
            <v>1948054</v>
          </cell>
        </row>
        <row r="15817">
          <cell r="H15817" t="str">
            <v>388</v>
          </cell>
          <cell r="I15817">
            <v>105466300</v>
          </cell>
          <cell r="J15817">
            <v>105458920</v>
          </cell>
        </row>
        <row r="15818">
          <cell r="H15818" t="str">
            <v>0100000388</v>
          </cell>
          <cell r="I15818">
            <v>105466300</v>
          </cell>
          <cell r="J15818">
            <v>105458920</v>
          </cell>
        </row>
        <row r="15819">
          <cell r="H15819" t="str">
            <v>0170000388</v>
          </cell>
          <cell r="I15819">
            <v>103566400</v>
          </cell>
          <cell r="J15819">
            <v>103566400</v>
          </cell>
        </row>
        <row r="15820">
          <cell r="H15820" t="str">
            <v>0170059388</v>
          </cell>
          <cell r="I15820">
            <v>103566400</v>
          </cell>
          <cell r="J15820">
            <v>103566400</v>
          </cell>
        </row>
        <row r="15821">
          <cell r="H15821" t="str">
            <v>0170059388</v>
          </cell>
          <cell r="I15821">
            <v>103566400</v>
          </cell>
          <cell r="J15821">
            <v>103566400</v>
          </cell>
        </row>
        <row r="15822">
          <cell r="H15822" t="str">
            <v>0170059388</v>
          </cell>
          <cell r="I15822">
            <v>0</v>
          </cell>
          <cell r="J15822">
            <v>103566400</v>
          </cell>
        </row>
        <row r="15823">
          <cell r="H15823" t="str">
            <v>0170059388</v>
          </cell>
          <cell r="I15823">
            <v>0</v>
          </cell>
          <cell r="J15823">
            <v>87198600</v>
          </cell>
        </row>
        <row r="15824">
          <cell r="H15824" t="str">
            <v>0170059388</v>
          </cell>
          <cell r="I15824">
            <v>0</v>
          </cell>
          <cell r="J15824">
            <v>16367800</v>
          </cell>
        </row>
        <row r="15825">
          <cell r="H15825" t="str">
            <v>01Г0000388</v>
          </cell>
          <cell r="I15825">
            <v>1899900</v>
          </cell>
          <cell r="J15825">
            <v>1892520</v>
          </cell>
        </row>
        <row r="15826">
          <cell r="H15826" t="str">
            <v>01Г2040388</v>
          </cell>
          <cell r="I15826">
            <v>1899900</v>
          </cell>
          <cell r="J15826">
            <v>1892520</v>
          </cell>
        </row>
        <row r="15827">
          <cell r="H15827" t="str">
            <v>01Г2040388</v>
          </cell>
          <cell r="I15827">
            <v>1899900</v>
          </cell>
          <cell r="J15827">
            <v>1892520</v>
          </cell>
        </row>
        <row r="15828">
          <cell r="H15828" t="str">
            <v>01Г2040388</v>
          </cell>
          <cell r="I15828">
            <v>0</v>
          </cell>
          <cell r="J15828">
            <v>1892520</v>
          </cell>
        </row>
        <row r="15829">
          <cell r="H15829" t="str">
            <v>01Г2040388</v>
          </cell>
          <cell r="I15829">
            <v>0</v>
          </cell>
          <cell r="J15829">
            <v>1892520</v>
          </cell>
        </row>
        <row r="15830">
          <cell r="H15830" t="str">
            <v>388</v>
          </cell>
          <cell r="I15830">
            <v>36994040900</v>
          </cell>
          <cell r="J15830">
            <v>35633136389.449997</v>
          </cell>
        </row>
        <row r="15831">
          <cell r="H15831" t="str">
            <v>388</v>
          </cell>
          <cell r="I15831">
            <v>10060132900</v>
          </cell>
          <cell r="J15831">
            <v>9333776391.5499992</v>
          </cell>
        </row>
        <row r="15832">
          <cell r="H15832" t="str">
            <v>0100000388</v>
          </cell>
          <cell r="I15832">
            <v>10050872100</v>
          </cell>
          <cell r="J15832">
            <v>9324515591.5499992</v>
          </cell>
        </row>
        <row r="15833">
          <cell r="H15833" t="str">
            <v>0120000388</v>
          </cell>
          <cell r="I15833">
            <v>5465688000</v>
          </cell>
          <cell r="J15833">
            <v>5533176154</v>
          </cell>
        </row>
        <row r="15834">
          <cell r="H15834" t="str">
            <v>0125401388</v>
          </cell>
          <cell r="I15834">
            <v>5465688000</v>
          </cell>
          <cell r="J15834">
            <v>5533176154</v>
          </cell>
        </row>
        <row r="15835">
          <cell r="H15835" t="str">
            <v>0125401388</v>
          </cell>
          <cell r="I15835">
            <v>5465688000</v>
          </cell>
          <cell r="J15835">
            <v>5533176154</v>
          </cell>
        </row>
        <row r="15836">
          <cell r="H15836" t="str">
            <v>0125401388</v>
          </cell>
          <cell r="I15836">
            <v>0</v>
          </cell>
          <cell r="J15836">
            <v>5533176154</v>
          </cell>
        </row>
        <row r="15837">
          <cell r="H15837" t="str">
            <v>0125401388</v>
          </cell>
          <cell r="I15837">
            <v>0</v>
          </cell>
          <cell r="J15837">
            <v>5533176154</v>
          </cell>
        </row>
        <row r="15838">
          <cell r="H15838" t="str">
            <v>0130000388</v>
          </cell>
          <cell r="I15838">
            <v>4474790900</v>
          </cell>
          <cell r="J15838">
            <v>3680946237.5500002</v>
          </cell>
        </row>
        <row r="15839">
          <cell r="H15839" t="str">
            <v>0134009388</v>
          </cell>
          <cell r="I15839">
            <v>4474790900</v>
          </cell>
          <cell r="J15839">
            <v>3680946237.5500002</v>
          </cell>
        </row>
        <row r="15840">
          <cell r="H15840" t="str">
            <v>0134009388</v>
          </cell>
          <cell r="I15840">
            <v>4474790900</v>
          </cell>
          <cell r="J15840">
            <v>3680946237.5500002</v>
          </cell>
        </row>
        <row r="15841">
          <cell r="H15841" t="str">
            <v>0134009388</v>
          </cell>
          <cell r="I15841">
            <v>0</v>
          </cell>
          <cell r="J15841">
            <v>2582565537.5500002</v>
          </cell>
        </row>
        <row r="15842">
          <cell r="H15842" t="str">
            <v>0134009388</v>
          </cell>
          <cell r="I15842">
            <v>0</v>
          </cell>
          <cell r="J15842">
            <v>2582565537.5500002</v>
          </cell>
        </row>
        <row r="15843">
          <cell r="H15843" t="str">
            <v>0134009388</v>
          </cell>
          <cell r="I15843">
            <v>0</v>
          </cell>
          <cell r="J15843">
            <v>1098380700</v>
          </cell>
        </row>
        <row r="15844">
          <cell r="H15844" t="str">
            <v>0134009388</v>
          </cell>
          <cell r="I15844">
            <v>0</v>
          </cell>
          <cell r="J15844">
            <v>1098380700</v>
          </cell>
        </row>
        <row r="15845">
          <cell r="H15845" t="str">
            <v>01Г0000388</v>
          </cell>
          <cell r="I15845">
            <v>110393200</v>
          </cell>
          <cell r="J15845">
            <v>110393200</v>
          </cell>
        </row>
        <row r="15846">
          <cell r="H15846" t="str">
            <v>01Г0019388</v>
          </cell>
          <cell r="I15846">
            <v>110393200</v>
          </cell>
          <cell r="J15846">
            <v>110393200</v>
          </cell>
        </row>
        <row r="15847">
          <cell r="H15847" t="str">
            <v>01Г0019388</v>
          </cell>
          <cell r="I15847">
            <v>110393200</v>
          </cell>
          <cell r="J15847">
            <v>110393200</v>
          </cell>
        </row>
        <row r="15848">
          <cell r="H15848" t="str">
            <v>01Г0019388</v>
          </cell>
          <cell r="I15848">
            <v>0</v>
          </cell>
          <cell r="J15848">
            <v>110393200</v>
          </cell>
        </row>
        <row r="15849">
          <cell r="H15849" t="str">
            <v>01Г0019388</v>
          </cell>
          <cell r="I15849">
            <v>0</v>
          </cell>
          <cell r="J15849">
            <v>110393200</v>
          </cell>
        </row>
        <row r="15850">
          <cell r="H15850" t="str">
            <v>0300000388</v>
          </cell>
          <cell r="I15850">
            <v>9260800</v>
          </cell>
          <cell r="J15850">
            <v>9260800</v>
          </cell>
        </row>
        <row r="15851">
          <cell r="H15851" t="str">
            <v>0340000388</v>
          </cell>
          <cell r="I15851">
            <v>9260800</v>
          </cell>
          <cell r="J15851">
            <v>9260800</v>
          </cell>
        </row>
        <row r="15852">
          <cell r="H15852" t="str">
            <v>0346251388</v>
          </cell>
          <cell r="I15852">
            <v>9260800</v>
          </cell>
          <cell r="J15852">
            <v>9260800</v>
          </cell>
        </row>
        <row r="15853">
          <cell r="H15853" t="str">
            <v>0346251388</v>
          </cell>
          <cell r="I15853">
            <v>9260800</v>
          </cell>
          <cell r="J15853">
            <v>9260800</v>
          </cell>
        </row>
        <row r="15854">
          <cell r="H15854" t="str">
            <v>0346251388</v>
          </cell>
          <cell r="I15854">
            <v>0</v>
          </cell>
          <cell r="J15854">
            <v>9260800</v>
          </cell>
        </row>
        <row r="15855">
          <cell r="H15855" t="str">
            <v>388</v>
          </cell>
          <cell r="I15855">
            <v>117847200</v>
          </cell>
          <cell r="J15855">
            <v>88181204.909999996</v>
          </cell>
        </row>
        <row r="15856">
          <cell r="H15856" t="str">
            <v>0100000388</v>
          </cell>
          <cell r="I15856">
            <v>117847200</v>
          </cell>
          <cell r="J15856">
            <v>88181204.909999996</v>
          </cell>
        </row>
        <row r="15857">
          <cell r="H15857" t="str">
            <v>01Б0000388</v>
          </cell>
          <cell r="I15857">
            <v>115700000</v>
          </cell>
          <cell r="J15857">
            <v>86034004.909999996</v>
          </cell>
        </row>
        <row r="15858">
          <cell r="H15858" t="str">
            <v>01Б5197388</v>
          </cell>
          <cell r="I15858">
            <v>115700000</v>
          </cell>
          <cell r="J15858">
            <v>86034004.909999996</v>
          </cell>
        </row>
        <row r="15859">
          <cell r="H15859" t="str">
            <v>01Б5197388</v>
          </cell>
          <cell r="I15859">
            <v>115700000</v>
          </cell>
          <cell r="J15859">
            <v>86034004.909999996</v>
          </cell>
        </row>
        <row r="15860">
          <cell r="H15860" t="str">
            <v>01Б5197388</v>
          </cell>
          <cell r="I15860">
            <v>0</v>
          </cell>
          <cell r="J15860">
            <v>86034004.909999996</v>
          </cell>
        </row>
        <row r="15861">
          <cell r="H15861" t="str">
            <v>01Г0000388</v>
          </cell>
          <cell r="I15861">
            <v>2147200</v>
          </cell>
          <cell r="J15861">
            <v>2147200</v>
          </cell>
        </row>
        <row r="15862">
          <cell r="H15862" t="str">
            <v>01Г0019388</v>
          </cell>
          <cell r="I15862">
            <v>2147200</v>
          </cell>
          <cell r="J15862">
            <v>2147200</v>
          </cell>
        </row>
        <row r="15863">
          <cell r="H15863" t="str">
            <v>01Г0019388</v>
          </cell>
          <cell r="I15863">
            <v>2147200</v>
          </cell>
          <cell r="J15863">
            <v>2147200</v>
          </cell>
        </row>
        <row r="15864">
          <cell r="H15864" t="str">
            <v>01Г0019388</v>
          </cell>
          <cell r="I15864">
            <v>0</v>
          </cell>
          <cell r="J15864">
            <v>2147200</v>
          </cell>
        </row>
        <row r="15865">
          <cell r="H15865" t="str">
            <v>01Г0019388</v>
          </cell>
          <cell r="I15865">
            <v>0</v>
          </cell>
          <cell r="J15865">
            <v>2147200</v>
          </cell>
        </row>
        <row r="15866">
          <cell r="H15866" t="str">
            <v>388</v>
          </cell>
          <cell r="I15866">
            <v>1353117900</v>
          </cell>
          <cell r="J15866">
            <v>1338689734.52</v>
          </cell>
        </row>
        <row r="15867">
          <cell r="H15867" t="str">
            <v>0100000388</v>
          </cell>
          <cell r="I15867">
            <v>1353117900</v>
          </cell>
          <cell r="J15867">
            <v>1338689734.52</v>
          </cell>
        </row>
        <row r="15868">
          <cell r="H15868" t="str">
            <v>01Б0000388</v>
          </cell>
          <cell r="I15868">
            <v>1210377500</v>
          </cell>
          <cell r="J15868">
            <v>1210323960</v>
          </cell>
        </row>
        <row r="15869">
          <cell r="H15869" t="str">
            <v>01Б0059388</v>
          </cell>
          <cell r="I15869">
            <v>1203309200</v>
          </cell>
          <cell r="J15869">
            <v>1203309200</v>
          </cell>
        </row>
        <row r="15870">
          <cell r="H15870" t="str">
            <v>01Б0059388</v>
          </cell>
          <cell r="I15870">
            <v>1203309200</v>
          </cell>
          <cell r="J15870">
            <v>1203309200</v>
          </cell>
        </row>
        <row r="15871">
          <cell r="H15871" t="str">
            <v>01Б0059388</v>
          </cell>
          <cell r="I15871">
            <v>0</v>
          </cell>
          <cell r="J15871">
            <v>1203309200</v>
          </cell>
        </row>
        <row r="15872">
          <cell r="H15872" t="str">
            <v>01Б0059388</v>
          </cell>
          <cell r="I15872">
            <v>0</v>
          </cell>
          <cell r="J15872">
            <v>1171151400</v>
          </cell>
        </row>
        <row r="15873">
          <cell r="H15873" t="str">
            <v>01Б0059388</v>
          </cell>
          <cell r="I15873">
            <v>0</v>
          </cell>
          <cell r="J15873">
            <v>32157800</v>
          </cell>
        </row>
        <row r="15874">
          <cell r="H15874" t="str">
            <v>01Б3999388</v>
          </cell>
          <cell r="I15874">
            <v>7068300</v>
          </cell>
          <cell r="J15874">
            <v>7014760</v>
          </cell>
        </row>
        <row r="15875">
          <cell r="H15875" t="str">
            <v>01Б3999388</v>
          </cell>
          <cell r="I15875">
            <v>7068300</v>
          </cell>
          <cell r="J15875">
            <v>7014760</v>
          </cell>
        </row>
        <row r="15876">
          <cell r="H15876" t="str">
            <v>01Б3999388</v>
          </cell>
          <cell r="I15876">
            <v>0</v>
          </cell>
          <cell r="J15876">
            <v>7014760</v>
          </cell>
        </row>
        <row r="15877">
          <cell r="H15877" t="str">
            <v>01Б3999388</v>
          </cell>
          <cell r="I15877">
            <v>0</v>
          </cell>
          <cell r="J15877">
            <v>7014760</v>
          </cell>
        </row>
        <row r="15878">
          <cell r="H15878" t="str">
            <v>01Г0000388</v>
          </cell>
          <cell r="I15878">
            <v>142740400</v>
          </cell>
          <cell r="J15878">
            <v>128365774.52</v>
          </cell>
        </row>
        <row r="15879">
          <cell r="H15879" t="str">
            <v>01Г0019388</v>
          </cell>
          <cell r="I15879">
            <v>142740400</v>
          </cell>
          <cell r="J15879">
            <v>128365774.52</v>
          </cell>
        </row>
        <row r="15880">
          <cell r="H15880" t="str">
            <v>01Г0019388</v>
          </cell>
          <cell r="I15880">
            <v>142740400</v>
          </cell>
          <cell r="J15880">
            <v>128365774.52</v>
          </cell>
        </row>
        <row r="15881">
          <cell r="H15881" t="str">
            <v>01Г0019388</v>
          </cell>
          <cell r="I15881">
            <v>0</v>
          </cell>
          <cell r="J15881">
            <v>128365774.52</v>
          </cell>
        </row>
        <row r="15882">
          <cell r="H15882" t="str">
            <v>01Г0019388</v>
          </cell>
          <cell r="I15882">
            <v>0</v>
          </cell>
          <cell r="J15882">
            <v>128365774.52</v>
          </cell>
        </row>
        <row r="15883">
          <cell r="H15883" t="str">
            <v>388</v>
          </cell>
          <cell r="I15883">
            <v>3013256600</v>
          </cell>
          <cell r="J15883">
            <v>3013256544</v>
          </cell>
        </row>
        <row r="15884">
          <cell r="H15884" t="str">
            <v>0100000388</v>
          </cell>
          <cell r="I15884">
            <v>3013256600</v>
          </cell>
          <cell r="J15884">
            <v>3013256544</v>
          </cell>
        </row>
        <row r="15885">
          <cell r="H15885" t="str">
            <v>0120000388</v>
          </cell>
          <cell r="I15885">
            <v>2994891700</v>
          </cell>
          <cell r="J15885">
            <v>2994891644</v>
          </cell>
        </row>
        <row r="15886">
          <cell r="H15886" t="str">
            <v>0120059388</v>
          </cell>
          <cell r="I15886">
            <v>2000503000</v>
          </cell>
          <cell r="J15886">
            <v>2000502944</v>
          </cell>
        </row>
        <row r="15887">
          <cell r="H15887" t="str">
            <v>0120059388</v>
          </cell>
          <cell r="I15887">
            <v>2000503000</v>
          </cell>
          <cell r="J15887">
            <v>2000502944</v>
          </cell>
        </row>
        <row r="15888">
          <cell r="H15888" t="str">
            <v>0120059388</v>
          </cell>
          <cell r="I15888">
            <v>0</v>
          </cell>
          <cell r="J15888">
            <v>2000502944</v>
          </cell>
        </row>
        <row r="15889">
          <cell r="H15889" t="str">
            <v>0120059388</v>
          </cell>
          <cell r="I15889">
            <v>0</v>
          </cell>
          <cell r="J15889">
            <v>1871917100</v>
          </cell>
        </row>
        <row r="15890">
          <cell r="H15890" t="str">
            <v>0120059388</v>
          </cell>
          <cell r="I15890">
            <v>0</v>
          </cell>
          <cell r="J15890">
            <v>128585844</v>
          </cell>
        </row>
        <row r="15891">
          <cell r="H15891" t="str">
            <v>0122012388</v>
          </cell>
          <cell r="I15891">
            <v>994241100</v>
          </cell>
          <cell r="J15891">
            <v>994241100</v>
          </cell>
        </row>
        <row r="15892">
          <cell r="H15892" t="str">
            <v>0122012388</v>
          </cell>
          <cell r="I15892">
            <v>28746500</v>
          </cell>
          <cell r="J15892">
            <v>28746500</v>
          </cell>
        </row>
        <row r="15893">
          <cell r="H15893" t="str">
            <v>0122012388</v>
          </cell>
          <cell r="I15893">
            <v>0</v>
          </cell>
          <cell r="J15893">
            <v>28746500</v>
          </cell>
        </row>
        <row r="15894">
          <cell r="H15894" t="str">
            <v>0122012388</v>
          </cell>
          <cell r="I15894">
            <v>0</v>
          </cell>
          <cell r="J15894">
            <v>28746500</v>
          </cell>
        </row>
        <row r="15895">
          <cell r="H15895" t="str">
            <v>0122012388</v>
          </cell>
          <cell r="I15895">
            <v>965494600</v>
          </cell>
          <cell r="J15895">
            <v>965494600</v>
          </cell>
        </row>
        <row r="15896">
          <cell r="H15896" t="str">
            <v>0122012388</v>
          </cell>
          <cell r="I15896">
            <v>0</v>
          </cell>
          <cell r="J15896">
            <v>965494600</v>
          </cell>
        </row>
        <row r="15897">
          <cell r="H15897" t="str">
            <v>0122012388</v>
          </cell>
          <cell r="I15897">
            <v>0</v>
          </cell>
          <cell r="J15897">
            <v>965494600</v>
          </cell>
        </row>
        <row r="15898">
          <cell r="H15898" t="str">
            <v>0123999388</v>
          </cell>
          <cell r="I15898">
            <v>147600</v>
          </cell>
          <cell r="J15898">
            <v>147600</v>
          </cell>
        </row>
        <row r="15899">
          <cell r="H15899" t="str">
            <v>0123999388</v>
          </cell>
          <cell r="I15899">
            <v>147600</v>
          </cell>
          <cell r="J15899">
            <v>147600</v>
          </cell>
        </row>
        <row r="15900">
          <cell r="H15900" t="str">
            <v>0123999388</v>
          </cell>
          <cell r="I15900">
            <v>0</v>
          </cell>
          <cell r="J15900">
            <v>147600</v>
          </cell>
        </row>
        <row r="15901">
          <cell r="H15901" t="str">
            <v>0123999388</v>
          </cell>
          <cell r="I15901">
            <v>0</v>
          </cell>
          <cell r="J15901">
            <v>147600</v>
          </cell>
        </row>
        <row r="15902">
          <cell r="H15902" t="str">
            <v>01Б0000388</v>
          </cell>
          <cell r="I15902">
            <v>18364900</v>
          </cell>
          <cell r="J15902">
            <v>18364900</v>
          </cell>
        </row>
        <row r="15903">
          <cell r="H15903" t="str">
            <v>01Б0059388</v>
          </cell>
          <cell r="I15903">
            <v>18364900</v>
          </cell>
          <cell r="J15903">
            <v>18364900</v>
          </cell>
        </row>
        <row r="15904">
          <cell r="H15904" t="str">
            <v>01Б0059388</v>
          </cell>
          <cell r="I15904">
            <v>18364900</v>
          </cell>
          <cell r="J15904">
            <v>18364900</v>
          </cell>
        </row>
        <row r="15905">
          <cell r="H15905" t="str">
            <v>01Б0059388</v>
          </cell>
          <cell r="I15905">
            <v>0</v>
          </cell>
          <cell r="J15905">
            <v>18364900</v>
          </cell>
        </row>
        <row r="15906">
          <cell r="H15906" t="str">
            <v>01Б0059388</v>
          </cell>
          <cell r="I15906">
            <v>0</v>
          </cell>
          <cell r="J15906">
            <v>18364900</v>
          </cell>
        </row>
        <row r="15907">
          <cell r="H15907" t="str">
            <v>388</v>
          </cell>
          <cell r="I15907">
            <v>1387559300</v>
          </cell>
          <cell r="J15907">
            <v>1387559300</v>
          </cell>
        </row>
        <row r="15908">
          <cell r="H15908" t="str">
            <v>0100000388</v>
          </cell>
          <cell r="I15908">
            <v>1387559300</v>
          </cell>
          <cell r="J15908">
            <v>1387559300</v>
          </cell>
        </row>
        <row r="15909">
          <cell r="H15909" t="str">
            <v>0190000388</v>
          </cell>
          <cell r="I15909">
            <v>1348526900</v>
          </cell>
          <cell r="J15909">
            <v>1348526900</v>
          </cell>
        </row>
        <row r="15910">
          <cell r="H15910" t="str">
            <v>0190059388</v>
          </cell>
          <cell r="I15910">
            <v>1347707300</v>
          </cell>
          <cell r="J15910">
            <v>1347707300</v>
          </cell>
        </row>
        <row r="15911">
          <cell r="H15911" t="str">
            <v>0190059388</v>
          </cell>
          <cell r="I15911">
            <v>1347707300</v>
          </cell>
          <cell r="J15911">
            <v>1347707300</v>
          </cell>
        </row>
        <row r="15912">
          <cell r="H15912" t="str">
            <v>0190059388</v>
          </cell>
          <cell r="I15912">
            <v>0</v>
          </cell>
          <cell r="J15912">
            <v>1347707300</v>
          </cell>
        </row>
        <row r="15913">
          <cell r="H15913" t="str">
            <v>0190059388</v>
          </cell>
          <cell r="I15913">
            <v>0</v>
          </cell>
          <cell r="J15913">
            <v>1229580500</v>
          </cell>
        </row>
        <row r="15914">
          <cell r="H15914" t="str">
            <v>0190059388</v>
          </cell>
          <cell r="I15914">
            <v>0</v>
          </cell>
          <cell r="J15914">
            <v>118126800</v>
          </cell>
        </row>
        <row r="15915">
          <cell r="H15915" t="str">
            <v>0193999388</v>
          </cell>
          <cell r="I15915">
            <v>819600</v>
          </cell>
          <cell r="J15915">
            <v>819600</v>
          </cell>
        </row>
        <row r="15916">
          <cell r="H15916" t="str">
            <v>0193999388</v>
          </cell>
          <cell r="I15916">
            <v>819600</v>
          </cell>
          <cell r="J15916">
            <v>819600</v>
          </cell>
        </row>
        <row r="15917">
          <cell r="H15917" t="str">
            <v>0193999388</v>
          </cell>
          <cell r="I15917">
            <v>0</v>
          </cell>
          <cell r="J15917">
            <v>819600</v>
          </cell>
        </row>
        <row r="15918">
          <cell r="H15918" t="str">
            <v>0193999388</v>
          </cell>
          <cell r="I15918">
            <v>0</v>
          </cell>
          <cell r="J15918">
            <v>819600</v>
          </cell>
        </row>
        <row r="15919">
          <cell r="H15919" t="str">
            <v>01Б0000388</v>
          </cell>
          <cell r="I15919">
            <v>11250000</v>
          </cell>
          <cell r="J15919">
            <v>11250000</v>
          </cell>
        </row>
        <row r="15920">
          <cell r="H15920" t="str">
            <v>01Б0059388</v>
          </cell>
          <cell r="I15920">
            <v>11250000</v>
          </cell>
          <cell r="J15920">
            <v>11250000</v>
          </cell>
        </row>
        <row r="15921">
          <cell r="H15921" t="str">
            <v>01Б0059388</v>
          </cell>
          <cell r="I15921">
            <v>11250000</v>
          </cell>
          <cell r="J15921">
            <v>11250000</v>
          </cell>
        </row>
        <row r="15922">
          <cell r="H15922" t="str">
            <v>01Б0059388</v>
          </cell>
          <cell r="I15922">
            <v>0</v>
          </cell>
          <cell r="J15922">
            <v>11250000</v>
          </cell>
        </row>
        <row r="15923">
          <cell r="H15923" t="str">
            <v>01Б0059388</v>
          </cell>
          <cell r="I15923">
            <v>0</v>
          </cell>
          <cell r="J15923">
            <v>11250000</v>
          </cell>
        </row>
        <row r="15924">
          <cell r="H15924" t="str">
            <v>01Г0000388</v>
          </cell>
          <cell r="I15924">
            <v>27782400</v>
          </cell>
          <cell r="J15924">
            <v>27782400</v>
          </cell>
        </row>
        <row r="15925">
          <cell r="H15925" t="str">
            <v>01Г0019388</v>
          </cell>
          <cell r="I15925">
            <v>27782400</v>
          </cell>
          <cell r="J15925">
            <v>27782400</v>
          </cell>
        </row>
        <row r="15926">
          <cell r="H15926" t="str">
            <v>01Г0019388</v>
          </cell>
          <cell r="I15926">
            <v>27782400</v>
          </cell>
          <cell r="J15926">
            <v>27782400</v>
          </cell>
        </row>
        <row r="15927">
          <cell r="H15927" t="str">
            <v>01Г0019388</v>
          </cell>
          <cell r="I15927">
            <v>0</v>
          </cell>
          <cell r="J15927">
            <v>27782400</v>
          </cell>
        </row>
        <row r="15928">
          <cell r="H15928" t="str">
            <v>01Г0019388</v>
          </cell>
          <cell r="I15928">
            <v>0</v>
          </cell>
          <cell r="J15928">
            <v>27782400</v>
          </cell>
        </row>
        <row r="15929">
          <cell r="H15929" t="str">
            <v>388</v>
          </cell>
          <cell r="I15929">
            <v>2672002800</v>
          </cell>
          <cell r="J15929">
            <v>2246357861.6100001</v>
          </cell>
        </row>
        <row r="15930">
          <cell r="H15930" t="str">
            <v>0100000388</v>
          </cell>
          <cell r="I15930">
            <v>2672002800</v>
          </cell>
          <cell r="J15930">
            <v>2246357861.6100001</v>
          </cell>
        </row>
        <row r="15931">
          <cell r="H15931" t="str">
            <v>01Б0000388</v>
          </cell>
          <cell r="I15931">
            <v>2672002800</v>
          </cell>
          <cell r="J15931">
            <v>2246357861.6100001</v>
          </cell>
        </row>
        <row r="15932">
          <cell r="H15932" t="str">
            <v>01Б0019388</v>
          </cell>
          <cell r="I15932">
            <v>313559900</v>
          </cell>
          <cell r="J15932">
            <v>313555000</v>
          </cell>
        </row>
        <row r="15933">
          <cell r="H15933" t="str">
            <v>01Б0019388</v>
          </cell>
          <cell r="I15933">
            <v>313559900</v>
          </cell>
          <cell r="J15933">
            <v>313555000</v>
          </cell>
        </row>
        <row r="15934">
          <cell r="H15934" t="str">
            <v>01Б0019388</v>
          </cell>
          <cell r="I15934">
            <v>0</v>
          </cell>
          <cell r="J15934">
            <v>313555000</v>
          </cell>
        </row>
        <row r="15935">
          <cell r="H15935" t="str">
            <v>01Б0019388</v>
          </cell>
          <cell r="I15935">
            <v>0</v>
          </cell>
          <cell r="J15935">
            <v>313555000</v>
          </cell>
        </row>
        <row r="15936">
          <cell r="H15936" t="str">
            <v>01Б0059388</v>
          </cell>
          <cell r="I15936">
            <v>1302656200</v>
          </cell>
          <cell r="J15936">
            <v>1302656200</v>
          </cell>
        </row>
        <row r="15937">
          <cell r="H15937" t="str">
            <v>01Б0059388</v>
          </cell>
          <cell r="I15937">
            <v>1302656200</v>
          </cell>
          <cell r="J15937">
            <v>1302656200</v>
          </cell>
        </row>
        <row r="15938">
          <cell r="H15938" t="str">
            <v>01Б0059388</v>
          </cell>
          <cell r="I15938">
            <v>0</v>
          </cell>
          <cell r="J15938">
            <v>1302656200</v>
          </cell>
        </row>
        <row r="15939">
          <cell r="H15939" t="str">
            <v>01Б0059388</v>
          </cell>
          <cell r="I15939">
            <v>0</v>
          </cell>
          <cell r="J15939">
            <v>1240196300</v>
          </cell>
        </row>
        <row r="15940">
          <cell r="H15940" t="str">
            <v>01Б0059388</v>
          </cell>
          <cell r="I15940">
            <v>0</v>
          </cell>
          <cell r="J15940">
            <v>62459900</v>
          </cell>
        </row>
        <row r="15941">
          <cell r="H15941" t="str">
            <v>01Б4009388</v>
          </cell>
          <cell r="I15941">
            <v>1055786700</v>
          </cell>
          <cell r="J15941">
            <v>630146661.61000001</v>
          </cell>
        </row>
        <row r="15942">
          <cell r="H15942" t="str">
            <v>01Б4009388</v>
          </cell>
          <cell r="I15942">
            <v>1055786700</v>
          </cell>
          <cell r="J15942">
            <v>630146661.61000001</v>
          </cell>
        </row>
        <row r="15943">
          <cell r="H15943" t="str">
            <v>01Б4009388</v>
          </cell>
          <cell r="I15943">
            <v>0</v>
          </cell>
          <cell r="J15943">
            <v>630146661.61000001</v>
          </cell>
        </row>
        <row r="15944">
          <cell r="H15944" t="str">
            <v>01Б4009388</v>
          </cell>
          <cell r="I15944">
            <v>0</v>
          </cell>
          <cell r="J15944">
            <v>630146661.61000001</v>
          </cell>
        </row>
        <row r="15945">
          <cell r="H15945" t="str">
            <v>388</v>
          </cell>
          <cell r="I15945">
            <v>18390124200</v>
          </cell>
          <cell r="J15945">
            <v>18225315352.860001</v>
          </cell>
        </row>
        <row r="15946">
          <cell r="H15946" t="str">
            <v>0100000388</v>
          </cell>
          <cell r="I15946">
            <v>18294739100</v>
          </cell>
          <cell r="J15946">
            <v>18200800552.860001</v>
          </cell>
        </row>
        <row r="15947">
          <cell r="H15947" t="str">
            <v>01Б0000388</v>
          </cell>
          <cell r="I15947">
            <v>16701972900</v>
          </cell>
          <cell r="J15947">
            <v>16705030506</v>
          </cell>
        </row>
        <row r="15948">
          <cell r="H15948" t="str">
            <v>01Б0059388</v>
          </cell>
          <cell r="I15948">
            <v>16686557200</v>
          </cell>
          <cell r="J15948">
            <v>16689614900</v>
          </cell>
        </row>
        <row r="15949">
          <cell r="H15949" t="str">
            <v>01Б0059388</v>
          </cell>
          <cell r="I15949">
            <v>16686557200</v>
          </cell>
          <cell r="J15949">
            <v>16689614900</v>
          </cell>
        </row>
        <row r="15950">
          <cell r="H15950" t="str">
            <v>01Б0059388</v>
          </cell>
          <cell r="I15950">
            <v>0</v>
          </cell>
          <cell r="J15950">
            <v>16689614900</v>
          </cell>
        </row>
        <row r="15951">
          <cell r="H15951" t="str">
            <v>01Б0059388</v>
          </cell>
          <cell r="I15951">
            <v>0</v>
          </cell>
          <cell r="J15951">
            <v>15401639200</v>
          </cell>
        </row>
        <row r="15952">
          <cell r="H15952" t="str">
            <v>01Б0059388</v>
          </cell>
          <cell r="I15952">
            <v>0</v>
          </cell>
          <cell r="J15952">
            <v>1287975700</v>
          </cell>
        </row>
        <row r="15953">
          <cell r="H15953" t="str">
            <v>01Б3999388</v>
          </cell>
          <cell r="I15953">
            <v>15415700</v>
          </cell>
          <cell r="J15953">
            <v>15415606</v>
          </cell>
        </row>
        <row r="15954">
          <cell r="H15954" t="str">
            <v>01Б3999388</v>
          </cell>
          <cell r="I15954">
            <v>15415700</v>
          </cell>
          <cell r="J15954">
            <v>15415606</v>
          </cell>
        </row>
        <row r="15955">
          <cell r="H15955" t="str">
            <v>01Б3999388</v>
          </cell>
          <cell r="I15955">
            <v>0</v>
          </cell>
          <cell r="J15955">
            <v>15415606</v>
          </cell>
        </row>
        <row r="15956">
          <cell r="H15956" t="str">
            <v>01Б3999388</v>
          </cell>
          <cell r="I15956">
            <v>0</v>
          </cell>
          <cell r="J15956">
            <v>15415606</v>
          </cell>
        </row>
        <row r="15957">
          <cell r="H15957" t="str">
            <v>01Г0000388</v>
          </cell>
          <cell r="I15957">
            <v>1592766200</v>
          </cell>
          <cell r="J15957">
            <v>1495770046.8599999</v>
          </cell>
        </row>
        <row r="15958">
          <cell r="H15958" t="str">
            <v>01Г0011388</v>
          </cell>
          <cell r="I15958">
            <v>269996100</v>
          </cell>
          <cell r="J15958">
            <v>261266663.11000001</v>
          </cell>
        </row>
        <row r="15959">
          <cell r="H15959" t="str">
            <v>01Г0011388</v>
          </cell>
          <cell r="I15959">
            <v>269996100</v>
          </cell>
          <cell r="J15959">
            <v>261266663.11000001</v>
          </cell>
        </row>
        <row r="15960">
          <cell r="H15960" t="str">
            <v>01Г0011388</v>
          </cell>
          <cell r="I15960">
            <v>0</v>
          </cell>
          <cell r="J15960">
            <v>261266663.11000001</v>
          </cell>
        </row>
        <row r="15961">
          <cell r="H15961" t="str">
            <v>01Г0011388</v>
          </cell>
          <cell r="I15961">
            <v>0</v>
          </cell>
          <cell r="J15961">
            <v>261266663.11000001</v>
          </cell>
        </row>
        <row r="15962">
          <cell r="H15962" t="str">
            <v>01Г0012388</v>
          </cell>
          <cell r="I15962">
            <v>467412200</v>
          </cell>
          <cell r="J15962">
            <v>446222219.41000003</v>
          </cell>
        </row>
        <row r="15963">
          <cell r="H15963" t="str">
            <v>01Г0012388</v>
          </cell>
          <cell r="I15963">
            <v>467412200</v>
          </cell>
          <cell r="J15963">
            <v>446222219.41000003</v>
          </cell>
        </row>
        <row r="15964">
          <cell r="H15964" t="str">
            <v>01Г0012388</v>
          </cell>
          <cell r="I15964">
            <v>0</v>
          </cell>
          <cell r="J15964">
            <v>446222219.41000003</v>
          </cell>
        </row>
        <row r="15965">
          <cell r="H15965" t="str">
            <v>01Г0012388</v>
          </cell>
          <cell r="I15965">
            <v>0</v>
          </cell>
          <cell r="J15965">
            <v>446222219.41000003</v>
          </cell>
        </row>
        <row r="15966">
          <cell r="H15966" t="str">
            <v>01Г0019388</v>
          </cell>
          <cell r="I15966">
            <v>545727300</v>
          </cell>
          <cell r="J15966">
            <v>530149344.42000002</v>
          </cell>
        </row>
        <row r="15967">
          <cell r="H15967" t="str">
            <v>01Г0019388</v>
          </cell>
          <cell r="I15967">
            <v>24906600</v>
          </cell>
          <cell r="J15967">
            <v>23301560.82</v>
          </cell>
        </row>
        <row r="15968">
          <cell r="H15968" t="str">
            <v>01Г0019388</v>
          </cell>
          <cell r="I15968">
            <v>0</v>
          </cell>
          <cell r="J15968">
            <v>23301560.82</v>
          </cell>
        </row>
        <row r="15969">
          <cell r="H15969" t="str">
            <v>01Г0019388</v>
          </cell>
          <cell r="I15969">
            <v>0</v>
          </cell>
          <cell r="J15969">
            <v>23301560.82</v>
          </cell>
        </row>
        <row r="15970">
          <cell r="H15970" t="str">
            <v>01Г0019388</v>
          </cell>
          <cell r="I15970">
            <v>503847800</v>
          </cell>
          <cell r="J15970">
            <v>502610115.07999998</v>
          </cell>
        </row>
        <row r="15971">
          <cell r="H15971" t="str">
            <v>01Г0019388</v>
          </cell>
          <cell r="I15971">
            <v>0</v>
          </cell>
          <cell r="J15971">
            <v>502610115.07999998</v>
          </cell>
        </row>
        <row r="15972">
          <cell r="H15972" t="str">
            <v>01Г0019388</v>
          </cell>
          <cell r="I15972">
            <v>0</v>
          </cell>
          <cell r="J15972">
            <v>31387368.809999999</v>
          </cell>
        </row>
        <row r="15973">
          <cell r="H15973" t="str">
            <v>01Г0019388</v>
          </cell>
          <cell r="I15973">
            <v>0</v>
          </cell>
          <cell r="J15973">
            <v>471222746.26999998</v>
          </cell>
        </row>
        <row r="15974">
          <cell r="H15974" t="str">
            <v>01Г0019388</v>
          </cell>
          <cell r="I15974">
            <v>16972900</v>
          </cell>
          <cell r="J15974">
            <v>4237668.5199999996</v>
          </cell>
        </row>
        <row r="15975">
          <cell r="H15975" t="str">
            <v>01Г0019388</v>
          </cell>
          <cell r="I15975">
            <v>0</v>
          </cell>
          <cell r="J15975">
            <v>14000</v>
          </cell>
        </row>
        <row r="15976">
          <cell r="H15976" t="str">
            <v>01Г0019388</v>
          </cell>
          <cell r="I15976">
            <v>0</v>
          </cell>
          <cell r="J15976">
            <v>14000</v>
          </cell>
        </row>
        <row r="15977">
          <cell r="H15977" t="str">
            <v>01Г0019388</v>
          </cell>
          <cell r="I15977">
            <v>0</v>
          </cell>
          <cell r="J15977">
            <v>4223668.5199999996</v>
          </cell>
        </row>
        <row r="15978">
          <cell r="H15978" t="str">
            <v>01Г0019388</v>
          </cell>
          <cell r="I15978">
            <v>0</v>
          </cell>
          <cell r="J15978">
            <v>3841429.29</v>
          </cell>
        </row>
        <row r="15979">
          <cell r="H15979" t="str">
            <v>01Г0019388</v>
          </cell>
          <cell r="I15979">
            <v>0</v>
          </cell>
          <cell r="J15979">
            <v>369517.21</v>
          </cell>
        </row>
        <row r="15980">
          <cell r="H15980" t="str">
            <v>01Г0019388</v>
          </cell>
          <cell r="I15980">
            <v>0</v>
          </cell>
          <cell r="J15980">
            <v>12722.02</v>
          </cell>
        </row>
        <row r="15981">
          <cell r="H15981" t="str">
            <v>01Г3969388</v>
          </cell>
          <cell r="I15981">
            <v>32600</v>
          </cell>
          <cell r="J15981">
            <v>30140.86</v>
          </cell>
        </row>
        <row r="15982">
          <cell r="H15982" t="str">
            <v>01Г3969388</v>
          </cell>
          <cell r="I15982">
            <v>32600</v>
          </cell>
          <cell r="J15982">
            <v>30140.86</v>
          </cell>
        </row>
        <row r="15983">
          <cell r="H15983" t="str">
            <v>01Г3969388</v>
          </cell>
          <cell r="I15983">
            <v>0</v>
          </cell>
          <cell r="J15983">
            <v>30140.86</v>
          </cell>
        </row>
        <row r="15984">
          <cell r="H15984" t="str">
            <v>01Г3969388</v>
          </cell>
          <cell r="I15984">
            <v>0</v>
          </cell>
          <cell r="J15984">
            <v>30140.86</v>
          </cell>
        </row>
        <row r="15985">
          <cell r="H15985" t="str">
            <v>01Г3974388</v>
          </cell>
          <cell r="I15985">
            <v>75500</v>
          </cell>
          <cell r="J15985">
            <v>75466.899999999994</v>
          </cell>
        </row>
        <row r="15986">
          <cell r="H15986" t="str">
            <v>01Г3974388</v>
          </cell>
          <cell r="I15986">
            <v>75500</v>
          </cell>
          <cell r="J15986">
            <v>75466.899999999994</v>
          </cell>
        </row>
        <row r="15987">
          <cell r="H15987" t="str">
            <v>01Г3974388</v>
          </cell>
          <cell r="I15987">
            <v>0</v>
          </cell>
          <cell r="J15987">
            <v>75466.899999999994</v>
          </cell>
        </row>
        <row r="15988">
          <cell r="H15988" t="str">
            <v>01Г3974388</v>
          </cell>
          <cell r="I15988">
            <v>0</v>
          </cell>
          <cell r="J15988">
            <v>75466.899999999994</v>
          </cell>
        </row>
        <row r="15989">
          <cell r="H15989" t="str">
            <v>01Г3987388</v>
          </cell>
          <cell r="I15989">
            <v>1349000</v>
          </cell>
          <cell r="J15989">
            <v>1336296.8799999999</v>
          </cell>
        </row>
        <row r="15990">
          <cell r="H15990" t="str">
            <v>01Г3987388</v>
          </cell>
          <cell r="I15990">
            <v>1349000</v>
          </cell>
          <cell r="J15990">
            <v>1336296.8799999999</v>
          </cell>
        </row>
        <row r="15991">
          <cell r="H15991" t="str">
            <v>01Г3987388</v>
          </cell>
          <cell r="I15991">
            <v>0</v>
          </cell>
          <cell r="J15991">
            <v>1336296.8799999999</v>
          </cell>
        </row>
        <row r="15992">
          <cell r="H15992" t="str">
            <v>01Г3987388</v>
          </cell>
          <cell r="I15992">
            <v>0</v>
          </cell>
          <cell r="J15992">
            <v>1336296.8799999999</v>
          </cell>
        </row>
        <row r="15993">
          <cell r="H15993" t="str">
            <v>01Г6087388</v>
          </cell>
          <cell r="I15993">
            <v>308173500</v>
          </cell>
          <cell r="J15993">
            <v>256689915.28</v>
          </cell>
        </row>
        <row r="15994">
          <cell r="H15994" t="str">
            <v>01Г6087388</v>
          </cell>
          <cell r="I15994">
            <v>308173500</v>
          </cell>
          <cell r="J15994">
            <v>256689915.28</v>
          </cell>
        </row>
        <row r="15995">
          <cell r="H15995" t="str">
            <v>01Г6087388</v>
          </cell>
          <cell r="I15995">
            <v>0</v>
          </cell>
          <cell r="J15995">
            <v>256689915.28</v>
          </cell>
        </row>
        <row r="15996">
          <cell r="H15996" t="str">
            <v>01Г6087388</v>
          </cell>
          <cell r="I15996">
            <v>0</v>
          </cell>
          <cell r="J15996">
            <v>256689915.28</v>
          </cell>
        </row>
        <row r="15997">
          <cell r="H15997" t="str">
            <v>9900000388</v>
          </cell>
          <cell r="I15997">
            <v>95385100</v>
          </cell>
          <cell r="J15997">
            <v>24514800</v>
          </cell>
        </row>
        <row r="15998">
          <cell r="H15998" t="str">
            <v>9990000388</v>
          </cell>
          <cell r="I15998">
            <v>95385100</v>
          </cell>
          <cell r="J15998">
            <v>24514800</v>
          </cell>
        </row>
        <row r="15999">
          <cell r="H15999" t="str">
            <v>9990059388</v>
          </cell>
          <cell r="I15999">
            <v>95385100</v>
          </cell>
          <cell r="J15999">
            <v>24514800</v>
          </cell>
        </row>
        <row r="16000">
          <cell r="H16000" t="str">
            <v>9990059388</v>
          </cell>
          <cell r="I16000">
            <v>95385100</v>
          </cell>
          <cell r="J16000">
            <v>24514800</v>
          </cell>
        </row>
        <row r="16001">
          <cell r="H16001" t="str">
            <v>9990059388</v>
          </cell>
          <cell r="I16001">
            <v>0</v>
          </cell>
          <cell r="J16001">
            <v>24514800</v>
          </cell>
        </row>
        <row r="16002">
          <cell r="H16002" t="str">
            <v>9990059388</v>
          </cell>
          <cell r="I16002">
            <v>0</v>
          </cell>
          <cell r="J16002">
            <v>24514800</v>
          </cell>
        </row>
        <row r="16003">
          <cell r="H16003" t="str">
            <v>388</v>
          </cell>
          <cell r="I16003">
            <v>7643449000</v>
          </cell>
          <cell r="J16003">
            <v>7419967623.6999998</v>
          </cell>
        </row>
        <row r="16004">
          <cell r="H16004" t="str">
            <v>388</v>
          </cell>
          <cell r="I16004">
            <v>162364500</v>
          </cell>
          <cell r="J16004">
            <v>161193265.81999999</v>
          </cell>
        </row>
        <row r="16005">
          <cell r="H16005" t="str">
            <v>0400000388</v>
          </cell>
          <cell r="I16005">
            <v>162364500</v>
          </cell>
          <cell r="J16005">
            <v>161193265.81999999</v>
          </cell>
        </row>
        <row r="16006">
          <cell r="H16006" t="str">
            <v>0420000388</v>
          </cell>
          <cell r="I16006">
            <v>162364500</v>
          </cell>
          <cell r="J16006">
            <v>161193265.81999999</v>
          </cell>
        </row>
        <row r="16007">
          <cell r="H16007" t="str">
            <v>0420019388</v>
          </cell>
          <cell r="I16007">
            <v>6599900</v>
          </cell>
          <cell r="J16007">
            <v>6500000</v>
          </cell>
        </row>
        <row r="16008">
          <cell r="H16008" t="str">
            <v>0420019388</v>
          </cell>
          <cell r="I16008">
            <v>6599900</v>
          </cell>
          <cell r="J16008">
            <v>6500000</v>
          </cell>
        </row>
        <row r="16009">
          <cell r="H16009" t="str">
            <v>0420019388</v>
          </cell>
          <cell r="I16009">
            <v>0</v>
          </cell>
          <cell r="J16009">
            <v>6500000</v>
          </cell>
        </row>
        <row r="16010">
          <cell r="H16010" t="str">
            <v>0420019388</v>
          </cell>
          <cell r="I16010">
            <v>0</v>
          </cell>
          <cell r="J16010">
            <v>6500000</v>
          </cell>
        </row>
        <row r="16011">
          <cell r="H16011" t="str">
            <v>0420059388</v>
          </cell>
          <cell r="I16011">
            <v>155756200</v>
          </cell>
          <cell r="J16011">
            <v>154685130.37</v>
          </cell>
        </row>
        <row r="16012">
          <cell r="H16012" t="str">
            <v>0420059388</v>
          </cell>
          <cell r="I16012">
            <v>117101500</v>
          </cell>
          <cell r="J16012">
            <v>116286304.20999999</v>
          </cell>
        </row>
        <row r="16013">
          <cell r="H16013" t="str">
            <v>0420059388</v>
          </cell>
          <cell r="I16013">
            <v>0</v>
          </cell>
          <cell r="J16013">
            <v>116286304.20999999</v>
          </cell>
        </row>
        <row r="16014">
          <cell r="H16014" t="str">
            <v>0420059388</v>
          </cell>
          <cell r="I16014">
            <v>0</v>
          </cell>
          <cell r="J16014">
            <v>112981404.20999999</v>
          </cell>
        </row>
        <row r="16015">
          <cell r="H16015" t="str">
            <v>0420059388</v>
          </cell>
          <cell r="I16015">
            <v>0</v>
          </cell>
          <cell r="J16015">
            <v>3304900</v>
          </cell>
        </row>
        <row r="16016">
          <cell r="H16016" t="str">
            <v>0420059388</v>
          </cell>
          <cell r="I16016">
            <v>38189800</v>
          </cell>
          <cell r="J16016">
            <v>38075426.159999996</v>
          </cell>
        </row>
        <row r="16017">
          <cell r="H16017" t="str">
            <v>0420059388</v>
          </cell>
          <cell r="I16017">
            <v>0</v>
          </cell>
          <cell r="J16017">
            <v>38075426.159999996</v>
          </cell>
        </row>
        <row r="16018">
          <cell r="H16018" t="str">
            <v>0420059388</v>
          </cell>
          <cell r="I16018">
            <v>0</v>
          </cell>
          <cell r="J16018">
            <v>19406915.050000001</v>
          </cell>
        </row>
        <row r="16019">
          <cell r="H16019" t="str">
            <v>0420059388</v>
          </cell>
          <cell r="I16019">
            <v>0</v>
          </cell>
          <cell r="J16019">
            <v>18668511.109999999</v>
          </cell>
        </row>
        <row r="16020">
          <cell r="H16020" t="str">
            <v>0420059388</v>
          </cell>
          <cell r="I16020">
            <v>464900</v>
          </cell>
          <cell r="J16020">
            <v>323400</v>
          </cell>
        </row>
        <row r="16021">
          <cell r="H16021" t="str">
            <v>0420059388</v>
          </cell>
          <cell r="I16021">
            <v>0</v>
          </cell>
          <cell r="J16021">
            <v>45000</v>
          </cell>
        </row>
        <row r="16022">
          <cell r="H16022" t="str">
            <v>0420059388</v>
          </cell>
          <cell r="I16022">
            <v>0</v>
          </cell>
          <cell r="J16022">
            <v>45000</v>
          </cell>
        </row>
        <row r="16023">
          <cell r="H16023" t="str">
            <v>0420059388</v>
          </cell>
          <cell r="I16023">
            <v>0</v>
          </cell>
          <cell r="J16023">
            <v>278400</v>
          </cell>
        </row>
        <row r="16024">
          <cell r="H16024" t="str">
            <v>0420059388</v>
          </cell>
          <cell r="I16024">
            <v>0</v>
          </cell>
          <cell r="J16024">
            <v>137200</v>
          </cell>
        </row>
        <row r="16025">
          <cell r="H16025" t="str">
            <v>0420059388</v>
          </cell>
          <cell r="I16025">
            <v>0</v>
          </cell>
          <cell r="J16025">
            <v>141200</v>
          </cell>
        </row>
        <row r="16026">
          <cell r="H16026" t="str">
            <v>0423969388</v>
          </cell>
          <cell r="I16026">
            <v>800</v>
          </cell>
          <cell r="J16026">
            <v>619.35</v>
          </cell>
        </row>
        <row r="16027">
          <cell r="H16027" t="str">
            <v>0423969388</v>
          </cell>
          <cell r="I16027">
            <v>800</v>
          </cell>
          <cell r="J16027">
            <v>619.35</v>
          </cell>
        </row>
        <row r="16028">
          <cell r="H16028" t="str">
            <v>0423969388</v>
          </cell>
          <cell r="I16028">
            <v>0</v>
          </cell>
          <cell r="J16028">
            <v>619.35</v>
          </cell>
        </row>
        <row r="16029">
          <cell r="H16029" t="str">
            <v>0423969388</v>
          </cell>
          <cell r="I16029">
            <v>0</v>
          </cell>
          <cell r="J16029">
            <v>619.35</v>
          </cell>
        </row>
        <row r="16030">
          <cell r="H16030" t="str">
            <v>0423987388</v>
          </cell>
          <cell r="I16030">
            <v>7600</v>
          </cell>
          <cell r="J16030">
            <v>7516.1</v>
          </cell>
        </row>
        <row r="16031">
          <cell r="H16031" t="str">
            <v>0423987388</v>
          </cell>
          <cell r="I16031">
            <v>7600</v>
          </cell>
          <cell r="J16031">
            <v>7516.1</v>
          </cell>
        </row>
        <row r="16032">
          <cell r="H16032" t="str">
            <v>0423987388</v>
          </cell>
          <cell r="I16032">
            <v>0</v>
          </cell>
          <cell r="J16032">
            <v>7516.1</v>
          </cell>
        </row>
        <row r="16033">
          <cell r="H16033" t="str">
            <v>0423987388</v>
          </cell>
          <cell r="I16033">
            <v>0</v>
          </cell>
          <cell r="J16033">
            <v>7516.1</v>
          </cell>
        </row>
        <row r="16034">
          <cell r="H16034" t="str">
            <v>388</v>
          </cell>
          <cell r="I16034">
            <v>7481084500</v>
          </cell>
          <cell r="J16034">
            <v>7258774357.8800001</v>
          </cell>
        </row>
        <row r="16035">
          <cell r="H16035" t="str">
            <v>0300000388</v>
          </cell>
          <cell r="I16035">
            <v>7453094400</v>
          </cell>
          <cell r="J16035">
            <v>7230784257.8800001</v>
          </cell>
        </row>
        <row r="16036">
          <cell r="H16036" t="str">
            <v>0310000388</v>
          </cell>
          <cell r="I16036">
            <v>7453094400</v>
          </cell>
          <cell r="J16036">
            <v>7230784257.8800001</v>
          </cell>
        </row>
        <row r="16037">
          <cell r="H16037" t="str">
            <v>0315220388</v>
          </cell>
          <cell r="I16037">
            <v>7453094400</v>
          </cell>
          <cell r="J16037">
            <v>7230784257.8800001</v>
          </cell>
        </row>
        <row r="16038">
          <cell r="H16038" t="str">
            <v>0315220388</v>
          </cell>
          <cell r="I16038">
            <v>7453094400</v>
          </cell>
          <cell r="J16038">
            <v>7230784257.8800001</v>
          </cell>
        </row>
        <row r="16039">
          <cell r="H16039" t="str">
            <v>0315220388</v>
          </cell>
          <cell r="I16039">
            <v>0</v>
          </cell>
          <cell r="J16039">
            <v>7230784257.8800001</v>
          </cell>
        </row>
        <row r="16040">
          <cell r="H16040" t="str">
            <v>0500000388</v>
          </cell>
          <cell r="I16040">
            <v>27990100</v>
          </cell>
          <cell r="J16040">
            <v>27990100</v>
          </cell>
        </row>
        <row r="16041">
          <cell r="H16041" t="str">
            <v>0540000388</v>
          </cell>
          <cell r="I16041">
            <v>27990100</v>
          </cell>
          <cell r="J16041">
            <v>27990100</v>
          </cell>
        </row>
        <row r="16042">
          <cell r="H16042" t="str">
            <v>0543589388</v>
          </cell>
          <cell r="I16042">
            <v>27990100</v>
          </cell>
          <cell r="J16042">
            <v>27990100</v>
          </cell>
        </row>
        <row r="16043">
          <cell r="H16043" t="str">
            <v>0543589388</v>
          </cell>
          <cell r="I16043">
            <v>27990100</v>
          </cell>
          <cell r="J16043">
            <v>27990100</v>
          </cell>
        </row>
        <row r="16044">
          <cell r="H16044" t="str">
            <v>0543589388</v>
          </cell>
          <cell r="I16044">
            <v>0</v>
          </cell>
          <cell r="J16044">
            <v>27990100</v>
          </cell>
        </row>
        <row r="16045">
          <cell r="H16045" t="str">
            <v>0543589388</v>
          </cell>
          <cell r="I16045">
            <v>0</v>
          </cell>
          <cell r="J16045">
            <v>27990100</v>
          </cell>
        </row>
        <row r="16046">
          <cell r="H16046" t="str">
            <v>409</v>
          </cell>
          <cell r="I16046">
            <v>4458201500</v>
          </cell>
          <cell r="J16046">
            <v>4458201500</v>
          </cell>
        </row>
        <row r="16047">
          <cell r="H16047" t="str">
            <v>409</v>
          </cell>
          <cell r="I16047">
            <v>4458201500</v>
          </cell>
          <cell r="J16047">
            <v>4458201500</v>
          </cell>
        </row>
        <row r="16048">
          <cell r="H16048" t="str">
            <v>409</v>
          </cell>
          <cell r="I16048">
            <v>4458201500</v>
          </cell>
          <cell r="J16048">
            <v>4458201500</v>
          </cell>
        </row>
        <row r="16049">
          <cell r="H16049" t="str">
            <v>1100000409</v>
          </cell>
          <cell r="I16049">
            <v>4458201500</v>
          </cell>
          <cell r="J16049">
            <v>4458201500</v>
          </cell>
        </row>
        <row r="16050">
          <cell r="H16050" t="str">
            <v>1120000409</v>
          </cell>
          <cell r="I16050">
            <v>4458201500</v>
          </cell>
          <cell r="J16050">
            <v>4458201500</v>
          </cell>
        </row>
        <row r="16051">
          <cell r="H16051" t="str">
            <v>1120059409</v>
          </cell>
          <cell r="I16051">
            <v>4083201500</v>
          </cell>
          <cell r="J16051">
            <v>4083201500</v>
          </cell>
        </row>
        <row r="16052">
          <cell r="H16052" t="str">
            <v>1120059409</v>
          </cell>
          <cell r="I16052">
            <v>4083201500</v>
          </cell>
          <cell r="J16052">
            <v>4083201500</v>
          </cell>
        </row>
        <row r="16053">
          <cell r="H16053" t="str">
            <v>1120059409</v>
          </cell>
          <cell r="I16053">
            <v>0</v>
          </cell>
          <cell r="J16053">
            <v>4083201500</v>
          </cell>
        </row>
        <row r="16054">
          <cell r="H16054" t="str">
            <v>1120059409</v>
          </cell>
          <cell r="I16054">
            <v>0</v>
          </cell>
          <cell r="J16054">
            <v>3900976000</v>
          </cell>
        </row>
        <row r="16055">
          <cell r="H16055" t="str">
            <v>1120059409</v>
          </cell>
          <cell r="I16055">
            <v>0</v>
          </cell>
          <cell r="J16055">
            <v>182225500</v>
          </cell>
        </row>
        <row r="16056">
          <cell r="H16056" t="str">
            <v>1126162409</v>
          </cell>
          <cell r="I16056">
            <v>375000000</v>
          </cell>
          <cell r="J16056">
            <v>375000000</v>
          </cell>
        </row>
        <row r="16057">
          <cell r="H16057" t="str">
            <v>1126162409</v>
          </cell>
          <cell r="I16057">
            <v>375000000</v>
          </cell>
          <cell r="J16057">
            <v>375000000</v>
          </cell>
        </row>
        <row r="16058">
          <cell r="H16058" t="str">
            <v>1126162409</v>
          </cell>
          <cell r="I16058">
            <v>0</v>
          </cell>
          <cell r="J16058">
            <v>375000000</v>
          </cell>
        </row>
        <row r="16059">
          <cell r="H16059" t="str">
            <v>1126162409</v>
          </cell>
          <cell r="I16059">
            <v>0</v>
          </cell>
          <cell r="J16059">
            <v>375000000</v>
          </cell>
        </row>
        <row r="16060">
          <cell r="H16060" t="str">
            <v>415</v>
          </cell>
          <cell r="I16060">
            <v>64427943200</v>
          </cell>
          <cell r="J16060">
            <v>64356533303.480003</v>
          </cell>
        </row>
        <row r="16061">
          <cell r="H16061" t="str">
            <v>415</v>
          </cell>
          <cell r="I16061">
            <v>781500</v>
          </cell>
          <cell r="J16061">
            <v>646248.47</v>
          </cell>
        </row>
        <row r="16062">
          <cell r="H16062" t="str">
            <v>415</v>
          </cell>
          <cell r="I16062">
            <v>781500</v>
          </cell>
          <cell r="J16062">
            <v>646248.47</v>
          </cell>
        </row>
        <row r="16063">
          <cell r="H16063" t="str">
            <v>9100000415</v>
          </cell>
          <cell r="I16063">
            <v>781500</v>
          </cell>
          <cell r="J16063">
            <v>646248.47</v>
          </cell>
        </row>
        <row r="16064">
          <cell r="H16064" t="str">
            <v>9190000415</v>
          </cell>
          <cell r="I16064">
            <v>781500</v>
          </cell>
          <cell r="J16064">
            <v>646248.47</v>
          </cell>
        </row>
        <row r="16065">
          <cell r="H16065" t="str">
            <v>9192794415</v>
          </cell>
          <cell r="I16065">
            <v>781500</v>
          </cell>
          <cell r="J16065">
            <v>646248.47</v>
          </cell>
        </row>
        <row r="16066">
          <cell r="H16066" t="str">
            <v>9192794415</v>
          </cell>
          <cell r="I16066">
            <v>781500</v>
          </cell>
          <cell r="J16066">
            <v>646248.47</v>
          </cell>
        </row>
        <row r="16067">
          <cell r="H16067" t="str">
            <v>9192794415</v>
          </cell>
          <cell r="I16067">
            <v>0</v>
          </cell>
          <cell r="J16067">
            <v>646248.47</v>
          </cell>
        </row>
        <row r="16068">
          <cell r="H16068" t="str">
            <v>9192794415</v>
          </cell>
          <cell r="I16068">
            <v>0</v>
          </cell>
          <cell r="J16068">
            <v>646248.47</v>
          </cell>
        </row>
        <row r="16069">
          <cell r="H16069" t="str">
            <v>415</v>
          </cell>
          <cell r="I16069">
            <v>55426321200</v>
          </cell>
          <cell r="J16069">
            <v>55384626379.790001</v>
          </cell>
        </row>
        <row r="16070">
          <cell r="H16070" t="str">
            <v>415</v>
          </cell>
          <cell r="I16070">
            <v>55426321200</v>
          </cell>
          <cell r="J16070">
            <v>55384626379.790001</v>
          </cell>
        </row>
        <row r="16071">
          <cell r="H16071" t="str">
            <v>9100000415</v>
          </cell>
          <cell r="I16071">
            <v>55426321200</v>
          </cell>
          <cell r="J16071">
            <v>55384626379.790001</v>
          </cell>
        </row>
        <row r="16072">
          <cell r="H16072" t="str">
            <v>9190000415</v>
          </cell>
          <cell r="I16072">
            <v>55426321200</v>
          </cell>
          <cell r="J16072">
            <v>55384626379.790001</v>
          </cell>
        </row>
        <row r="16073">
          <cell r="H16073" t="str">
            <v>9190011415</v>
          </cell>
          <cell r="I16073">
            <v>3018878600</v>
          </cell>
          <cell r="J16073">
            <v>3018878587.1900001</v>
          </cell>
        </row>
        <row r="16074">
          <cell r="H16074" t="str">
            <v>9190011415</v>
          </cell>
          <cell r="I16074">
            <v>3018878600</v>
          </cell>
          <cell r="J16074">
            <v>3018878587.1900001</v>
          </cell>
        </row>
        <row r="16075">
          <cell r="H16075" t="str">
            <v>9190011415</v>
          </cell>
          <cell r="I16075">
            <v>0</v>
          </cell>
          <cell r="J16075">
            <v>3018878587.1900001</v>
          </cell>
        </row>
        <row r="16076">
          <cell r="H16076" t="str">
            <v>9190011415</v>
          </cell>
          <cell r="I16076">
            <v>0</v>
          </cell>
          <cell r="J16076">
            <v>3018878587.1900001</v>
          </cell>
        </row>
        <row r="16077">
          <cell r="H16077" t="str">
            <v>9190012415</v>
          </cell>
          <cell r="I16077">
            <v>42930365700</v>
          </cell>
          <cell r="J16077">
            <v>42930000176.290001</v>
          </cell>
        </row>
        <row r="16078">
          <cell r="H16078" t="str">
            <v>9190012415</v>
          </cell>
          <cell r="I16078">
            <v>42930365700</v>
          </cell>
          <cell r="J16078">
            <v>42930000176.290001</v>
          </cell>
        </row>
        <row r="16079">
          <cell r="H16079" t="str">
            <v>9190012415</v>
          </cell>
          <cell r="I16079">
            <v>0</v>
          </cell>
          <cell r="J16079">
            <v>42930000176.290001</v>
          </cell>
        </row>
        <row r="16080">
          <cell r="H16080" t="str">
            <v>9190012415</v>
          </cell>
          <cell r="I16080">
            <v>0</v>
          </cell>
          <cell r="J16080">
            <v>42930000176.290001</v>
          </cell>
        </row>
        <row r="16081">
          <cell r="H16081" t="str">
            <v>9190019415</v>
          </cell>
          <cell r="I16081">
            <v>8984027700</v>
          </cell>
          <cell r="J16081">
            <v>8943180750.2299995</v>
          </cell>
        </row>
        <row r="16082">
          <cell r="H16082" t="str">
            <v>9190019415</v>
          </cell>
          <cell r="I16082">
            <v>980853600</v>
          </cell>
          <cell r="J16082">
            <v>972970630.74000001</v>
          </cell>
        </row>
        <row r="16083">
          <cell r="H16083" t="str">
            <v>9190019415</v>
          </cell>
          <cell r="I16083">
            <v>0</v>
          </cell>
          <cell r="J16083">
            <v>972970630.74000001</v>
          </cell>
        </row>
        <row r="16084">
          <cell r="H16084" t="str">
            <v>9190019415</v>
          </cell>
          <cell r="I16084">
            <v>0</v>
          </cell>
          <cell r="J16084">
            <v>972514309.99000001</v>
          </cell>
        </row>
        <row r="16085">
          <cell r="H16085" t="str">
            <v>9190019415</v>
          </cell>
          <cell r="I16085">
            <v>0</v>
          </cell>
          <cell r="J16085">
            <v>456320.75</v>
          </cell>
        </row>
        <row r="16086">
          <cell r="H16086" t="str">
            <v>9190019415</v>
          </cell>
          <cell r="I16086">
            <v>7512151500</v>
          </cell>
          <cell r="J16086">
            <v>7480516138.3400002</v>
          </cell>
        </row>
        <row r="16087">
          <cell r="H16087" t="str">
            <v>9190019415</v>
          </cell>
          <cell r="I16087">
            <v>0</v>
          </cell>
          <cell r="J16087">
            <v>653592011.60000002</v>
          </cell>
        </row>
        <row r="16088">
          <cell r="H16088" t="str">
            <v>9190019415</v>
          </cell>
          <cell r="I16088">
            <v>0</v>
          </cell>
          <cell r="J16088">
            <v>381651240.75999999</v>
          </cell>
        </row>
        <row r="16089">
          <cell r="H16089" t="str">
            <v>9190019415</v>
          </cell>
          <cell r="I16089">
            <v>0</v>
          </cell>
          <cell r="J16089">
            <v>271940770.83999997</v>
          </cell>
        </row>
        <row r="16090">
          <cell r="H16090" t="str">
            <v>9190019415</v>
          </cell>
          <cell r="I16090">
            <v>0</v>
          </cell>
          <cell r="J16090">
            <v>6826924126.7399998</v>
          </cell>
        </row>
        <row r="16091">
          <cell r="H16091" t="str">
            <v>9190019415</v>
          </cell>
          <cell r="I16091">
            <v>0</v>
          </cell>
          <cell r="J16091">
            <v>1864024711.1600001</v>
          </cell>
        </row>
        <row r="16092">
          <cell r="H16092" t="str">
            <v>9190019415</v>
          </cell>
          <cell r="I16092">
            <v>0</v>
          </cell>
          <cell r="J16092">
            <v>462852737.63</v>
          </cell>
        </row>
        <row r="16093">
          <cell r="H16093" t="str">
            <v>9190019415</v>
          </cell>
          <cell r="I16093">
            <v>0</v>
          </cell>
          <cell r="J16093">
            <v>4500046677.9499998</v>
          </cell>
        </row>
        <row r="16094">
          <cell r="H16094" t="str">
            <v>9190019415</v>
          </cell>
          <cell r="I16094">
            <v>5100000</v>
          </cell>
          <cell r="J16094">
            <v>3832611.48</v>
          </cell>
        </row>
        <row r="16095">
          <cell r="H16095" t="str">
            <v>9190019415</v>
          </cell>
          <cell r="I16095">
            <v>0</v>
          </cell>
          <cell r="J16095">
            <v>3832611.48</v>
          </cell>
        </row>
        <row r="16096">
          <cell r="H16096" t="str">
            <v>9190019415</v>
          </cell>
          <cell r="I16096">
            <v>0</v>
          </cell>
          <cell r="J16096">
            <v>3832611.48</v>
          </cell>
        </row>
        <row r="16097">
          <cell r="H16097" t="str">
            <v>9190019415</v>
          </cell>
          <cell r="I16097">
            <v>485922600</v>
          </cell>
          <cell r="J16097">
            <v>485861369.67000002</v>
          </cell>
        </row>
        <row r="16098">
          <cell r="H16098" t="str">
            <v>9190019415</v>
          </cell>
          <cell r="I16098">
            <v>0</v>
          </cell>
          <cell r="J16098">
            <v>614628.51</v>
          </cell>
        </row>
        <row r="16099">
          <cell r="H16099" t="str">
            <v>9190019415</v>
          </cell>
          <cell r="I16099">
            <v>0</v>
          </cell>
          <cell r="J16099">
            <v>614628.51</v>
          </cell>
        </row>
        <row r="16100">
          <cell r="H16100" t="str">
            <v>9190019415</v>
          </cell>
          <cell r="I16100">
            <v>0</v>
          </cell>
          <cell r="J16100">
            <v>485246741.16000003</v>
          </cell>
        </row>
        <row r="16101">
          <cell r="H16101" t="str">
            <v>9190019415</v>
          </cell>
          <cell r="I16101">
            <v>0</v>
          </cell>
          <cell r="J16101">
            <v>463453680.63999999</v>
          </cell>
        </row>
        <row r="16102">
          <cell r="H16102" t="str">
            <v>9190019415</v>
          </cell>
          <cell r="I16102">
            <v>0</v>
          </cell>
          <cell r="J16102">
            <v>21739968.649999999</v>
          </cell>
        </row>
        <row r="16103">
          <cell r="H16103" t="str">
            <v>9190019415</v>
          </cell>
          <cell r="I16103">
            <v>0</v>
          </cell>
          <cell r="J16103">
            <v>53091.87</v>
          </cell>
        </row>
        <row r="16104">
          <cell r="H16104" t="str">
            <v>9192041415</v>
          </cell>
          <cell r="I16104">
            <v>9412500</v>
          </cell>
          <cell r="J16104">
            <v>9012521.8399999999</v>
          </cell>
        </row>
        <row r="16105">
          <cell r="H16105" t="str">
            <v>9192041415</v>
          </cell>
          <cell r="I16105">
            <v>770400</v>
          </cell>
          <cell r="J16105">
            <v>471928.5</v>
          </cell>
        </row>
        <row r="16106">
          <cell r="H16106" t="str">
            <v>9192041415</v>
          </cell>
          <cell r="I16106">
            <v>0</v>
          </cell>
          <cell r="J16106">
            <v>471928.5</v>
          </cell>
        </row>
        <row r="16107">
          <cell r="H16107" t="str">
            <v>9192041415</v>
          </cell>
          <cell r="I16107">
            <v>0</v>
          </cell>
          <cell r="J16107">
            <v>471928.5</v>
          </cell>
        </row>
        <row r="16108">
          <cell r="H16108" t="str">
            <v>9192041415</v>
          </cell>
          <cell r="I16108">
            <v>8642100</v>
          </cell>
          <cell r="J16108">
            <v>8540593.3399999999</v>
          </cell>
        </row>
        <row r="16109">
          <cell r="H16109" t="str">
            <v>9192041415</v>
          </cell>
          <cell r="I16109">
            <v>0</v>
          </cell>
          <cell r="J16109">
            <v>8540593.3399999999</v>
          </cell>
        </row>
        <row r="16110">
          <cell r="H16110" t="str">
            <v>9192041415</v>
          </cell>
          <cell r="I16110">
            <v>0</v>
          </cell>
          <cell r="J16110">
            <v>8540593.3399999999</v>
          </cell>
        </row>
        <row r="16111">
          <cell r="H16111" t="str">
            <v>9193969415</v>
          </cell>
          <cell r="I16111">
            <v>1346100</v>
          </cell>
          <cell r="J16111">
            <v>1316371.3500000001</v>
          </cell>
        </row>
        <row r="16112">
          <cell r="H16112" t="str">
            <v>9193969415</v>
          </cell>
          <cell r="I16112">
            <v>1346100</v>
          </cell>
          <cell r="J16112">
            <v>1316371.3500000001</v>
          </cell>
        </row>
        <row r="16113">
          <cell r="H16113" t="str">
            <v>9193969415</v>
          </cell>
          <cell r="I16113">
            <v>0</v>
          </cell>
          <cell r="J16113">
            <v>1316371.3500000001</v>
          </cell>
        </row>
        <row r="16114">
          <cell r="H16114" t="str">
            <v>9193969415</v>
          </cell>
          <cell r="I16114">
            <v>0</v>
          </cell>
          <cell r="J16114">
            <v>1316371.3500000001</v>
          </cell>
        </row>
        <row r="16115">
          <cell r="H16115" t="str">
            <v>9193974415</v>
          </cell>
          <cell r="I16115">
            <v>1317400</v>
          </cell>
          <cell r="J16115">
            <v>1311991.33</v>
          </cell>
        </row>
        <row r="16116">
          <cell r="H16116" t="str">
            <v>9193974415</v>
          </cell>
          <cell r="I16116">
            <v>1317400</v>
          </cell>
          <cell r="J16116">
            <v>1311991.33</v>
          </cell>
        </row>
        <row r="16117">
          <cell r="H16117" t="str">
            <v>9193974415</v>
          </cell>
          <cell r="I16117">
            <v>0</v>
          </cell>
          <cell r="J16117">
            <v>1311991.33</v>
          </cell>
        </row>
        <row r="16118">
          <cell r="H16118" t="str">
            <v>9193974415</v>
          </cell>
          <cell r="I16118">
            <v>0</v>
          </cell>
          <cell r="J16118">
            <v>1311991.33</v>
          </cell>
        </row>
        <row r="16119">
          <cell r="H16119" t="str">
            <v>9193987415</v>
          </cell>
          <cell r="I16119">
            <v>34357100</v>
          </cell>
          <cell r="J16119">
            <v>34342218.469999999</v>
          </cell>
        </row>
        <row r="16120">
          <cell r="H16120" t="str">
            <v>9193987415</v>
          </cell>
          <cell r="I16120">
            <v>34357100</v>
          </cell>
          <cell r="J16120">
            <v>34342218.469999999</v>
          </cell>
        </row>
        <row r="16121">
          <cell r="H16121" t="str">
            <v>9193987415</v>
          </cell>
          <cell r="I16121">
            <v>0</v>
          </cell>
          <cell r="J16121">
            <v>34342218.469999999</v>
          </cell>
        </row>
        <row r="16122">
          <cell r="H16122" t="str">
            <v>9193987415</v>
          </cell>
          <cell r="I16122">
            <v>0</v>
          </cell>
          <cell r="J16122">
            <v>34342218.469999999</v>
          </cell>
        </row>
        <row r="16123">
          <cell r="H16123" t="str">
            <v>9194009415</v>
          </cell>
          <cell r="I16123">
            <v>446616100</v>
          </cell>
          <cell r="J16123">
            <v>446583763.08999997</v>
          </cell>
        </row>
        <row r="16124">
          <cell r="H16124" t="str">
            <v>9194009415</v>
          </cell>
          <cell r="I16124">
            <v>446616100</v>
          </cell>
          <cell r="J16124">
            <v>446583763.08999997</v>
          </cell>
        </row>
        <row r="16125">
          <cell r="H16125" t="str">
            <v>9194009415</v>
          </cell>
          <cell r="I16125">
            <v>0</v>
          </cell>
          <cell r="J16125">
            <v>446583763.08999997</v>
          </cell>
        </row>
        <row r="16126">
          <cell r="H16126" t="str">
            <v>9194009415</v>
          </cell>
          <cell r="I16126">
            <v>0</v>
          </cell>
          <cell r="J16126">
            <v>446583763.08999997</v>
          </cell>
        </row>
        <row r="16127">
          <cell r="H16127" t="str">
            <v>415</v>
          </cell>
          <cell r="I16127">
            <v>464265000</v>
          </cell>
          <cell r="J16127">
            <v>464264953.06</v>
          </cell>
        </row>
        <row r="16128">
          <cell r="H16128" t="str">
            <v>415</v>
          </cell>
          <cell r="I16128">
            <v>464265000</v>
          </cell>
          <cell r="J16128">
            <v>464264953.06</v>
          </cell>
        </row>
        <row r="16129">
          <cell r="H16129" t="str">
            <v>0500000415</v>
          </cell>
          <cell r="I16129">
            <v>464265000</v>
          </cell>
          <cell r="J16129">
            <v>464264953.06</v>
          </cell>
        </row>
        <row r="16130">
          <cell r="H16130" t="str">
            <v>0540000415</v>
          </cell>
          <cell r="I16130">
            <v>464265000</v>
          </cell>
          <cell r="J16130">
            <v>464264953.06</v>
          </cell>
        </row>
        <row r="16131">
          <cell r="H16131" t="str">
            <v>0543590415</v>
          </cell>
          <cell r="I16131">
            <v>464265000</v>
          </cell>
          <cell r="J16131">
            <v>464264953.06</v>
          </cell>
        </row>
        <row r="16132">
          <cell r="H16132" t="str">
            <v>0543590415</v>
          </cell>
          <cell r="I16132">
            <v>464265000</v>
          </cell>
          <cell r="J16132">
            <v>464264953.06</v>
          </cell>
        </row>
        <row r="16133">
          <cell r="H16133" t="str">
            <v>0543590415</v>
          </cell>
          <cell r="I16133">
            <v>0</v>
          </cell>
          <cell r="J16133">
            <v>464264953.06</v>
          </cell>
        </row>
        <row r="16134">
          <cell r="H16134" t="str">
            <v>0543590415</v>
          </cell>
          <cell r="I16134">
            <v>0</v>
          </cell>
          <cell r="J16134">
            <v>464264953.06</v>
          </cell>
        </row>
        <row r="16135">
          <cell r="H16135" t="str">
            <v>415</v>
          </cell>
          <cell r="I16135">
            <v>786366600</v>
          </cell>
          <cell r="J16135">
            <v>786299303.90999997</v>
          </cell>
        </row>
        <row r="16136">
          <cell r="H16136" t="str">
            <v>415</v>
          </cell>
          <cell r="I16136">
            <v>1974400</v>
          </cell>
          <cell r="J16136">
            <v>1907791.6</v>
          </cell>
        </row>
        <row r="16137">
          <cell r="H16137" t="str">
            <v>9100000415</v>
          </cell>
          <cell r="I16137">
            <v>1974400</v>
          </cell>
          <cell r="J16137">
            <v>1907791.6</v>
          </cell>
        </row>
        <row r="16138">
          <cell r="H16138" t="str">
            <v>9190000415</v>
          </cell>
          <cell r="I16138">
            <v>1974400</v>
          </cell>
          <cell r="J16138">
            <v>1907791.6</v>
          </cell>
        </row>
        <row r="16139">
          <cell r="H16139" t="str">
            <v>9192040415</v>
          </cell>
          <cell r="I16139">
            <v>1974400</v>
          </cell>
          <cell r="J16139">
            <v>1907791.6</v>
          </cell>
        </row>
        <row r="16140">
          <cell r="H16140" t="str">
            <v>9192040415</v>
          </cell>
          <cell r="I16140">
            <v>1974400</v>
          </cell>
          <cell r="J16140">
            <v>1907791.6</v>
          </cell>
        </row>
        <row r="16141">
          <cell r="H16141" t="str">
            <v>9192040415</v>
          </cell>
          <cell r="I16141">
            <v>0</v>
          </cell>
          <cell r="J16141">
            <v>1907791.6</v>
          </cell>
        </row>
        <row r="16142">
          <cell r="H16142" t="str">
            <v>9192040415</v>
          </cell>
          <cell r="I16142">
            <v>0</v>
          </cell>
          <cell r="J16142">
            <v>1907791.6</v>
          </cell>
        </row>
        <row r="16143">
          <cell r="H16143" t="str">
            <v>415</v>
          </cell>
          <cell r="I16143">
            <v>591623300</v>
          </cell>
          <cell r="J16143">
            <v>591622637.41999996</v>
          </cell>
        </row>
        <row r="16144">
          <cell r="H16144" t="str">
            <v>9100000415</v>
          </cell>
          <cell r="I16144">
            <v>591623300</v>
          </cell>
          <cell r="J16144">
            <v>591622637.41999996</v>
          </cell>
        </row>
        <row r="16145">
          <cell r="H16145" t="str">
            <v>9190000415</v>
          </cell>
          <cell r="I16145">
            <v>591623300</v>
          </cell>
          <cell r="J16145">
            <v>591622637.41999996</v>
          </cell>
        </row>
        <row r="16146">
          <cell r="H16146" t="str">
            <v>9190059415</v>
          </cell>
          <cell r="I16146">
            <v>589700600</v>
          </cell>
          <cell r="J16146">
            <v>589700600</v>
          </cell>
        </row>
        <row r="16147">
          <cell r="H16147" t="str">
            <v>9190059415</v>
          </cell>
          <cell r="I16147">
            <v>473923500</v>
          </cell>
          <cell r="J16147">
            <v>473923500</v>
          </cell>
        </row>
        <row r="16148">
          <cell r="H16148" t="str">
            <v>9190059415</v>
          </cell>
          <cell r="I16148">
            <v>0</v>
          </cell>
          <cell r="J16148">
            <v>473923500</v>
          </cell>
        </row>
        <row r="16149">
          <cell r="H16149" t="str">
            <v>9190059415</v>
          </cell>
          <cell r="I16149">
            <v>0</v>
          </cell>
          <cell r="J16149">
            <v>469023800</v>
          </cell>
        </row>
        <row r="16150">
          <cell r="H16150" t="str">
            <v>9190059415</v>
          </cell>
          <cell r="I16150">
            <v>0</v>
          </cell>
          <cell r="J16150">
            <v>4899700</v>
          </cell>
        </row>
        <row r="16151">
          <cell r="H16151" t="str">
            <v>9190059415</v>
          </cell>
          <cell r="I16151">
            <v>88211400</v>
          </cell>
          <cell r="J16151">
            <v>88211400</v>
          </cell>
        </row>
        <row r="16152">
          <cell r="H16152" t="str">
            <v>9190059415</v>
          </cell>
          <cell r="I16152">
            <v>0</v>
          </cell>
          <cell r="J16152">
            <v>88211400</v>
          </cell>
        </row>
        <row r="16153">
          <cell r="H16153" t="str">
            <v>9190059415</v>
          </cell>
          <cell r="I16153">
            <v>0</v>
          </cell>
          <cell r="J16153">
            <v>14409700</v>
          </cell>
        </row>
        <row r="16154">
          <cell r="H16154" t="str">
            <v>9190059415</v>
          </cell>
          <cell r="I16154">
            <v>0</v>
          </cell>
          <cell r="J16154">
            <v>1655000</v>
          </cell>
        </row>
        <row r="16155">
          <cell r="H16155" t="str">
            <v>9190059415</v>
          </cell>
          <cell r="I16155">
            <v>0</v>
          </cell>
          <cell r="J16155">
            <v>72146700</v>
          </cell>
        </row>
        <row r="16156">
          <cell r="H16156" t="str">
            <v>9190059415</v>
          </cell>
          <cell r="I16156">
            <v>19089700</v>
          </cell>
          <cell r="J16156">
            <v>19089700</v>
          </cell>
        </row>
        <row r="16157">
          <cell r="H16157" t="str">
            <v>9190059415</v>
          </cell>
          <cell r="I16157">
            <v>0</v>
          </cell>
          <cell r="J16157">
            <v>19089700</v>
          </cell>
        </row>
        <row r="16158">
          <cell r="H16158" t="str">
            <v>9190059415</v>
          </cell>
          <cell r="I16158">
            <v>8476000</v>
          </cell>
          <cell r="J16158">
            <v>8476000</v>
          </cell>
        </row>
        <row r="16159">
          <cell r="H16159" t="str">
            <v>9190059415</v>
          </cell>
          <cell r="I16159">
            <v>0</v>
          </cell>
          <cell r="J16159">
            <v>8476000</v>
          </cell>
        </row>
        <row r="16160">
          <cell r="H16160" t="str">
            <v>9190059415</v>
          </cell>
          <cell r="I16160">
            <v>0</v>
          </cell>
          <cell r="J16160">
            <v>7716400</v>
          </cell>
        </row>
        <row r="16161">
          <cell r="H16161" t="str">
            <v>9190059415</v>
          </cell>
          <cell r="I16161">
            <v>0</v>
          </cell>
          <cell r="J16161">
            <v>529600</v>
          </cell>
        </row>
        <row r="16162">
          <cell r="H16162" t="str">
            <v>9190059415</v>
          </cell>
          <cell r="I16162">
            <v>0</v>
          </cell>
          <cell r="J16162">
            <v>230000</v>
          </cell>
        </row>
        <row r="16163">
          <cell r="H16163" t="str">
            <v>9193969415</v>
          </cell>
          <cell r="I16163">
            <v>4800</v>
          </cell>
          <cell r="J16163">
            <v>4137.42</v>
          </cell>
        </row>
        <row r="16164">
          <cell r="H16164" t="str">
            <v>9193969415</v>
          </cell>
          <cell r="I16164">
            <v>4800</v>
          </cell>
          <cell r="J16164">
            <v>4137.42</v>
          </cell>
        </row>
        <row r="16165">
          <cell r="H16165" t="str">
            <v>9193969415</v>
          </cell>
          <cell r="I16165">
            <v>0</v>
          </cell>
          <cell r="J16165">
            <v>4137.42</v>
          </cell>
        </row>
        <row r="16166">
          <cell r="H16166" t="str">
            <v>9193969415</v>
          </cell>
          <cell r="I16166">
            <v>0</v>
          </cell>
          <cell r="J16166">
            <v>4137.42</v>
          </cell>
        </row>
        <row r="16167">
          <cell r="H16167" t="str">
            <v>9193986415</v>
          </cell>
          <cell r="I16167">
            <v>1917900</v>
          </cell>
          <cell r="J16167">
            <v>1917900</v>
          </cell>
        </row>
        <row r="16168">
          <cell r="H16168" t="str">
            <v>9193986415</v>
          </cell>
          <cell r="I16168">
            <v>1917900</v>
          </cell>
          <cell r="J16168">
            <v>1917900</v>
          </cell>
        </row>
        <row r="16169">
          <cell r="H16169" t="str">
            <v>9193986415</v>
          </cell>
          <cell r="I16169">
            <v>0</v>
          </cell>
          <cell r="J16169">
            <v>1917900</v>
          </cell>
        </row>
        <row r="16170">
          <cell r="H16170" t="str">
            <v>9193986415</v>
          </cell>
          <cell r="I16170">
            <v>0</v>
          </cell>
          <cell r="J16170">
            <v>1917900</v>
          </cell>
        </row>
        <row r="16171">
          <cell r="H16171" t="str">
            <v>415</v>
          </cell>
          <cell r="I16171">
            <v>192768900</v>
          </cell>
          <cell r="J16171">
            <v>192768874.88999999</v>
          </cell>
        </row>
        <row r="16172">
          <cell r="H16172" t="str">
            <v>9100000415</v>
          </cell>
          <cell r="I16172">
            <v>192768900</v>
          </cell>
          <cell r="J16172">
            <v>192768874.88999999</v>
          </cell>
        </row>
        <row r="16173">
          <cell r="H16173" t="str">
            <v>9190000415</v>
          </cell>
          <cell r="I16173">
            <v>192768900</v>
          </cell>
          <cell r="J16173">
            <v>192768874.88999999</v>
          </cell>
        </row>
        <row r="16174">
          <cell r="H16174" t="str">
            <v>9190059415</v>
          </cell>
          <cell r="I16174">
            <v>192763400</v>
          </cell>
          <cell r="J16174">
            <v>192763374.88999999</v>
          </cell>
        </row>
        <row r="16175">
          <cell r="H16175" t="str">
            <v>9190059415</v>
          </cell>
          <cell r="I16175">
            <v>192763400</v>
          </cell>
          <cell r="J16175">
            <v>192763374.88999999</v>
          </cell>
        </row>
        <row r="16176">
          <cell r="H16176" t="str">
            <v>9190059415</v>
          </cell>
          <cell r="I16176">
            <v>0</v>
          </cell>
          <cell r="J16176">
            <v>192763374.88999999</v>
          </cell>
        </row>
        <row r="16177">
          <cell r="H16177" t="str">
            <v>9190059415</v>
          </cell>
          <cell r="I16177">
            <v>0</v>
          </cell>
          <cell r="J16177">
            <v>190112200</v>
          </cell>
        </row>
        <row r="16178">
          <cell r="H16178" t="str">
            <v>9190059415</v>
          </cell>
          <cell r="I16178">
            <v>0</v>
          </cell>
          <cell r="J16178">
            <v>2651174.89</v>
          </cell>
        </row>
        <row r="16179">
          <cell r="H16179" t="str">
            <v>9193969415</v>
          </cell>
          <cell r="I16179">
            <v>5500</v>
          </cell>
          <cell r="J16179">
            <v>5500</v>
          </cell>
        </row>
        <row r="16180">
          <cell r="H16180" t="str">
            <v>9193969415</v>
          </cell>
          <cell r="I16180">
            <v>5500</v>
          </cell>
          <cell r="J16180">
            <v>5500</v>
          </cell>
        </row>
        <row r="16181">
          <cell r="H16181" t="str">
            <v>9193969415</v>
          </cell>
          <cell r="I16181">
            <v>0</v>
          </cell>
          <cell r="J16181">
            <v>5500</v>
          </cell>
        </row>
        <row r="16182">
          <cell r="H16182" t="str">
            <v>9193969415</v>
          </cell>
          <cell r="I16182">
            <v>0</v>
          </cell>
          <cell r="J16182">
            <v>5500</v>
          </cell>
        </row>
        <row r="16183">
          <cell r="H16183" t="str">
            <v>415</v>
          </cell>
          <cell r="I16183">
            <v>278618100</v>
          </cell>
          <cell r="J16183">
            <v>278618100</v>
          </cell>
        </row>
        <row r="16184">
          <cell r="H16184" t="str">
            <v>415</v>
          </cell>
          <cell r="I16184">
            <v>278618100</v>
          </cell>
          <cell r="J16184">
            <v>278618100</v>
          </cell>
        </row>
        <row r="16185">
          <cell r="H16185" t="str">
            <v>9100000415</v>
          </cell>
          <cell r="I16185">
            <v>278618100</v>
          </cell>
          <cell r="J16185">
            <v>278618100</v>
          </cell>
        </row>
        <row r="16186">
          <cell r="H16186" t="str">
            <v>9190000415</v>
          </cell>
          <cell r="I16186">
            <v>278618100</v>
          </cell>
          <cell r="J16186">
            <v>278618100</v>
          </cell>
        </row>
        <row r="16187">
          <cell r="H16187" t="str">
            <v>9190059415</v>
          </cell>
          <cell r="I16187">
            <v>278618100</v>
          </cell>
          <cell r="J16187">
            <v>278618100</v>
          </cell>
        </row>
        <row r="16188">
          <cell r="H16188" t="str">
            <v>9190059415</v>
          </cell>
          <cell r="I16188">
            <v>278618100</v>
          </cell>
          <cell r="J16188">
            <v>278618100</v>
          </cell>
        </row>
        <row r="16189">
          <cell r="H16189" t="str">
            <v>9190059415</v>
          </cell>
          <cell r="I16189">
            <v>0</v>
          </cell>
          <cell r="J16189">
            <v>278618100</v>
          </cell>
        </row>
        <row r="16190">
          <cell r="H16190" t="str">
            <v>9190059415</v>
          </cell>
          <cell r="I16190">
            <v>0</v>
          </cell>
          <cell r="J16190">
            <v>278618100</v>
          </cell>
        </row>
        <row r="16191">
          <cell r="H16191" t="str">
            <v>415</v>
          </cell>
          <cell r="I16191">
            <v>7471590800</v>
          </cell>
          <cell r="J16191">
            <v>7442078318.25</v>
          </cell>
        </row>
        <row r="16192">
          <cell r="H16192" t="str">
            <v>415</v>
          </cell>
          <cell r="I16192">
            <v>7158172800</v>
          </cell>
          <cell r="J16192">
            <v>7137387959.0299997</v>
          </cell>
        </row>
        <row r="16193">
          <cell r="H16193" t="str">
            <v>9100000415</v>
          </cell>
          <cell r="I16193">
            <v>7158172800</v>
          </cell>
          <cell r="J16193">
            <v>7137387959.0299997</v>
          </cell>
        </row>
        <row r="16194">
          <cell r="H16194" t="str">
            <v>9190000415</v>
          </cell>
          <cell r="I16194">
            <v>7158172800</v>
          </cell>
          <cell r="J16194">
            <v>7137387959.0299997</v>
          </cell>
        </row>
        <row r="16195">
          <cell r="H16195" t="str">
            <v>9193001415</v>
          </cell>
          <cell r="I16195">
            <v>6789696700</v>
          </cell>
          <cell r="J16195">
            <v>6774683087.3299999</v>
          </cell>
        </row>
        <row r="16196">
          <cell r="H16196" t="str">
            <v>9193001415</v>
          </cell>
          <cell r="I16196">
            <v>29631900</v>
          </cell>
          <cell r="J16196">
            <v>29597986.300000001</v>
          </cell>
        </row>
        <row r="16197">
          <cell r="H16197" t="str">
            <v>9193001415</v>
          </cell>
          <cell r="I16197">
            <v>0</v>
          </cell>
          <cell r="J16197">
            <v>29597986.300000001</v>
          </cell>
        </row>
        <row r="16198">
          <cell r="H16198" t="str">
            <v>9193001415</v>
          </cell>
          <cell r="I16198">
            <v>0</v>
          </cell>
          <cell r="J16198">
            <v>29597986.300000001</v>
          </cell>
        </row>
        <row r="16199">
          <cell r="H16199" t="str">
            <v>9193001415</v>
          </cell>
          <cell r="I16199">
            <v>6760064800</v>
          </cell>
          <cell r="J16199">
            <v>6745085101.0299997</v>
          </cell>
        </row>
        <row r="16200">
          <cell r="H16200" t="str">
            <v>9193001415</v>
          </cell>
          <cell r="I16200">
            <v>0</v>
          </cell>
          <cell r="J16200">
            <v>6745085101.0299997</v>
          </cell>
        </row>
        <row r="16201">
          <cell r="H16201" t="str">
            <v>9193001415</v>
          </cell>
          <cell r="I16201">
            <v>0</v>
          </cell>
          <cell r="J16201">
            <v>6745085101.0299997</v>
          </cell>
        </row>
        <row r="16202">
          <cell r="H16202" t="str">
            <v>9193034415</v>
          </cell>
          <cell r="I16202">
            <v>368476100</v>
          </cell>
          <cell r="J16202">
            <v>362704871.69999999</v>
          </cell>
        </row>
        <row r="16203">
          <cell r="H16203" t="str">
            <v>9193034415</v>
          </cell>
          <cell r="I16203">
            <v>368476100</v>
          </cell>
          <cell r="J16203">
            <v>362704871.69999999</v>
          </cell>
        </row>
        <row r="16204">
          <cell r="H16204" t="str">
            <v>9193034415</v>
          </cell>
          <cell r="I16204">
            <v>0</v>
          </cell>
          <cell r="J16204">
            <v>362704871.69999999</v>
          </cell>
        </row>
        <row r="16205">
          <cell r="H16205" t="str">
            <v>9193034415</v>
          </cell>
          <cell r="I16205">
            <v>0</v>
          </cell>
          <cell r="J16205">
            <v>362704871.69999999</v>
          </cell>
        </row>
        <row r="16206">
          <cell r="H16206" t="str">
            <v>415</v>
          </cell>
          <cell r="I16206">
            <v>313418000</v>
          </cell>
          <cell r="J16206">
            <v>304690359.22000003</v>
          </cell>
        </row>
        <row r="16207">
          <cell r="H16207" t="str">
            <v>0500000415</v>
          </cell>
          <cell r="I16207">
            <v>36500000</v>
          </cell>
          <cell r="J16207">
            <v>36500000</v>
          </cell>
        </row>
        <row r="16208">
          <cell r="H16208" t="str">
            <v>0540000415</v>
          </cell>
          <cell r="I16208">
            <v>36500000</v>
          </cell>
          <cell r="J16208">
            <v>36500000</v>
          </cell>
        </row>
        <row r="16209">
          <cell r="H16209" t="str">
            <v>0543589415</v>
          </cell>
          <cell r="I16209">
            <v>36500000</v>
          </cell>
          <cell r="J16209">
            <v>36500000</v>
          </cell>
        </row>
        <row r="16210">
          <cell r="H16210" t="str">
            <v>0543589415</v>
          </cell>
          <cell r="I16210">
            <v>36500000</v>
          </cell>
          <cell r="J16210">
            <v>36500000</v>
          </cell>
        </row>
        <row r="16211">
          <cell r="H16211" t="str">
            <v>0543589415</v>
          </cell>
          <cell r="I16211">
            <v>0</v>
          </cell>
          <cell r="J16211">
            <v>36500000</v>
          </cell>
        </row>
        <row r="16212">
          <cell r="H16212" t="str">
            <v>0543589415</v>
          </cell>
          <cell r="I16212">
            <v>0</v>
          </cell>
          <cell r="J16212">
            <v>36500000</v>
          </cell>
        </row>
        <row r="16213">
          <cell r="H16213" t="str">
            <v>9100000415</v>
          </cell>
          <cell r="I16213">
            <v>276918000</v>
          </cell>
          <cell r="J16213">
            <v>268190359.22</v>
          </cell>
        </row>
        <row r="16214">
          <cell r="H16214" t="str">
            <v>9190000415</v>
          </cell>
          <cell r="I16214">
            <v>276918000</v>
          </cell>
          <cell r="J16214">
            <v>268190359.22</v>
          </cell>
        </row>
        <row r="16215">
          <cell r="H16215" t="str">
            <v>9193004415</v>
          </cell>
          <cell r="I16215">
            <v>2251100</v>
          </cell>
          <cell r="J16215">
            <v>1141556.57</v>
          </cell>
        </row>
        <row r="16216">
          <cell r="H16216" t="str">
            <v>9193004415</v>
          </cell>
          <cell r="I16216">
            <v>2251100</v>
          </cell>
          <cell r="J16216">
            <v>1141556.57</v>
          </cell>
        </row>
        <row r="16217">
          <cell r="H16217" t="str">
            <v>9193004415</v>
          </cell>
          <cell r="I16217">
            <v>0</v>
          </cell>
          <cell r="J16217">
            <v>1141556.57</v>
          </cell>
        </row>
        <row r="16218">
          <cell r="H16218" t="str">
            <v>9193004415</v>
          </cell>
          <cell r="I16218">
            <v>0</v>
          </cell>
          <cell r="J16218">
            <v>1141556.57</v>
          </cell>
        </row>
        <row r="16219">
          <cell r="H16219" t="str">
            <v>9193005415</v>
          </cell>
          <cell r="I16219">
            <v>31300</v>
          </cell>
          <cell r="J16219">
            <v>6771.7</v>
          </cell>
        </row>
        <row r="16220">
          <cell r="H16220" t="str">
            <v>9193005415</v>
          </cell>
          <cell r="I16220">
            <v>31300</v>
          </cell>
          <cell r="J16220">
            <v>6771.7</v>
          </cell>
        </row>
        <row r="16221">
          <cell r="H16221" t="str">
            <v>9193005415</v>
          </cell>
          <cell r="I16221">
            <v>0</v>
          </cell>
          <cell r="J16221">
            <v>6771.7</v>
          </cell>
        </row>
        <row r="16222">
          <cell r="H16222" t="str">
            <v>9193005415</v>
          </cell>
          <cell r="I16222">
            <v>0</v>
          </cell>
          <cell r="J16222">
            <v>6771.7</v>
          </cell>
        </row>
        <row r="16223">
          <cell r="H16223" t="str">
            <v>9193019415</v>
          </cell>
          <cell r="I16223">
            <v>1605300</v>
          </cell>
          <cell r="J16223">
            <v>951829.22</v>
          </cell>
        </row>
        <row r="16224">
          <cell r="H16224" t="str">
            <v>9193019415</v>
          </cell>
          <cell r="I16224">
            <v>1605300</v>
          </cell>
          <cell r="J16224">
            <v>951829.22</v>
          </cell>
        </row>
        <row r="16225">
          <cell r="H16225" t="str">
            <v>9193019415</v>
          </cell>
          <cell r="I16225">
            <v>0</v>
          </cell>
          <cell r="J16225">
            <v>951829.22</v>
          </cell>
        </row>
        <row r="16226">
          <cell r="H16226" t="str">
            <v>9193019415</v>
          </cell>
          <cell r="I16226">
            <v>0</v>
          </cell>
          <cell r="J16226">
            <v>951829.22</v>
          </cell>
        </row>
        <row r="16227">
          <cell r="H16227" t="str">
            <v>9193035415</v>
          </cell>
          <cell r="I16227">
            <v>6031500</v>
          </cell>
          <cell r="J16227">
            <v>4800500</v>
          </cell>
        </row>
        <row r="16228">
          <cell r="H16228" t="str">
            <v>9193035415</v>
          </cell>
          <cell r="I16228">
            <v>6031500</v>
          </cell>
          <cell r="J16228">
            <v>4800500</v>
          </cell>
        </row>
        <row r="16229">
          <cell r="H16229" t="str">
            <v>9193035415</v>
          </cell>
          <cell r="I16229">
            <v>0</v>
          </cell>
          <cell r="J16229">
            <v>4800500</v>
          </cell>
        </row>
        <row r="16230">
          <cell r="H16230" t="str">
            <v>9193035415</v>
          </cell>
          <cell r="I16230">
            <v>0</v>
          </cell>
          <cell r="J16230">
            <v>4800500</v>
          </cell>
        </row>
        <row r="16231">
          <cell r="H16231" t="str">
            <v>9193036415</v>
          </cell>
          <cell r="I16231">
            <v>630900</v>
          </cell>
          <cell r="J16231">
            <v>567315.16</v>
          </cell>
        </row>
        <row r="16232">
          <cell r="H16232" t="str">
            <v>9193036415</v>
          </cell>
          <cell r="I16232">
            <v>630900</v>
          </cell>
          <cell r="J16232">
            <v>567315.16</v>
          </cell>
        </row>
        <row r="16233">
          <cell r="H16233" t="str">
            <v>9193036415</v>
          </cell>
          <cell r="I16233">
            <v>0</v>
          </cell>
          <cell r="J16233">
            <v>567315.16</v>
          </cell>
        </row>
        <row r="16234">
          <cell r="H16234" t="str">
            <v>9193036415</v>
          </cell>
          <cell r="I16234">
            <v>0</v>
          </cell>
          <cell r="J16234">
            <v>567315.16</v>
          </cell>
        </row>
        <row r="16235">
          <cell r="H16235" t="str">
            <v>9193039415</v>
          </cell>
          <cell r="I16235">
            <v>4038600</v>
          </cell>
          <cell r="J16235">
            <v>3823135.54</v>
          </cell>
        </row>
        <row r="16236">
          <cell r="H16236" t="str">
            <v>9193039415</v>
          </cell>
          <cell r="I16236">
            <v>4038600</v>
          </cell>
          <cell r="J16236">
            <v>3823135.54</v>
          </cell>
        </row>
        <row r="16237">
          <cell r="H16237" t="str">
            <v>9193039415</v>
          </cell>
          <cell r="I16237">
            <v>0</v>
          </cell>
          <cell r="J16237">
            <v>3823135.54</v>
          </cell>
        </row>
        <row r="16238">
          <cell r="H16238" t="str">
            <v>9193039415</v>
          </cell>
          <cell r="I16238">
            <v>0</v>
          </cell>
          <cell r="J16238">
            <v>3823135.54</v>
          </cell>
        </row>
        <row r="16239">
          <cell r="H16239" t="str">
            <v>9193041415</v>
          </cell>
          <cell r="I16239">
            <v>522500</v>
          </cell>
          <cell r="J16239">
            <v>447929.16</v>
          </cell>
        </row>
        <row r="16240">
          <cell r="H16240" t="str">
            <v>9193041415</v>
          </cell>
          <cell r="I16240">
            <v>522500</v>
          </cell>
          <cell r="J16240">
            <v>447929.16</v>
          </cell>
        </row>
        <row r="16241">
          <cell r="H16241" t="str">
            <v>9193041415</v>
          </cell>
          <cell r="I16241">
            <v>0</v>
          </cell>
          <cell r="J16241">
            <v>447929.16</v>
          </cell>
        </row>
        <row r="16242">
          <cell r="H16242" t="str">
            <v>9193041415</v>
          </cell>
          <cell r="I16242">
            <v>0</v>
          </cell>
          <cell r="J16242">
            <v>447929.16</v>
          </cell>
        </row>
        <row r="16243">
          <cell r="H16243" t="str">
            <v>9193108415</v>
          </cell>
          <cell r="I16243">
            <v>59253400</v>
          </cell>
          <cell r="J16243">
            <v>54290075.210000001</v>
          </cell>
        </row>
        <row r="16244">
          <cell r="H16244" t="str">
            <v>9193108415</v>
          </cell>
          <cell r="I16244">
            <v>59253400</v>
          </cell>
          <cell r="J16244">
            <v>54290075.210000001</v>
          </cell>
        </row>
        <row r="16245">
          <cell r="H16245" t="str">
            <v>9193108415</v>
          </cell>
          <cell r="I16245">
            <v>0</v>
          </cell>
          <cell r="J16245">
            <v>54290075.210000001</v>
          </cell>
        </row>
        <row r="16246">
          <cell r="H16246" t="str">
            <v>9193108415</v>
          </cell>
          <cell r="I16246">
            <v>0</v>
          </cell>
          <cell r="J16246">
            <v>54290075.210000001</v>
          </cell>
        </row>
        <row r="16247">
          <cell r="H16247" t="str">
            <v>9193977415</v>
          </cell>
          <cell r="I16247">
            <v>682000</v>
          </cell>
          <cell r="J16247">
            <v>529230</v>
          </cell>
        </row>
        <row r="16248">
          <cell r="H16248" t="str">
            <v>9193977415</v>
          </cell>
          <cell r="I16248">
            <v>682000</v>
          </cell>
          <cell r="J16248">
            <v>529230</v>
          </cell>
        </row>
        <row r="16249">
          <cell r="H16249" t="str">
            <v>9193977415</v>
          </cell>
          <cell r="I16249">
            <v>0</v>
          </cell>
          <cell r="J16249">
            <v>529230</v>
          </cell>
        </row>
        <row r="16250">
          <cell r="H16250" t="str">
            <v>9193977415</v>
          </cell>
          <cell r="I16250">
            <v>0</v>
          </cell>
          <cell r="J16250">
            <v>529230</v>
          </cell>
        </row>
        <row r="16251">
          <cell r="H16251" t="str">
            <v>9193981415</v>
          </cell>
          <cell r="I16251">
            <v>201871400</v>
          </cell>
          <cell r="J16251">
            <v>201632016.66</v>
          </cell>
        </row>
        <row r="16252">
          <cell r="H16252" t="str">
            <v>9193981415</v>
          </cell>
          <cell r="I16252">
            <v>201871400</v>
          </cell>
          <cell r="J16252">
            <v>201632016.66</v>
          </cell>
        </row>
        <row r="16253">
          <cell r="H16253" t="str">
            <v>9193981415</v>
          </cell>
          <cell r="I16253">
            <v>0</v>
          </cell>
          <cell r="J16253">
            <v>201632016.66</v>
          </cell>
        </row>
        <row r="16254">
          <cell r="H16254" t="str">
            <v>9193981415</v>
          </cell>
          <cell r="I16254">
            <v>0</v>
          </cell>
          <cell r="J16254">
            <v>78132170.75</v>
          </cell>
        </row>
        <row r="16255">
          <cell r="H16255" t="str">
            <v>9193981415</v>
          </cell>
          <cell r="I16255">
            <v>0</v>
          </cell>
          <cell r="J16255">
            <v>123499845.91</v>
          </cell>
        </row>
        <row r="16256">
          <cell r="H16256" t="str">
            <v>417</v>
          </cell>
          <cell r="I16256">
            <v>34409120400</v>
          </cell>
          <cell r="J16256">
            <v>34090568053.77</v>
          </cell>
        </row>
        <row r="16257">
          <cell r="H16257" t="str">
            <v>417</v>
          </cell>
          <cell r="I16257">
            <v>33089086800</v>
          </cell>
          <cell r="J16257">
            <v>32872581066.049999</v>
          </cell>
        </row>
        <row r="16258">
          <cell r="H16258" t="str">
            <v>417</v>
          </cell>
          <cell r="I16258">
            <v>33089086800</v>
          </cell>
          <cell r="J16258">
            <v>32872581066.049999</v>
          </cell>
        </row>
        <row r="16259">
          <cell r="H16259" t="str">
            <v>8800000417</v>
          </cell>
          <cell r="I16259">
            <v>33089086800</v>
          </cell>
          <cell r="J16259">
            <v>32872581066.049999</v>
          </cell>
        </row>
        <row r="16260">
          <cell r="H16260" t="str">
            <v>8890000417</v>
          </cell>
          <cell r="I16260">
            <v>33089086800</v>
          </cell>
          <cell r="J16260">
            <v>32872581066.049999</v>
          </cell>
        </row>
        <row r="16261">
          <cell r="H16261" t="str">
            <v>8890011417</v>
          </cell>
          <cell r="I16261">
            <v>2727856100</v>
          </cell>
          <cell r="J16261">
            <v>2727856100</v>
          </cell>
        </row>
        <row r="16262">
          <cell r="H16262" t="str">
            <v>8890011417</v>
          </cell>
          <cell r="I16262">
            <v>2727856100</v>
          </cell>
          <cell r="J16262">
            <v>2727856100</v>
          </cell>
        </row>
        <row r="16263">
          <cell r="H16263" t="str">
            <v>8890011417</v>
          </cell>
          <cell r="I16263">
            <v>0</v>
          </cell>
          <cell r="J16263">
            <v>2727856100</v>
          </cell>
        </row>
        <row r="16264">
          <cell r="H16264" t="str">
            <v>8890011417</v>
          </cell>
          <cell r="I16264">
            <v>0</v>
          </cell>
          <cell r="J16264">
            <v>2727856100</v>
          </cell>
        </row>
        <row r="16265">
          <cell r="H16265" t="str">
            <v>8890012417</v>
          </cell>
          <cell r="I16265">
            <v>21111926200</v>
          </cell>
          <cell r="J16265">
            <v>21111316395.110001</v>
          </cell>
        </row>
        <row r="16266">
          <cell r="H16266" t="str">
            <v>8890012417</v>
          </cell>
          <cell r="I16266">
            <v>21111926200</v>
          </cell>
          <cell r="J16266">
            <v>21111316395.110001</v>
          </cell>
        </row>
        <row r="16267">
          <cell r="H16267" t="str">
            <v>8890012417</v>
          </cell>
          <cell r="I16267">
            <v>0</v>
          </cell>
          <cell r="J16267">
            <v>21111316395.110001</v>
          </cell>
        </row>
        <row r="16268">
          <cell r="H16268" t="str">
            <v>8890012417</v>
          </cell>
          <cell r="I16268">
            <v>0</v>
          </cell>
          <cell r="J16268">
            <v>21111316395.110001</v>
          </cell>
        </row>
        <row r="16269">
          <cell r="H16269" t="str">
            <v>8890019417</v>
          </cell>
          <cell r="I16269">
            <v>8403949600</v>
          </cell>
          <cell r="J16269">
            <v>8239609285.7700005</v>
          </cell>
        </row>
        <row r="16270">
          <cell r="H16270" t="str">
            <v>8890019417</v>
          </cell>
          <cell r="I16270">
            <v>1493179200</v>
          </cell>
          <cell r="J16270">
            <v>1491909225.3299999</v>
          </cell>
        </row>
        <row r="16271">
          <cell r="H16271" t="str">
            <v>8890019417</v>
          </cell>
          <cell r="I16271">
            <v>0</v>
          </cell>
          <cell r="J16271">
            <v>1491909225.3299999</v>
          </cell>
        </row>
        <row r="16272">
          <cell r="H16272" t="str">
            <v>8890019417</v>
          </cell>
          <cell r="I16272">
            <v>0</v>
          </cell>
          <cell r="J16272">
            <v>990516344.34000003</v>
          </cell>
        </row>
        <row r="16273">
          <cell r="H16273" t="str">
            <v>8890019417</v>
          </cell>
          <cell r="I16273">
            <v>0</v>
          </cell>
          <cell r="J16273">
            <v>501392880.99000001</v>
          </cell>
        </row>
        <row r="16274">
          <cell r="H16274" t="str">
            <v>8890019417</v>
          </cell>
          <cell r="I16274">
            <v>6542229100</v>
          </cell>
          <cell r="J16274">
            <v>6379159553.9399996</v>
          </cell>
        </row>
        <row r="16275">
          <cell r="H16275" t="str">
            <v>8890019417</v>
          </cell>
          <cell r="I16275">
            <v>0</v>
          </cell>
          <cell r="J16275">
            <v>486576985.02999997</v>
          </cell>
        </row>
        <row r="16276">
          <cell r="H16276" t="str">
            <v>8890019417</v>
          </cell>
          <cell r="I16276">
            <v>0</v>
          </cell>
          <cell r="J16276">
            <v>382066343.66000003</v>
          </cell>
        </row>
        <row r="16277">
          <cell r="H16277" t="str">
            <v>8890019417</v>
          </cell>
          <cell r="I16277">
            <v>0</v>
          </cell>
          <cell r="J16277">
            <v>2036199.82</v>
          </cell>
        </row>
        <row r="16278">
          <cell r="H16278" t="str">
            <v>8890019417</v>
          </cell>
          <cell r="I16278">
            <v>0</v>
          </cell>
          <cell r="J16278">
            <v>102474441.55</v>
          </cell>
        </row>
        <row r="16279">
          <cell r="H16279" t="str">
            <v>8890019417</v>
          </cell>
          <cell r="I16279">
            <v>0</v>
          </cell>
          <cell r="J16279">
            <v>5892582568.9099998</v>
          </cell>
        </row>
        <row r="16280">
          <cell r="H16280" t="str">
            <v>8890019417</v>
          </cell>
          <cell r="I16280">
            <v>0</v>
          </cell>
          <cell r="J16280">
            <v>1156496880.8800001</v>
          </cell>
        </row>
        <row r="16281">
          <cell r="H16281" t="str">
            <v>8890019417</v>
          </cell>
          <cell r="I16281">
            <v>0</v>
          </cell>
          <cell r="J16281">
            <v>149358669.25999999</v>
          </cell>
        </row>
        <row r="16282">
          <cell r="H16282" t="str">
            <v>8890019417</v>
          </cell>
          <cell r="I16282">
            <v>0</v>
          </cell>
          <cell r="J16282">
            <v>4586727018.7700005</v>
          </cell>
        </row>
        <row r="16283">
          <cell r="H16283" t="str">
            <v>8890019417</v>
          </cell>
          <cell r="I16283">
            <v>368541300</v>
          </cell>
          <cell r="J16283">
            <v>368540506.5</v>
          </cell>
        </row>
        <row r="16284">
          <cell r="H16284" t="str">
            <v>8890019417</v>
          </cell>
          <cell r="I16284">
            <v>0</v>
          </cell>
          <cell r="J16284">
            <v>7662137.2999999998</v>
          </cell>
        </row>
        <row r="16285">
          <cell r="H16285" t="str">
            <v>8890019417</v>
          </cell>
          <cell r="I16285">
            <v>0</v>
          </cell>
          <cell r="J16285">
            <v>7662137.2999999998</v>
          </cell>
        </row>
        <row r="16286">
          <cell r="H16286" t="str">
            <v>8890019417</v>
          </cell>
          <cell r="I16286">
            <v>0</v>
          </cell>
          <cell r="J16286">
            <v>360878369.19999999</v>
          </cell>
        </row>
        <row r="16287">
          <cell r="H16287" t="str">
            <v>8890019417</v>
          </cell>
          <cell r="I16287">
            <v>0</v>
          </cell>
          <cell r="J16287">
            <v>347706100</v>
          </cell>
        </row>
        <row r="16288">
          <cell r="H16288" t="str">
            <v>8890019417</v>
          </cell>
          <cell r="I16288">
            <v>0</v>
          </cell>
          <cell r="J16288">
            <v>12918600</v>
          </cell>
        </row>
        <row r="16289">
          <cell r="H16289" t="str">
            <v>8890019417</v>
          </cell>
          <cell r="I16289">
            <v>0</v>
          </cell>
          <cell r="J16289">
            <v>253669.2</v>
          </cell>
        </row>
        <row r="16290">
          <cell r="H16290" t="str">
            <v>8893596417</v>
          </cell>
          <cell r="I16290">
            <v>23162900</v>
          </cell>
          <cell r="J16290">
            <v>16834793.879999999</v>
          </cell>
        </row>
        <row r="16291">
          <cell r="H16291" t="str">
            <v>8893596417</v>
          </cell>
          <cell r="I16291">
            <v>20097200</v>
          </cell>
          <cell r="J16291">
            <v>14607436.880000001</v>
          </cell>
        </row>
        <row r="16292">
          <cell r="H16292" t="str">
            <v>8893596417</v>
          </cell>
          <cell r="I16292">
            <v>0</v>
          </cell>
          <cell r="J16292">
            <v>14607436.880000001</v>
          </cell>
        </row>
        <row r="16293">
          <cell r="H16293" t="str">
            <v>8893596417</v>
          </cell>
          <cell r="I16293">
            <v>0</v>
          </cell>
          <cell r="J16293">
            <v>14607436.880000001</v>
          </cell>
        </row>
        <row r="16294">
          <cell r="H16294" t="str">
            <v>8893596417</v>
          </cell>
          <cell r="I16294">
            <v>3065700</v>
          </cell>
          <cell r="J16294">
            <v>2227357</v>
          </cell>
        </row>
        <row r="16295">
          <cell r="H16295" t="str">
            <v>8893596417</v>
          </cell>
          <cell r="I16295">
            <v>0</v>
          </cell>
          <cell r="J16295">
            <v>2227357</v>
          </cell>
        </row>
        <row r="16296">
          <cell r="H16296" t="str">
            <v>8893596417</v>
          </cell>
          <cell r="I16296">
            <v>0</v>
          </cell>
          <cell r="J16296">
            <v>2227357</v>
          </cell>
        </row>
        <row r="16297">
          <cell r="H16297" t="str">
            <v>8893969417</v>
          </cell>
          <cell r="I16297">
            <v>168400</v>
          </cell>
          <cell r="J16297">
            <v>167918.55</v>
          </cell>
        </row>
        <row r="16298">
          <cell r="H16298" t="str">
            <v>8893969417</v>
          </cell>
          <cell r="I16298">
            <v>168400</v>
          </cell>
          <cell r="J16298">
            <v>167918.55</v>
          </cell>
        </row>
        <row r="16299">
          <cell r="H16299" t="str">
            <v>8893969417</v>
          </cell>
          <cell r="I16299">
            <v>0</v>
          </cell>
          <cell r="J16299">
            <v>167918.55</v>
          </cell>
        </row>
        <row r="16300">
          <cell r="H16300" t="str">
            <v>8893969417</v>
          </cell>
          <cell r="I16300">
            <v>0</v>
          </cell>
          <cell r="J16300">
            <v>167918.55</v>
          </cell>
        </row>
        <row r="16301">
          <cell r="H16301" t="str">
            <v>8893974417</v>
          </cell>
          <cell r="I16301">
            <v>304100</v>
          </cell>
          <cell r="J16301">
            <v>304045.61</v>
          </cell>
        </row>
        <row r="16302">
          <cell r="H16302" t="str">
            <v>8893974417</v>
          </cell>
          <cell r="I16302">
            <v>304100</v>
          </cell>
          <cell r="J16302">
            <v>304045.61</v>
          </cell>
        </row>
        <row r="16303">
          <cell r="H16303" t="str">
            <v>8893974417</v>
          </cell>
          <cell r="I16303">
            <v>0</v>
          </cell>
          <cell r="J16303">
            <v>304045.61</v>
          </cell>
        </row>
        <row r="16304">
          <cell r="H16304" t="str">
            <v>8893974417</v>
          </cell>
          <cell r="I16304">
            <v>0</v>
          </cell>
          <cell r="J16304">
            <v>304045.61</v>
          </cell>
        </row>
        <row r="16305">
          <cell r="H16305" t="str">
            <v>8893987417</v>
          </cell>
          <cell r="I16305">
            <v>13254200</v>
          </cell>
          <cell r="J16305">
            <v>13254200</v>
          </cell>
        </row>
        <row r="16306">
          <cell r="H16306" t="str">
            <v>8893987417</v>
          </cell>
          <cell r="I16306">
            <v>13254200</v>
          </cell>
          <cell r="J16306">
            <v>13254200</v>
          </cell>
        </row>
        <row r="16307">
          <cell r="H16307" t="str">
            <v>8893987417</v>
          </cell>
          <cell r="I16307">
            <v>0</v>
          </cell>
          <cell r="J16307">
            <v>13254200</v>
          </cell>
        </row>
        <row r="16308">
          <cell r="H16308" t="str">
            <v>8893987417</v>
          </cell>
          <cell r="I16308">
            <v>0</v>
          </cell>
          <cell r="J16308">
            <v>13254200</v>
          </cell>
        </row>
        <row r="16309">
          <cell r="H16309" t="str">
            <v>8894009417</v>
          </cell>
          <cell r="I16309">
            <v>808465300</v>
          </cell>
          <cell r="J16309">
            <v>763238327.13</v>
          </cell>
        </row>
        <row r="16310">
          <cell r="H16310" t="str">
            <v>8894009417</v>
          </cell>
          <cell r="I16310">
            <v>808465300</v>
          </cell>
          <cell r="J16310">
            <v>763238327.13</v>
          </cell>
        </row>
        <row r="16311">
          <cell r="H16311" t="str">
            <v>8894009417</v>
          </cell>
          <cell r="I16311">
            <v>0</v>
          </cell>
          <cell r="J16311">
            <v>763238327.13</v>
          </cell>
        </row>
        <row r="16312">
          <cell r="H16312" t="str">
            <v>8894009417</v>
          </cell>
          <cell r="I16312">
            <v>0</v>
          </cell>
          <cell r="J16312">
            <v>763238327.13</v>
          </cell>
        </row>
        <row r="16313">
          <cell r="H16313" t="str">
            <v>417</v>
          </cell>
          <cell r="I16313">
            <v>213750000</v>
          </cell>
          <cell r="J16313">
            <v>213750000</v>
          </cell>
        </row>
        <row r="16314">
          <cell r="H16314" t="str">
            <v>417</v>
          </cell>
          <cell r="I16314">
            <v>213750000</v>
          </cell>
          <cell r="J16314">
            <v>213750000</v>
          </cell>
        </row>
        <row r="16315">
          <cell r="H16315" t="str">
            <v>0500000417</v>
          </cell>
          <cell r="I16315">
            <v>213750000</v>
          </cell>
          <cell r="J16315">
            <v>213750000</v>
          </cell>
        </row>
        <row r="16316">
          <cell r="H16316" t="str">
            <v>0540000417</v>
          </cell>
          <cell r="I16316">
            <v>213750000</v>
          </cell>
          <cell r="J16316">
            <v>213750000</v>
          </cell>
        </row>
        <row r="16317">
          <cell r="H16317" t="str">
            <v>0543590417</v>
          </cell>
          <cell r="I16317">
            <v>213750000</v>
          </cell>
          <cell r="J16317">
            <v>213750000</v>
          </cell>
        </row>
        <row r="16318">
          <cell r="H16318" t="str">
            <v>0543590417</v>
          </cell>
          <cell r="I16318">
            <v>213750000</v>
          </cell>
          <cell r="J16318">
            <v>213750000</v>
          </cell>
        </row>
        <row r="16319">
          <cell r="H16319" t="str">
            <v>0543590417</v>
          </cell>
          <cell r="I16319">
            <v>0</v>
          </cell>
          <cell r="J16319">
            <v>213750000</v>
          </cell>
        </row>
        <row r="16320">
          <cell r="H16320" t="str">
            <v>0543590417</v>
          </cell>
          <cell r="I16320">
            <v>0</v>
          </cell>
          <cell r="J16320">
            <v>213750000</v>
          </cell>
        </row>
        <row r="16321">
          <cell r="H16321" t="str">
            <v>417</v>
          </cell>
          <cell r="I16321">
            <v>631914400</v>
          </cell>
          <cell r="J16321">
            <v>536707875.41000003</v>
          </cell>
        </row>
        <row r="16322">
          <cell r="H16322" t="str">
            <v>417</v>
          </cell>
          <cell r="I16322">
            <v>262058600</v>
          </cell>
          <cell r="J16322">
            <v>261427846.56999999</v>
          </cell>
        </row>
        <row r="16323">
          <cell r="H16323" t="str">
            <v>8800000417</v>
          </cell>
          <cell r="I16323">
            <v>262058600</v>
          </cell>
          <cell r="J16323">
            <v>261427846.56999999</v>
          </cell>
        </row>
        <row r="16324">
          <cell r="H16324" t="str">
            <v>8890000417</v>
          </cell>
          <cell r="I16324">
            <v>262058600</v>
          </cell>
          <cell r="J16324">
            <v>261427846.56999999</v>
          </cell>
        </row>
        <row r="16325">
          <cell r="H16325" t="str">
            <v>8890059417</v>
          </cell>
          <cell r="I16325">
            <v>262056200</v>
          </cell>
          <cell r="J16325">
            <v>261425852.63999999</v>
          </cell>
        </row>
        <row r="16326">
          <cell r="H16326" t="str">
            <v>8890059417</v>
          </cell>
          <cell r="I16326">
            <v>151250400</v>
          </cell>
          <cell r="J16326">
            <v>151250400</v>
          </cell>
        </row>
        <row r="16327">
          <cell r="H16327" t="str">
            <v>8890059417</v>
          </cell>
          <cell r="I16327">
            <v>0</v>
          </cell>
          <cell r="J16327">
            <v>151250400</v>
          </cell>
        </row>
        <row r="16328">
          <cell r="H16328" t="str">
            <v>8890059417</v>
          </cell>
          <cell r="I16328">
            <v>0</v>
          </cell>
          <cell r="J16328">
            <v>151207200</v>
          </cell>
        </row>
        <row r="16329">
          <cell r="H16329" t="str">
            <v>8890059417</v>
          </cell>
          <cell r="I16329">
            <v>0</v>
          </cell>
          <cell r="J16329">
            <v>43200</v>
          </cell>
        </row>
        <row r="16330">
          <cell r="H16330" t="str">
            <v>8890059417</v>
          </cell>
          <cell r="I16330">
            <v>100321400</v>
          </cell>
          <cell r="J16330">
            <v>99691052.640000001</v>
          </cell>
        </row>
        <row r="16331">
          <cell r="H16331" t="str">
            <v>8890059417</v>
          </cell>
          <cell r="I16331">
            <v>0</v>
          </cell>
          <cell r="J16331">
            <v>21883650.030000001</v>
          </cell>
        </row>
        <row r="16332">
          <cell r="H16332" t="str">
            <v>8890059417</v>
          </cell>
          <cell r="I16332">
            <v>0</v>
          </cell>
          <cell r="J16332">
            <v>86450.03</v>
          </cell>
        </row>
        <row r="16333">
          <cell r="H16333" t="str">
            <v>8890059417</v>
          </cell>
          <cell r="I16333">
            <v>0</v>
          </cell>
          <cell r="J16333">
            <v>15176800</v>
          </cell>
        </row>
        <row r="16334">
          <cell r="H16334" t="str">
            <v>8890059417</v>
          </cell>
          <cell r="I16334">
            <v>0</v>
          </cell>
          <cell r="J16334">
            <v>6620400</v>
          </cell>
        </row>
        <row r="16335">
          <cell r="H16335" t="str">
            <v>8890059417</v>
          </cell>
          <cell r="I16335">
            <v>0</v>
          </cell>
          <cell r="J16335">
            <v>77807402.609999999</v>
          </cell>
        </row>
        <row r="16336">
          <cell r="H16336" t="str">
            <v>8890059417</v>
          </cell>
          <cell r="I16336">
            <v>0</v>
          </cell>
          <cell r="J16336">
            <v>14808822.43</v>
          </cell>
        </row>
        <row r="16337">
          <cell r="H16337" t="str">
            <v>8890059417</v>
          </cell>
          <cell r="I16337">
            <v>0</v>
          </cell>
          <cell r="J16337">
            <v>12730880.66</v>
          </cell>
        </row>
        <row r="16338">
          <cell r="H16338" t="str">
            <v>8890059417</v>
          </cell>
          <cell r="I16338">
            <v>0</v>
          </cell>
          <cell r="J16338">
            <v>50267699.520000003</v>
          </cell>
        </row>
        <row r="16339">
          <cell r="H16339" t="str">
            <v>8890059417</v>
          </cell>
          <cell r="I16339">
            <v>10484400</v>
          </cell>
          <cell r="J16339">
            <v>10484400</v>
          </cell>
        </row>
        <row r="16340">
          <cell r="H16340" t="str">
            <v>8890059417</v>
          </cell>
          <cell r="I16340">
            <v>0</v>
          </cell>
          <cell r="J16340">
            <v>10484400</v>
          </cell>
        </row>
        <row r="16341">
          <cell r="H16341" t="str">
            <v>8890059417</v>
          </cell>
          <cell r="I16341">
            <v>0</v>
          </cell>
          <cell r="J16341">
            <v>10417600</v>
          </cell>
        </row>
        <row r="16342">
          <cell r="H16342" t="str">
            <v>8890059417</v>
          </cell>
          <cell r="I16342">
            <v>0</v>
          </cell>
          <cell r="J16342">
            <v>66800</v>
          </cell>
        </row>
        <row r="16343">
          <cell r="H16343" t="str">
            <v>8893969417</v>
          </cell>
          <cell r="I16343">
            <v>2400</v>
          </cell>
          <cell r="J16343">
            <v>1993.93</v>
          </cell>
        </row>
        <row r="16344">
          <cell r="H16344" t="str">
            <v>8893969417</v>
          </cell>
          <cell r="I16344">
            <v>2400</v>
          </cell>
          <cell r="J16344">
            <v>1993.93</v>
          </cell>
        </row>
        <row r="16345">
          <cell r="H16345" t="str">
            <v>8893969417</v>
          </cell>
          <cell r="I16345">
            <v>0</v>
          </cell>
          <cell r="J16345">
            <v>1993.93</v>
          </cell>
        </row>
        <row r="16346">
          <cell r="H16346" t="str">
            <v>8893969417</v>
          </cell>
          <cell r="I16346">
            <v>0</v>
          </cell>
          <cell r="J16346">
            <v>1993.93</v>
          </cell>
        </row>
        <row r="16347">
          <cell r="H16347" t="str">
            <v>417</v>
          </cell>
          <cell r="I16347">
            <v>44300</v>
          </cell>
          <cell r="J16347">
            <v>44300</v>
          </cell>
        </row>
        <row r="16348">
          <cell r="H16348" t="str">
            <v>8800000417</v>
          </cell>
          <cell r="I16348">
            <v>44300</v>
          </cell>
          <cell r="J16348">
            <v>44300</v>
          </cell>
        </row>
        <row r="16349">
          <cell r="H16349" t="str">
            <v>8890000417</v>
          </cell>
          <cell r="I16349">
            <v>44300</v>
          </cell>
          <cell r="J16349">
            <v>44300</v>
          </cell>
        </row>
        <row r="16350">
          <cell r="H16350" t="str">
            <v>8892040417</v>
          </cell>
          <cell r="I16350">
            <v>44300</v>
          </cell>
          <cell r="J16350">
            <v>44300</v>
          </cell>
        </row>
        <row r="16351">
          <cell r="H16351" t="str">
            <v>8892040417</v>
          </cell>
          <cell r="I16351">
            <v>44300</v>
          </cell>
          <cell r="J16351">
            <v>44300</v>
          </cell>
        </row>
        <row r="16352">
          <cell r="H16352" t="str">
            <v>8892040417</v>
          </cell>
          <cell r="I16352">
            <v>0</v>
          </cell>
          <cell r="J16352">
            <v>44300</v>
          </cell>
        </row>
        <row r="16353">
          <cell r="H16353" t="str">
            <v>8892040417</v>
          </cell>
          <cell r="I16353">
            <v>0</v>
          </cell>
          <cell r="J16353">
            <v>44300</v>
          </cell>
        </row>
        <row r="16354">
          <cell r="H16354" t="str">
            <v>417</v>
          </cell>
          <cell r="I16354">
            <v>369811500</v>
          </cell>
          <cell r="J16354">
            <v>275235728.83999997</v>
          </cell>
        </row>
        <row r="16355">
          <cell r="H16355" t="str">
            <v>8800000417</v>
          </cell>
          <cell r="I16355">
            <v>369811500</v>
          </cell>
          <cell r="J16355">
            <v>275235728.83999997</v>
          </cell>
        </row>
        <row r="16356">
          <cell r="H16356" t="str">
            <v>8890000417</v>
          </cell>
          <cell r="I16356">
            <v>369811500</v>
          </cell>
          <cell r="J16356">
            <v>275235728.83999997</v>
          </cell>
        </row>
        <row r="16357">
          <cell r="H16357" t="str">
            <v>8890059417</v>
          </cell>
          <cell r="I16357">
            <v>369809700</v>
          </cell>
          <cell r="J16357">
            <v>275233928.83999997</v>
          </cell>
        </row>
        <row r="16358">
          <cell r="H16358" t="str">
            <v>8890059417</v>
          </cell>
          <cell r="I16358">
            <v>195994900</v>
          </cell>
          <cell r="J16358">
            <v>195994900</v>
          </cell>
        </row>
        <row r="16359">
          <cell r="H16359" t="str">
            <v>8890059417</v>
          </cell>
          <cell r="I16359">
            <v>0</v>
          </cell>
          <cell r="J16359">
            <v>195994900</v>
          </cell>
        </row>
        <row r="16360">
          <cell r="H16360" t="str">
            <v>8890059417</v>
          </cell>
          <cell r="I16360">
            <v>0</v>
          </cell>
          <cell r="J16360">
            <v>191650000</v>
          </cell>
        </row>
        <row r="16361">
          <cell r="H16361" t="str">
            <v>8890059417</v>
          </cell>
          <cell r="I16361">
            <v>0</v>
          </cell>
          <cell r="J16361">
            <v>4344900</v>
          </cell>
        </row>
        <row r="16362">
          <cell r="H16362" t="str">
            <v>8890059417</v>
          </cell>
          <cell r="I16362">
            <v>170309400</v>
          </cell>
          <cell r="J16362">
            <v>75733628.840000004</v>
          </cell>
        </row>
        <row r="16363">
          <cell r="H16363" t="str">
            <v>8890059417</v>
          </cell>
          <cell r="I16363">
            <v>0</v>
          </cell>
          <cell r="J16363">
            <v>6062300</v>
          </cell>
        </row>
        <row r="16364">
          <cell r="H16364" t="str">
            <v>8890059417</v>
          </cell>
          <cell r="I16364">
            <v>0</v>
          </cell>
          <cell r="J16364">
            <v>811400</v>
          </cell>
        </row>
        <row r="16365">
          <cell r="H16365" t="str">
            <v>8890059417</v>
          </cell>
          <cell r="I16365">
            <v>0</v>
          </cell>
          <cell r="J16365">
            <v>5250900</v>
          </cell>
        </row>
        <row r="16366">
          <cell r="H16366" t="str">
            <v>8890059417</v>
          </cell>
          <cell r="I16366">
            <v>0</v>
          </cell>
          <cell r="J16366">
            <v>69671328.840000004</v>
          </cell>
        </row>
        <row r="16367">
          <cell r="H16367" t="str">
            <v>8890059417</v>
          </cell>
          <cell r="I16367">
            <v>0</v>
          </cell>
          <cell r="J16367">
            <v>8306800</v>
          </cell>
        </row>
        <row r="16368">
          <cell r="H16368" t="str">
            <v>8890059417</v>
          </cell>
          <cell r="I16368">
            <v>0</v>
          </cell>
          <cell r="J16368">
            <v>21771428.84</v>
          </cell>
        </row>
        <row r="16369">
          <cell r="H16369" t="str">
            <v>8890059417</v>
          </cell>
          <cell r="I16369">
            <v>0</v>
          </cell>
          <cell r="J16369">
            <v>39593100</v>
          </cell>
        </row>
        <row r="16370">
          <cell r="H16370" t="str">
            <v>8890059417</v>
          </cell>
          <cell r="I16370">
            <v>1710900</v>
          </cell>
          <cell r="J16370">
            <v>1710900</v>
          </cell>
        </row>
        <row r="16371">
          <cell r="H16371" t="str">
            <v>8890059417</v>
          </cell>
          <cell r="I16371">
            <v>0</v>
          </cell>
          <cell r="J16371">
            <v>1710900</v>
          </cell>
        </row>
        <row r="16372">
          <cell r="H16372" t="str">
            <v>8890059417</v>
          </cell>
          <cell r="I16372">
            <v>1794500</v>
          </cell>
          <cell r="J16372">
            <v>1794500</v>
          </cell>
        </row>
        <row r="16373">
          <cell r="H16373" t="str">
            <v>8890059417</v>
          </cell>
          <cell r="I16373">
            <v>0</v>
          </cell>
          <cell r="J16373">
            <v>1794500</v>
          </cell>
        </row>
        <row r="16374">
          <cell r="H16374" t="str">
            <v>8890059417</v>
          </cell>
          <cell r="I16374">
            <v>0</v>
          </cell>
          <cell r="J16374">
            <v>1650000</v>
          </cell>
        </row>
        <row r="16375">
          <cell r="H16375" t="str">
            <v>8890059417</v>
          </cell>
          <cell r="I16375">
            <v>0</v>
          </cell>
          <cell r="J16375">
            <v>144500</v>
          </cell>
        </row>
        <row r="16376">
          <cell r="H16376" t="str">
            <v>8893969417</v>
          </cell>
          <cell r="I16376">
            <v>1800</v>
          </cell>
          <cell r="J16376">
            <v>1800</v>
          </cell>
        </row>
        <row r="16377">
          <cell r="H16377" t="str">
            <v>8893969417</v>
          </cell>
          <cell r="I16377">
            <v>1800</v>
          </cell>
          <cell r="J16377">
            <v>1800</v>
          </cell>
        </row>
        <row r="16378">
          <cell r="H16378" t="str">
            <v>8893969417</v>
          </cell>
          <cell r="I16378">
            <v>0</v>
          </cell>
          <cell r="J16378">
            <v>1800</v>
          </cell>
        </row>
        <row r="16379">
          <cell r="H16379" t="str">
            <v>8893969417</v>
          </cell>
          <cell r="I16379">
            <v>0</v>
          </cell>
          <cell r="J16379">
            <v>1800</v>
          </cell>
        </row>
        <row r="16380">
          <cell r="H16380" t="str">
            <v>417</v>
          </cell>
          <cell r="I16380">
            <v>474369200</v>
          </cell>
          <cell r="J16380">
            <v>467529112.31</v>
          </cell>
        </row>
        <row r="16381">
          <cell r="H16381" t="str">
            <v>417</v>
          </cell>
          <cell r="I16381">
            <v>427396500</v>
          </cell>
          <cell r="J16381">
            <v>420560014.79000002</v>
          </cell>
        </row>
        <row r="16382">
          <cell r="H16382" t="str">
            <v>8800000417</v>
          </cell>
          <cell r="I16382">
            <v>427396500</v>
          </cell>
          <cell r="J16382">
            <v>420560014.79000002</v>
          </cell>
        </row>
        <row r="16383">
          <cell r="H16383" t="str">
            <v>8890000417</v>
          </cell>
          <cell r="I16383">
            <v>427396500</v>
          </cell>
          <cell r="J16383">
            <v>420560014.79000002</v>
          </cell>
        </row>
        <row r="16384">
          <cell r="H16384" t="str">
            <v>8893001417</v>
          </cell>
          <cell r="I16384">
            <v>404096500</v>
          </cell>
          <cell r="J16384">
            <v>398165443.61000001</v>
          </cell>
        </row>
        <row r="16385">
          <cell r="H16385" t="str">
            <v>8893001417</v>
          </cell>
          <cell r="I16385">
            <v>1600000</v>
          </cell>
          <cell r="J16385">
            <v>1550432.86</v>
          </cell>
        </row>
        <row r="16386">
          <cell r="H16386" t="str">
            <v>8893001417</v>
          </cell>
          <cell r="I16386">
            <v>0</v>
          </cell>
          <cell r="J16386">
            <v>1550432.86</v>
          </cell>
        </row>
        <row r="16387">
          <cell r="H16387" t="str">
            <v>8893001417</v>
          </cell>
          <cell r="I16387">
            <v>0</v>
          </cell>
          <cell r="J16387">
            <v>1550432.86</v>
          </cell>
        </row>
        <row r="16388">
          <cell r="H16388" t="str">
            <v>8893001417</v>
          </cell>
          <cell r="I16388">
            <v>402496500</v>
          </cell>
          <cell r="J16388">
            <v>396615010.75</v>
          </cell>
        </row>
        <row r="16389">
          <cell r="H16389" t="str">
            <v>8893001417</v>
          </cell>
          <cell r="I16389">
            <v>0</v>
          </cell>
          <cell r="J16389">
            <v>396615010.75</v>
          </cell>
        </row>
        <row r="16390">
          <cell r="H16390" t="str">
            <v>8893001417</v>
          </cell>
          <cell r="I16390">
            <v>0</v>
          </cell>
          <cell r="J16390">
            <v>396615010.75</v>
          </cell>
        </row>
        <row r="16391">
          <cell r="H16391" t="str">
            <v>8893034417</v>
          </cell>
          <cell r="I16391">
            <v>23300000</v>
          </cell>
          <cell r="J16391">
            <v>22394571.18</v>
          </cell>
        </row>
        <row r="16392">
          <cell r="H16392" t="str">
            <v>8893034417</v>
          </cell>
          <cell r="I16392">
            <v>23300000</v>
          </cell>
          <cell r="J16392">
            <v>22394571.18</v>
          </cell>
        </row>
        <row r="16393">
          <cell r="H16393" t="str">
            <v>8893034417</v>
          </cell>
          <cell r="I16393">
            <v>0</v>
          </cell>
          <cell r="J16393">
            <v>22394571.18</v>
          </cell>
        </row>
        <row r="16394">
          <cell r="H16394" t="str">
            <v>8893034417</v>
          </cell>
          <cell r="I16394">
            <v>0</v>
          </cell>
          <cell r="J16394">
            <v>22394571.18</v>
          </cell>
        </row>
        <row r="16395">
          <cell r="H16395" t="str">
            <v>417</v>
          </cell>
          <cell r="I16395">
            <v>46972700</v>
          </cell>
          <cell r="J16395">
            <v>46969097.520000003</v>
          </cell>
        </row>
        <row r="16396">
          <cell r="H16396" t="str">
            <v>0500000417</v>
          </cell>
          <cell r="I16396">
            <v>36500000</v>
          </cell>
          <cell r="J16396">
            <v>36500000</v>
          </cell>
        </row>
        <row r="16397">
          <cell r="H16397" t="str">
            <v>0540000417</v>
          </cell>
          <cell r="I16397">
            <v>36500000</v>
          </cell>
          <cell r="J16397">
            <v>36500000</v>
          </cell>
        </row>
        <row r="16398">
          <cell r="H16398" t="str">
            <v>0543589417</v>
          </cell>
          <cell r="I16398">
            <v>36500000</v>
          </cell>
          <cell r="J16398">
            <v>36500000</v>
          </cell>
        </row>
        <row r="16399">
          <cell r="H16399" t="str">
            <v>0543589417</v>
          </cell>
          <cell r="I16399">
            <v>36500000</v>
          </cell>
          <cell r="J16399">
            <v>36500000</v>
          </cell>
        </row>
        <row r="16400">
          <cell r="H16400" t="str">
            <v>0543589417</v>
          </cell>
          <cell r="I16400">
            <v>0</v>
          </cell>
          <cell r="J16400">
            <v>36500000</v>
          </cell>
        </row>
        <row r="16401">
          <cell r="H16401" t="str">
            <v>0543589417</v>
          </cell>
          <cell r="I16401">
            <v>0</v>
          </cell>
          <cell r="J16401">
            <v>36500000</v>
          </cell>
        </row>
        <row r="16402">
          <cell r="H16402" t="str">
            <v>8800000417</v>
          </cell>
          <cell r="I16402">
            <v>10472700</v>
          </cell>
          <cell r="J16402">
            <v>10469097.52</v>
          </cell>
        </row>
        <row r="16403">
          <cell r="H16403" t="str">
            <v>8890000417</v>
          </cell>
          <cell r="I16403">
            <v>10472700</v>
          </cell>
          <cell r="J16403">
            <v>10469097.52</v>
          </cell>
        </row>
        <row r="16404">
          <cell r="H16404" t="str">
            <v>8893004417</v>
          </cell>
          <cell r="I16404">
            <v>8800</v>
          </cell>
          <cell r="J16404">
            <v>8726.4699999999993</v>
          </cell>
        </row>
        <row r="16405">
          <cell r="H16405" t="str">
            <v>8893004417</v>
          </cell>
          <cell r="I16405">
            <v>8800</v>
          </cell>
          <cell r="J16405">
            <v>8726.4699999999993</v>
          </cell>
        </row>
        <row r="16406">
          <cell r="H16406" t="str">
            <v>8893004417</v>
          </cell>
          <cell r="I16406">
            <v>0</v>
          </cell>
          <cell r="J16406">
            <v>8726.4699999999993</v>
          </cell>
        </row>
        <row r="16407">
          <cell r="H16407" t="str">
            <v>8893004417</v>
          </cell>
          <cell r="I16407">
            <v>0</v>
          </cell>
          <cell r="J16407">
            <v>8726.4699999999993</v>
          </cell>
        </row>
        <row r="16408">
          <cell r="H16408" t="str">
            <v>8893022417</v>
          </cell>
          <cell r="I16408">
            <v>7791100</v>
          </cell>
          <cell r="J16408">
            <v>7791100</v>
          </cell>
        </row>
        <row r="16409">
          <cell r="H16409" t="str">
            <v>8893022417</v>
          </cell>
          <cell r="I16409">
            <v>7791100</v>
          </cell>
          <cell r="J16409">
            <v>7791100</v>
          </cell>
        </row>
        <row r="16410">
          <cell r="H16410" t="str">
            <v>8893022417</v>
          </cell>
          <cell r="I16410">
            <v>0</v>
          </cell>
          <cell r="J16410">
            <v>7791100</v>
          </cell>
        </row>
        <row r="16411">
          <cell r="H16411" t="str">
            <v>8893022417</v>
          </cell>
          <cell r="I16411">
            <v>0</v>
          </cell>
          <cell r="J16411">
            <v>7791100</v>
          </cell>
        </row>
        <row r="16412">
          <cell r="H16412" t="str">
            <v>8893036417</v>
          </cell>
          <cell r="I16412">
            <v>24100</v>
          </cell>
          <cell r="J16412">
            <v>24096.77</v>
          </cell>
        </row>
        <row r="16413">
          <cell r="H16413" t="str">
            <v>8893036417</v>
          </cell>
          <cell r="I16413">
            <v>24100</v>
          </cell>
          <cell r="J16413">
            <v>24096.77</v>
          </cell>
        </row>
        <row r="16414">
          <cell r="H16414" t="str">
            <v>8893036417</v>
          </cell>
          <cell r="I16414">
            <v>0</v>
          </cell>
          <cell r="J16414">
            <v>24096.77</v>
          </cell>
        </row>
        <row r="16415">
          <cell r="H16415" t="str">
            <v>8893036417</v>
          </cell>
          <cell r="I16415">
            <v>0</v>
          </cell>
          <cell r="J16415">
            <v>24096.77</v>
          </cell>
        </row>
        <row r="16416">
          <cell r="H16416" t="str">
            <v>8893045417</v>
          </cell>
          <cell r="I16416">
            <v>710200</v>
          </cell>
          <cell r="J16416">
            <v>710200</v>
          </cell>
        </row>
        <row r="16417">
          <cell r="H16417" t="str">
            <v>8893045417</v>
          </cell>
          <cell r="I16417">
            <v>710200</v>
          </cell>
          <cell r="J16417">
            <v>710200</v>
          </cell>
        </row>
        <row r="16418">
          <cell r="H16418" t="str">
            <v>8893045417</v>
          </cell>
          <cell r="I16418">
            <v>0</v>
          </cell>
          <cell r="J16418">
            <v>710200</v>
          </cell>
        </row>
        <row r="16419">
          <cell r="H16419" t="str">
            <v>8893045417</v>
          </cell>
          <cell r="I16419">
            <v>0</v>
          </cell>
          <cell r="J16419">
            <v>710200</v>
          </cell>
        </row>
        <row r="16420">
          <cell r="H16420" t="str">
            <v>8893977417</v>
          </cell>
          <cell r="I16420">
            <v>688500</v>
          </cell>
          <cell r="J16420">
            <v>688500</v>
          </cell>
        </row>
        <row r="16421">
          <cell r="H16421" t="str">
            <v>8893977417</v>
          </cell>
          <cell r="I16421">
            <v>688500</v>
          </cell>
          <cell r="J16421">
            <v>688500</v>
          </cell>
        </row>
        <row r="16422">
          <cell r="H16422" t="str">
            <v>8893977417</v>
          </cell>
          <cell r="I16422">
            <v>0</v>
          </cell>
          <cell r="J16422">
            <v>688500</v>
          </cell>
        </row>
        <row r="16423">
          <cell r="H16423" t="str">
            <v>8893977417</v>
          </cell>
          <cell r="I16423">
            <v>0</v>
          </cell>
          <cell r="J16423">
            <v>688500</v>
          </cell>
        </row>
        <row r="16424">
          <cell r="H16424" t="str">
            <v>8893981417</v>
          </cell>
          <cell r="I16424">
            <v>1250000</v>
          </cell>
          <cell r="J16424">
            <v>1246474.28</v>
          </cell>
        </row>
        <row r="16425">
          <cell r="H16425" t="str">
            <v>8893981417</v>
          </cell>
          <cell r="I16425">
            <v>1250000</v>
          </cell>
          <cell r="J16425">
            <v>1246474.28</v>
          </cell>
        </row>
        <row r="16426">
          <cell r="H16426" t="str">
            <v>8893981417</v>
          </cell>
          <cell r="I16426">
            <v>0</v>
          </cell>
          <cell r="J16426">
            <v>1246474.28</v>
          </cell>
        </row>
        <row r="16427">
          <cell r="H16427" t="str">
            <v>8893981417</v>
          </cell>
          <cell r="I16427">
            <v>0</v>
          </cell>
          <cell r="J16427">
            <v>1246474.28</v>
          </cell>
        </row>
        <row r="16428">
          <cell r="H16428" t="str">
            <v>424</v>
          </cell>
          <cell r="I16428">
            <v>229812300</v>
          </cell>
          <cell r="J16428">
            <v>229812300</v>
          </cell>
        </row>
        <row r="16429">
          <cell r="H16429" t="str">
            <v>424</v>
          </cell>
          <cell r="I16429">
            <v>229812300</v>
          </cell>
          <cell r="J16429">
            <v>229812300</v>
          </cell>
        </row>
        <row r="16430">
          <cell r="H16430" t="str">
            <v>424</v>
          </cell>
          <cell r="I16430">
            <v>229812300</v>
          </cell>
          <cell r="J16430">
            <v>229812300</v>
          </cell>
        </row>
        <row r="16431">
          <cell r="H16431" t="str">
            <v>0200000424</v>
          </cell>
          <cell r="I16431">
            <v>229003700</v>
          </cell>
          <cell r="J16431">
            <v>229003700</v>
          </cell>
        </row>
        <row r="16432">
          <cell r="H16432" t="str">
            <v>0210000424</v>
          </cell>
          <cell r="I16432">
            <v>229003700</v>
          </cell>
          <cell r="J16432">
            <v>229003700</v>
          </cell>
        </row>
        <row r="16433">
          <cell r="H16433" t="str">
            <v>0210059424</v>
          </cell>
          <cell r="I16433">
            <v>229003700</v>
          </cell>
          <cell r="J16433">
            <v>229003700</v>
          </cell>
        </row>
        <row r="16434">
          <cell r="H16434" t="str">
            <v>0210059424</v>
          </cell>
          <cell r="I16434">
            <v>229003700</v>
          </cell>
          <cell r="J16434">
            <v>229003700</v>
          </cell>
        </row>
        <row r="16435">
          <cell r="H16435" t="str">
            <v>0210059424</v>
          </cell>
          <cell r="I16435">
            <v>0</v>
          </cell>
          <cell r="J16435">
            <v>229003700</v>
          </cell>
        </row>
        <row r="16436">
          <cell r="H16436" t="str">
            <v>0210059424</v>
          </cell>
          <cell r="I16436">
            <v>0</v>
          </cell>
          <cell r="J16436">
            <v>191193000</v>
          </cell>
        </row>
        <row r="16437">
          <cell r="H16437" t="str">
            <v>0210059424</v>
          </cell>
          <cell r="I16437">
            <v>0</v>
          </cell>
          <cell r="J16437">
            <v>37810700</v>
          </cell>
        </row>
        <row r="16438">
          <cell r="H16438" t="str">
            <v>0300000424</v>
          </cell>
          <cell r="I16438">
            <v>808600</v>
          </cell>
          <cell r="J16438">
            <v>808600</v>
          </cell>
        </row>
        <row r="16439">
          <cell r="H16439" t="str">
            <v>0330000424</v>
          </cell>
          <cell r="I16439">
            <v>808600</v>
          </cell>
          <cell r="J16439">
            <v>808600</v>
          </cell>
        </row>
        <row r="16440">
          <cell r="H16440" t="str">
            <v>0333986424</v>
          </cell>
          <cell r="I16440">
            <v>808600</v>
          </cell>
          <cell r="J16440">
            <v>808600</v>
          </cell>
        </row>
        <row r="16441">
          <cell r="H16441" t="str">
            <v>0333986424</v>
          </cell>
          <cell r="I16441">
            <v>808600</v>
          </cell>
          <cell r="J16441">
            <v>808600</v>
          </cell>
        </row>
        <row r="16442">
          <cell r="H16442" t="str">
            <v>0333986424</v>
          </cell>
          <cell r="I16442">
            <v>0</v>
          </cell>
          <cell r="J16442">
            <v>808600</v>
          </cell>
        </row>
        <row r="16443">
          <cell r="H16443" t="str">
            <v>0333986424</v>
          </cell>
          <cell r="I16443">
            <v>0</v>
          </cell>
          <cell r="J16443">
            <v>808600</v>
          </cell>
        </row>
        <row r="16444">
          <cell r="H16444" t="str">
            <v>425</v>
          </cell>
          <cell r="I16444">
            <v>322411400</v>
          </cell>
          <cell r="J16444">
            <v>322411400</v>
          </cell>
        </row>
        <row r="16445">
          <cell r="H16445" t="str">
            <v>425</v>
          </cell>
          <cell r="I16445">
            <v>322411400</v>
          </cell>
          <cell r="J16445">
            <v>322411400</v>
          </cell>
        </row>
        <row r="16446">
          <cell r="H16446" t="str">
            <v>425</v>
          </cell>
          <cell r="I16446">
            <v>322411400</v>
          </cell>
          <cell r="J16446">
            <v>322411400</v>
          </cell>
        </row>
        <row r="16447">
          <cell r="H16447" t="str">
            <v>1400000425</v>
          </cell>
          <cell r="I16447">
            <v>322411400</v>
          </cell>
          <cell r="J16447">
            <v>322411400</v>
          </cell>
        </row>
        <row r="16448">
          <cell r="H16448" t="str">
            <v>1410000425</v>
          </cell>
          <cell r="I16448">
            <v>322411400</v>
          </cell>
          <cell r="J16448">
            <v>322411400</v>
          </cell>
        </row>
        <row r="16449">
          <cell r="H16449" t="str">
            <v>1410059425</v>
          </cell>
          <cell r="I16449">
            <v>222191600</v>
          </cell>
          <cell r="J16449">
            <v>222191600</v>
          </cell>
        </row>
        <row r="16450">
          <cell r="H16450" t="str">
            <v>1410059425</v>
          </cell>
          <cell r="I16450">
            <v>222191600</v>
          </cell>
          <cell r="J16450">
            <v>222191600</v>
          </cell>
        </row>
        <row r="16451">
          <cell r="H16451" t="str">
            <v>1410059425</v>
          </cell>
          <cell r="I16451">
            <v>0</v>
          </cell>
          <cell r="J16451">
            <v>222191600</v>
          </cell>
        </row>
        <row r="16452">
          <cell r="H16452" t="str">
            <v>1410059425</v>
          </cell>
          <cell r="I16452">
            <v>0</v>
          </cell>
          <cell r="J16452">
            <v>54511700</v>
          </cell>
        </row>
        <row r="16453">
          <cell r="H16453" t="str">
            <v>1410059425</v>
          </cell>
          <cell r="I16453">
            <v>0</v>
          </cell>
          <cell r="J16453">
            <v>167679900</v>
          </cell>
        </row>
        <row r="16454">
          <cell r="H16454" t="str">
            <v>1416086425</v>
          </cell>
          <cell r="I16454">
            <v>100219800</v>
          </cell>
          <cell r="J16454">
            <v>100219800</v>
          </cell>
        </row>
        <row r="16455">
          <cell r="H16455" t="str">
            <v>1416086425</v>
          </cell>
          <cell r="I16455">
            <v>100219800</v>
          </cell>
          <cell r="J16455">
            <v>100219800</v>
          </cell>
        </row>
        <row r="16456">
          <cell r="H16456" t="str">
            <v>1416086425</v>
          </cell>
          <cell r="I16456">
            <v>0</v>
          </cell>
          <cell r="J16456">
            <v>100219800</v>
          </cell>
        </row>
        <row r="16457">
          <cell r="H16457" t="str">
            <v>1416086425</v>
          </cell>
          <cell r="I16457">
            <v>0</v>
          </cell>
          <cell r="J16457">
            <v>100219800</v>
          </cell>
        </row>
        <row r="16458">
          <cell r="H16458" t="str">
            <v>436</v>
          </cell>
          <cell r="I16458">
            <v>753053500</v>
          </cell>
          <cell r="J16458">
            <v>738190738.67999995</v>
          </cell>
        </row>
        <row r="16459">
          <cell r="H16459" t="str">
            <v>436</v>
          </cell>
          <cell r="I16459">
            <v>676273200</v>
          </cell>
          <cell r="J16459">
            <v>663072622.67999995</v>
          </cell>
        </row>
        <row r="16460">
          <cell r="H16460" t="str">
            <v>436</v>
          </cell>
          <cell r="I16460">
            <v>676273200</v>
          </cell>
          <cell r="J16460">
            <v>663072622.67999995</v>
          </cell>
        </row>
        <row r="16461">
          <cell r="H16461" t="str">
            <v>9000000436</v>
          </cell>
          <cell r="I16461">
            <v>676273200</v>
          </cell>
          <cell r="J16461">
            <v>663072622.67999995</v>
          </cell>
        </row>
        <row r="16462">
          <cell r="H16462" t="str">
            <v>9010000436</v>
          </cell>
          <cell r="I16462">
            <v>129392500</v>
          </cell>
          <cell r="J16462">
            <v>129305852.48</v>
          </cell>
        </row>
        <row r="16463">
          <cell r="H16463" t="str">
            <v>9010011436</v>
          </cell>
          <cell r="I16463">
            <v>129392500</v>
          </cell>
          <cell r="J16463">
            <v>129305852.48</v>
          </cell>
        </row>
        <row r="16464">
          <cell r="H16464" t="str">
            <v>9010011436</v>
          </cell>
          <cell r="I16464">
            <v>129392500</v>
          </cell>
          <cell r="J16464">
            <v>129305852.48</v>
          </cell>
        </row>
        <row r="16465">
          <cell r="H16465" t="str">
            <v>9010011436</v>
          </cell>
          <cell r="I16465">
            <v>0</v>
          </cell>
          <cell r="J16465">
            <v>129305852.48</v>
          </cell>
        </row>
        <row r="16466">
          <cell r="H16466" t="str">
            <v>9010011436</v>
          </cell>
          <cell r="I16466">
            <v>0</v>
          </cell>
          <cell r="J16466">
            <v>129305852.48</v>
          </cell>
        </row>
        <row r="16467">
          <cell r="H16467" t="str">
            <v>9060000436</v>
          </cell>
          <cell r="I16467">
            <v>430412900</v>
          </cell>
          <cell r="J16467">
            <v>429922406.66000003</v>
          </cell>
        </row>
        <row r="16468">
          <cell r="H16468" t="str">
            <v>9060011436</v>
          </cell>
          <cell r="I16468">
            <v>430412900</v>
          </cell>
          <cell r="J16468">
            <v>429922406.66000003</v>
          </cell>
        </row>
        <row r="16469">
          <cell r="H16469" t="str">
            <v>9060011436</v>
          </cell>
          <cell r="I16469">
            <v>430412900</v>
          </cell>
          <cell r="J16469">
            <v>429922406.66000003</v>
          </cell>
        </row>
        <row r="16470">
          <cell r="H16470" t="str">
            <v>9060011436</v>
          </cell>
          <cell r="I16470">
            <v>0</v>
          </cell>
          <cell r="J16470">
            <v>429922406.66000003</v>
          </cell>
        </row>
        <row r="16471">
          <cell r="H16471" t="str">
            <v>9060011436</v>
          </cell>
          <cell r="I16471">
            <v>0</v>
          </cell>
          <cell r="J16471">
            <v>429922406.66000003</v>
          </cell>
        </row>
        <row r="16472">
          <cell r="H16472" t="str">
            <v>9090000436</v>
          </cell>
          <cell r="I16472">
            <v>116467800</v>
          </cell>
          <cell r="J16472">
            <v>103844363.54000001</v>
          </cell>
        </row>
        <row r="16473">
          <cell r="H16473" t="str">
            <v>9090019436</v>
          </cell>
          <cell r="I16473">
            <v>103011500</v>
          </cell>
          <cell r="J16473">
            <v>91049001.579999998</v>
          </cell>
        </row>
        <row r="16474">
          <cell r="H16474" t="str">
            <v>9090019436</v>
          </cell>
          <cell r="I16474">
            <v>6292400</v>
          </cell>
          <cell r="J16474">
            <v>4042631.31</v>
          </cell>
        </row>
        <row r="16475">
          <cell r="H16475" t="str">
            <v>9090019436</v>
          </cell>
          <cell r="I16475">
            <v>0</v>
          </cell>
          <cell r="J16475">
            <v>4042631.31</v>
          </cell>
        </row>
        <row r="16476">
          <cell r="H16476" t="str">
            <v>9090019436</v>
          </cell>
          <cell r="I16476">
            <v>0</v>
          </cell>
          <cell r="J16476">
            <v>4042631.31</v>
          </cell>
        </row>
        <row r="16477">
          <cell r="H16477" t="str">
            <v>9090019436</v>
          </cell>
          <cell r="I16477">
            <v>94636900</v>
          </cell>
          <cell r="J16477">
            <v>85762358.269999996</v>
          </cell>
        </row>
        <row r="16478">
          <cell r="H16478" t="str">
            <v>9090019436</v>
          </cell>
          <cell r="I16478">
            <v>0</v>
          </cell>
          <cell r="J16478">
            <v>85762358.269999996</v>
          </cell>
        </row>
        <row r="16479">
          <cell r="H16479" t="str">
            <v>9090019436</v>
          </cell>
          <cell r="I16479">
            <v>0</v>
          </cell>
          <cell r="J16479">
            <v>55741282.799999997</v>
          </cell>
        </row>
        <row r="16480">
          <cell r="H16480" t="str">
            <v>9090019436</v>
          </cell>
          <cell r="I16480">
            <v>0</v>
          </cell>
          <cell r="J16480">
            <v>30021075.469999999</v>
          </cell>
        </row>
        <row r="16481">
          <cell r="H16481" t="str">
            <v>9090019436</v>
          </cell>
          <cell r="I16481">
            <v>2082200</v>
          </cell>
          <cell r="J16481">
            <v>1244012</v>
          </cell>
        </row>
        <row r="16482">
          <cell r="H16482" t="str">
            <v>9090019436</v>
          </cell>
          <cell r="I16482">
            <v>0</v>
          </cell>
          <cell r="J16482">
            <v>1244012</v>
          </cell>
        </row>
        <row r="16483">
          <cell r="H16483" t="str">
            <v>9090019436</v>
          </cell>
          <cell r="I16483">
            <v>0</v>
          </cell>
          <cell r="J16483">
            <v>1212538</v>
          </cell>
        </row>
        <row r="16484">
          <cell r="H16484" t="str">
            <v>9090019436</v>
          </cell>
          <cell r="I16484">
            <v>0</v>
          </cell>
          <cell r="J16484">
            <v>31474</v>
          </cell>
        </row>
        <row r="16485">
          <cell r="H16485" t="str">
            <v>9093966436</v>
          </cell>
          <cell r="I16485">
            <v>13440700</v>
          </cell>
          <cell r="J16485">
            <v>12784388.560000001</v>
          </cell>
        </row>
        <row r="16486">
          <cell r="H16486" t="str">
            <v>9093966436</v>
          </cell>
          <cell r="I16486">
            <v>11941300</v>
          </cell>
          <cell r="J16486">
            <v>11518099.220000001</v>
          </cell>
        </row>
        <row r="16487">
          <cell r="H16487" t="str">
            <v>9093966436</v>
          </cell>
          <cell r="I16487">
            <v>0</v>
          </cell>
          <cell r="J16487">
            <v>11518099.220000001</v>
          </cell>
        </row>
        <row r="16488">
          <cell r="H16488" t="str">
            <v>9093966436</v>
          </cell>
          <cell r="I16488">
            <v>0</v>
          </cell>
          <cell r="J16488">
            <v>11518099.220000001</v>
          </cell>
        </row>
        <row r="16489">
          <cell r="H16489" t="str">
            <v>9093966436</v>
          </cell>
          <cell r="I16489">
            <v>1499400</v>
          </cell>
          <cell r="J16489">
            <v>1266289.3400000001</v>
          </cell>
        </row>
        <row r="16490">
          <cell r="H16490" t="str">
            <v>9093966436</v>
          </cell>
          <cell r="I16490">
            <v>0</v>
          </cell>
          <cell r="J16490">
            <v>1266289.3400000001</v>
          </cell>
        </row>
        <row r="16491">
          <cell r="H16491" t="str">
            <v>9093966436</v>
          </cell>
          <cell r="I16491">
            <v>0</v>
          </cell>
          <cell r="J16491">
            <v>1266289.3400000001</v>
          </cell>
        </row>
        <row r="16492">
          <cell r="H16492" t="str">
            <v>9093969436</v>
          </cell>
          <cell r="I16492">
            <v>15600</v>
          </cell>
          <cell r="J16492">
            <v>10973.4</v>
          </cell>
        </row>
        <row r="16493">
          <cell r="H16493" t="str">
            <v>9093969436</v>
          </cell>
          <cell r="I16493">
            <v>15600</v>
          </cell>
          <cell r="J16493">
            <v>10973.4</v>
          </cell>
        </row>
        <row r="16494">
          <cell r="H16494" t="str">
            <v>9093969436</v>
          </cell>
          <cell r="I16494">
            <v>0</v>
          </cell>
          <cell r="J16494">
            <v>10973.4</v>
          </cell>
        </row>
        <row r="16495">
          <cell r="H16495" t="str">
            <v>9093969436</v>
          </cell>
          <cell r="I16495">
            <v>0</v>
          </cell>
          <cell r="J16495">
            <v>10973.4</v>
          </cell>
        </row>
        <row r="16496">
          <cell r="H16496" t="str">
            <v>436</v>
          </cell>
          <cell r="I16496">
            <v>67700</v>
          </cell>
          <cell r="J16496">
            <v>67700</v>
          </cell>
        </row>
        <row r="16497">
          <cell r="H16497" t="str">
            <v>436</v>
          </cell>
          <cell r="I16497">
            <v>67700</v>
          </cell>
          <cell r="J16497">
            <v>67700</v>
          </cell>
        </row>
        <row r="16498">
          <cell r="H16498" t="str">
            <v>9000000436</v>
          </cell>
          <cell r="I16498">
            <v>67700</v>
          </cell>
          <cell r="J16498">
            <v>67700</v>
          </cell>
        </row>
        <row r="16499">
          <cell r="H16499" t="str">
            <v>9060000436</v>
          </cell>
          <cell r="I16499">
            <v>67700</v>
          </cell>
          <cell r="J16499">
            <v>67700</v>
          </cell>
        </row>
        <row r="16500">
          <cell r="H16500" t="str">
            <v>9062040436</v>
          </cell>
          <cell r="I16500">
            <v>67700</v>
          </cell>
          <cell r="J16500">
            <v>67700</v>
          </cell>
        </row>
        <row r="16501">
          <cell r="H16501" t="str">
            <v>9062040436</v>
          </cell>
          <cell r="I16501">
            <v>67700</v>
          </cell>
          <cell r="J16501">
            <v>67700</v>
          </cell>
        </row>
        <row r="16502">
          <cell r="H16502" t="str">
            <v>9062040436</v>
          </cell>
          <cell r="I16502">
            <v>0</v>
          </cell>
          <cell r="J16502">
            <v>67700</v>
          </cell>
        </row>
        <row r="16503">
          <cell r="H16503" t="str">
            <v>9062040436</v>
          </cell>
          <cell r="I16503">
            <v>0</v>
          </cell>
          <cell r="J16503">
            <v>67700</v>
          </cell>
        </row>
        <row r="16504">
          <cell r="H16504" t="str">
            <v>436</v>
          </cell>
          <cell r="I16504">
            <v>76712600</v>
          </cell>
          <cell r="J16504">
            <v>75050416</v>
          </cell>
        </row>
        <row r="16505">
          <cell r="H16505" t="str">
            <v>436</v>
          </cell>
          <cell r="I16505">
            <v>76170500</v>
          </cell>
          <cell r="J16505">
            <v>74571358</v>
          </cell>
        </row>
        <row r="16506">
          <cell r="H16506" t="str">
            <v>9000000436</v>
          </cell>
          <cell r="I16506">
            <v>76170500</v>
          </cell>
          <cell r="J16506">
            <v>74571358</v>
          </cell>
        </row>
        <row r="16507">
          <cell r="H16507" t="str">
            <v>9090000436</v>
          </cell>
          <cell r="I16507">
            <v>76170500</v>
          </cell>
          <cell r="J16507">
            <v>74571358</v>
          </cell>
        </row>
        <row r="16508">
          <cell r="H16508" t="str">
            <v>9093895436</v>
          </cell>
          <cell r="I16508">
            <v>76170500</v>
          </cell>
          <cell r="J16508">
            <v>74571358</v>
          </cell>
        </row>
        <row r="16509">
          <cell r="H16509" t="str">
            <v>9093895436</v>
          </cell>
          <cell r="I16509">
            <v>76170500</v>
          </cell>
          <cell r="J16509">
            <v>74571358</v>
          </cell>
        </row>
        <row r="16510">
          <cell r="H16510" t="str">
            <v>9093895436</v>
          </cell>
          <cell r="I16510">
            <v>0</v>
          </cell>
          <cell r="J16510">
            <v>74571358</v>
          </cell>
        </row>
        <row r="16511">
          <cell r="H16511" t="str">
            <v>9093895436</v>
          </cell>
          <cell r="I16511">
            <v>0</v>
          </cell>
          <cell r="J16511">
            <v>73922958</v>
          </cell>
        </row>
        <row r="16512">
          <cell r="H16512" t="str">
            <v>9093895436</v>
          </cell>
          <cell r="I16512">
            <v>0</v>
          </cell>
          <cell r="J16512">
            <v>648400</v>
          </cell>
        </row>
        <row r="16513">
          <cell r="H16513" t="str">
            <v>436</v>
          </cell>
          <cell r="I16513">
            <v>542100</v>
          </cell>
          <cell r="J16513">
            <v>479058</v>
          </cell>
        </row>
        <row r="16514">
          <cell r="H16514" t="str">
            <v>9000000436</v>
          </cell>
          <cell r="I16514">
            <v>542100</v>
          </cell>
          <cell r="J16514">
            <v>479058</v>
          </cell>
        </row>
        <row r="16515">
          <cell r="H16515" t="str">
            <v>9090000436</v>
          </cell>
          <cell r="I16515">
            <v>542100</v>
          </cell>
          <cell r="J16515">
            <v>479058</v>
          </cell>
        </row>
        <row r="16516">
          <cell r="H16516" t="str">
            <v>9093019436</v>
          </cell>
          <cell r="I16516">
            <v>542100</v>
          </cell>
          <cell r="J16516">
            <v>479058</v>
          </cell>
        </row>
        <row r="16517">
          <cell r="H16517" t="str">
            <v>9093019436</v>
          </cell>
          <cell r="I16517">
            <v>542100</v>
          </cell>
          <cell r="J16517">
            <v>479058</v>
          </cell>
        </row>
        <row r="16518">
          <cell r="H16518" t="str">
            <v>9093019436</v>
          </cell>
          <cell r="I16518">
            <v>0</v>
          </cell>
          <cell r="J16518">
            <v>479058</v>
          </cell>
        </row>
        <row r="16519">
          <cell r="H16519" t="str">
            <v>9093019436</v>
          </cell>
          <cell r="I16519">
            <v>0</v>
          </cell>
          <cell r="J16519">
            <v>479058</v>
          </cell>
        </row>
        <row r="16520">
          <cell r="H16520" t="str">
            <v>437</v>
          </cell>
          <cell r="I16520">
            <v>4765998200</v>
          </cell>
          <cell r="J16520">
            <v>4686326195.8500004</v>
          </cell>
        </row>
        <row r="16521">
          <cell r="H16521" t="str">
            <v>437</v>
          </cell>
          <cell r="I16521">
            <v>3461341000</v>
          </cell>
          <cell r="J16521">
            <v>3389999767.3099999</v>
          </cell>
        </row>
        <row r="16522">
          <cell r="H16522" t="str">
            <v>437</v>
          </cell>
          <cell r="I16522">
            <v>3461341000</v>
          </cell>
          <cell r="J16522">
            <v>3389999767.3099999</v>
          </cell>
        </row>
        <row r="16523">
          <cell r="H16523" t="str">
            <v>9000000437</v>
          </cell>
          <cell r="I16523">
            <v>3440752400</v>
          </cell>
          <cell r="J16523">
            <v>3376491296.9699998</v>
          </cell>
        </row>
        <row r="16524">
          <cell r="H16524" t="str">
            <v>9020000437</v>
          </cell>
          <cell r="I16524">
            <v>687891100</v>
          </cell>
          <cell r="J16524">
            <v>687624758.38999999</v>
          </cell>
        </row>
        <row r="16525">
          <cell r="H16525" t="str">
            <v>9020011437</v>
          </cell>
          <cell r="I16525">
            <v>687891100</v>
          </cell>
          <cell r="J16525">
            <v>687624758.38999999</v>
          </cell>
        </row>
        <row r="16526">
          <cell r="H16526" t="str">
            <v>9020011437</v>
          </cell>
          <cell r="I16526">
            <v>687891100</v>
          </cell>
          <cell r="J16526">
            <v>687624758.38999999</v>
          </cell>
        </row>
        <row r="16527">
          <cell r="H16527" t="str">
            <v>9020011437</v>
          </cell>
          <cell r="I16527">
            <v>0</v>
          </cell>
          <cell r="J16527">
            <v>687624758.38999999</v>
          </cell>
        </row>
        <row r="16528">
          <cell r="H16528" t="str">
            <v>9020011437</v>
          </cell>
          <cell r="I16528">
            <v>0</v>
          </cell>
          <cell r="J16528">
            <v>687624758.38999999</v>
          </cell>
        </row>
        <row r="16529">
          <cell r="H16529" t="str">
            <v>9060000437</v>
          </cell>
          <cell r="I16529">
            <v>1749652300</v>
          </cell>
          <cell r="J16529">
            <v>1739308749.98</v>
          </cell>
        </row>
        <row r="16530">
          <cell r="H16530" t="str">
            <v>9060011437</v>
          </cell>
          <cell r="I16530">
            <v>1749652300</v>
          </cell>
          <cell r="J16530">
            <v>1739308749.98</v>
          </cell>
        </row>
        <row r="16531">
          <cell r="H16531" t="str">
            <v>9060011437</v>
          </cell>
          <cell r="I16531">
            <v>1749652300</v>
          </cell>
          <cell r="J16531">
            <v>1739308749.98</v>
          </cell>
        </row>
        <row r="16532">
          <cell r="H16532" t="str">
            <v>9060011437</v>
          </cell>
          <cell r="I16532">
            <v>0</v>
          </cell>
          <cell r="J16532">
            <v>1739308749.98</v>
          </cell>
        </row>
        <row r="16533">
          <cell r="H16533" t="str">
            <v>9060011437</v>
          </cell>
          <cell r="I16533">
            <v>0</v>
          </cell>
          <cell r="J16533">
            <v>1739308749.98</v>
          </cell>
        </row>
        <row r="16534">
          <cell r="H16534" t="str">
            <v>9090000437</v>
          </cell>
          <cell r="I16534">
            <v>1003209000</v>
          </cell>
          <cell r="J16534">
            <v>949557788.60000002</v>
          </cell>
        </row>
        <row r="16535">
          <cell r="H16535" t="str">
            <v>9090019437</v>
          </cell>
          <cell r="I16535">
            <v>939509200</v>
          </cell>
          <cell r="J16535">
            <v>894425315.28999996</v>
          </cell>
        </row>
        <row r="16536">
          <cell r="H16536" t="str">
            <v>9090019437</v>
          </cell>
          <cell r="I16536">
            <v>20441600</v>
          </cell>
          <cell r="J16536">
            <v>16743849.119999999</v>
          </cell>
        </row>
        <row r="16537">
          <cell r="H16537" t="str">
            <v>9090019437</v>
          </cell>
          <cell r="I16537">
            <v>0</v>
          </cell>
          <cell r="J16537">
            <v>16557987.84</v>
          </cell>
        </row>
        <row r="16538">
          <cell r="H16538" t="str">
            <v>9090019437</v>
          </cell>
          <cell r="I16538">
            <v>0</v>
          </cell>
          <cell r="J16538">
            <v>4296591.3600000003</v>
          </cell>
        </row>
        <row r="16539">
          <cell r="H16539" t="str">
            <v>9090019437</v>
          </cell>
          <cell r="I16539">
            <v>0</v>
          </cell>
          <cell r="J16539">
            <v>12261396.48</v>
          </cell>
        </row>
        <row r="16540">
          <cell r="H16540" t="str">
            <v>9090019437</v>
          </cell>
          <cell r="I16540">
            <v>0</v>
          </cell>
          <cell r="J16540">
            <v>185861.28</v>
          </cell>
        </row>
        <row r="16541">
          <cell r="H16541" t="str">
            <v>9090019437</v>
          </cell>
          <cell r="I16541">
            <v>0</v>
          </cell>
          <cell r="J16541">
            <v>185861.28</v>
          </cell>
        </row>
        <row r="16542">
          <cell r="H16542" t="str">
            <v>9090019437</v>
          </cell>
          <cell r="I16542">
            <v>823547200</v>
          </cell>
          <cell r="J16542">
            <v>782161069.86000001</v>
          </cell>
        </row>
        <row r="16543">
          <cell r="H16543" t="str">
            <v>9090019437</v>
          </cell>
          <cell r="I16543">
            <v>0</v>
          </cell>
          <cell r="J16543">
            <v>782161069.86000001</v>
          </cell>
        </row>
        <row r="16544">
          <cell r="H16544" t="str">
            <v>9090019437</v>
          </cell>
          <cell r="I16544">
            <v>0</v>
          </cell>
          <cell r="J16544">
            <v>117837198.2</v>
          </cell>
        </row>
        <row r="16545">
          <cell r="H16545" t="str">
            <v>9090019437</v>
          </cell>
          <cell r="I16545">
            <v>0</v>
          </cell>
          <cell r="J16545">
            <v>66001258.219999999</v>
          </cell>
        </row>
        <row r="16546">
          <cell r="H16546" t="str">
            <v>9090019437</v>
          </cell>
          <cell r="I16546">
            <v>0</v>
          </cell>
          <cell r="J16546">
            <v>598322613.44000006</v>
          </cell>
        </row>
        <row r="16547">
          <cell r="H16547" t="str">
            <v>9090019437</v>
          </cell>
          <cell r="I16547">
            <v>95520400</v>
          </cell>
          <cell r="J16547">
            <v>95520396.310000002</v>
          </cell>
        </row>
        <row r="16548">
          <cell r="H16548" t="str">
            <v>9090019437</v>
          </cell>
          <cell r="I16548">
            <v>0</v>
          </cell>
          <cell r="J16548">
            <v>95520396.310000002</v>
          </cell>
        </row>
        <row r="16549">
          <cell r="H16549" t="str">
            <v>9090019437</v>
          </cell>
          <cell r="I16549">
            <v>0</v>
          </cell>
          <cell r="J16549">
            <v>93020400</v>
          </cell>
        </row>
        <row r="16550">
          <cell r="H16550" t="str">
            <v>9090019437</v>
          </cell>
          <cell r="I16550">
            <v>0</v>
          </cell>
          <cell r="J16550">
            <v>2499996.31</v>
          </cell>
        </row>
        <row r="16551">
          <cell r="H16551" t="str">
            <v>9092041437</v>
          </cell>
          <cell r="I16551">
            <v>404900</v>
          </cell>
          <cell r="J16551">
            <v>355314.3</v>
          </cell>
        </row>
        <row r="16552">
          <cell r="H16552" t="str">
            <v>9092041437</v>
          </cell>
          <cell r="I16552">
            <v>404900</v>
          </cell>
          <cell r="J16552">
            <v>355314.3</v>
          </cell>
        </row>
        <row r="16553">
          <cell r="H16553" t="str">
            <v>9092041437</v>
          </cell>
          <cell r="I16553">
            <v>0</v>
          </cell>
          <cell r="J16553">
            <v>355314.3</v>
          </cell>
        </row>
        <row r="16554">
          <cell r="H16554" t="str">
            <v>9092041437</v>
          </cell>
          <cell r="I16554">
            <v>0</v>
          </cell>
          <cell r="J16554">
            <v>355314.3</v>
          </cell>
        </row>
        <row r="16555">
          <cell r="H16555" t="str">
            <v>9093966437</v>
          </cell>
          <cell r="I16555">
            <v>63264900</v>
          </cell>
          <cell r="J16555">
            <v>54776764.229999997</v>
          </cell>
        </row>
        <row r="16556">
          <cell r="H16556" t="str">
            <v>9093966437</v>
          </cell>
          <cell r="I16556">
            <v>44192400</v>
          </cell>
          <cell r="J16556">
            <v>42386613.340000004</v>
          </cell>
        </row>
        <row r="16557">
          <cell r="H16557" t="str">
            <v>9093966437</v>
          </cell>
          <cell r="I16557">
            <v>0</v>
          </cell>
          <cell r="J16557">
            <v>42386613.340000004</v>
          </cell>
        </row>
        <row r="16558">
          <cell r="H16558" t="str">
            <v>9093966437</v>
          </cell>
          <cell r="I16558">
            <v>0</v>
          </cell>
          <cell r="J16558">
            <v>42386613.340000004</v>
          </cell>
        </row>
        <row r="16559">
          <cell r="H16559" t="str">
            <v>9093966437</v>
          </cell>
          <cell r="I16559">
            <v>13972500</v>
          </cell>
          <cell r="J16559">
            <v>9014013.0500000007</v>
          </cell>
        </row>
        <row r="16560">
          <cell r="H16560" t="str">
            <v>9093966437</v>
          </cell>
          <cell r="I16560">
            <v>0</v>
          </cell>
          <cell r="J16560">
            <v>9014013.0500000007</v>
          </cell>
        </row>
        <row r="16561">
          <cell r="H16561" t="str">
            <v>9093966437</v>
          </cell>
          <cell r="I16561">
            <v>0</v>
          </cell>
          <cell r="J16561">
            <v>9014013.0500000007</v>
          </cell>
        </row>
        <row r="16562">
          <cell r="H16562" t="str">
            <v>9093966437</v>
          </cell>
          <cell r="I16562">
            <v>5100000</v>
          </cell>
          <cell r="J16562">
            <v>3376137.84</v>
          </cell>
        </row>
        <row r="16563">
          <cell r="H16563" t="str">
            <v>9093966437</v>
          </cell>
          <cell r="I16563">
            <v>0</v>
          </cell>
          <cell r="J16563">
            <v>3376137.84</v>
          </cell>
        </row>
        <row r="16564">
          <cell r="H16564" t="str">
            <v>9093966437</v>
          </cell>
          <cell r="I16564">
            <v>0</v>
          </cell>
          <cell r="J16564">
            <v>3376137.84</v>
          </cell>
        </row>
        <row r="16565">
          <cell r="H16565" t="str">
            <v>9093969437</v>
          </cell>
          <cell r="I16565">
            <v>30000</v>
          </cell>
          <cell r="J16565">
            <v>394.78</v>
          </cell>
        </row>
        <row r="16566">
          <cell r="H16566" t="str">
            <v>9093969437</v>
          </cell>
          <cell r="I16566">
            <v>30000</v>
          </cell>
          <cell r="J16566">
            <v>394.78</v>
          </cell>
        </row>
        <row r="16567">
          <cell r="H16567" t="str">
            <v>9093969437</v>
          </cell>
          <cell r="I16567">
            <v>0</v>
          </cell>
          <cell r="J16567">
            <v>394.78</v>
          </cell>
        </row>
        <row r="16568">
          <cell r="H16568" t="str">
            <v>9093969437</v>
          </cell>
          <cell r="I16568">
            <v>0</v>
          </cell>
          <cell r="J16568">
            <v>394.78</v>
          </cell>
        </row>
        <row r="16569">
          <cell r="H16569" t="str">
            <v>9900000437</v>
          </cell>
          <cell r="I16569">
            <v>20588600</v>
          </cell>
          <cell r="J16569">
            <v>13508470.34</v>
          </cell>
        </row>
        <row r="16570">
          <cell r="H16570" t="str">
            <v>9910000437</v>
          </cell>
          <cell r="I16570">
            <v>20588600</v>
          </cell>
          <cell r="J16570">
            <v>13508470.34</v>
          </cell>
        </row>
        <row r="16571">
          <cell r="H16571" t="str">
            <v>9919999437</v>
          </cell>
          <cell r="I16571">
            <v>20588600</v>
          </cell>
          <cell r="J16571">
            <v>13508470.34</v>
          </cell>
        </row>
        <row r="16572">
          <cell r="H16572" t="str">
            <v>9919999437</v>
          </cell>
          <cell r="I16572">
            <v>20588600</v>
          </cell>
          <cell r="J16572">
            <v>13508470.34</v>
          </cell>
        </row>
        <row r="16573">
          <cell r="H16573" t="str">
            <v>9919999437</v>
          </cell>
          <cell r="I16573">
            <v>0</v>
          </cell>
          <cell r="J16573">
            <v>13508470.34</v>
          </cell>
        </row>
        <row r="16574">
          <cell r="H16574" t="str">
            <v>9919999437</v>
          </cell>
          <cell r="I16574">
            <v>0</v>
          </cell>
          <cell r="J16574">
            <v>10273870.699999999</v>
          </cell>
        </row>
        <row r="16575">
          <cell r="H16575" t="str">
            <v>9919999437</v>
          </cell>
          <cell r="I16575">
            <v>0</v>
          </cell>
          <cell r="J16575">
            <v>3234599.64</v>
          </cell>
        </row>
        <row r="16576">
          <cell r="H16576" t="str">
            <v>437</v>
          </cell>
          <cell r="I16576">
            <v>12270000</v>
          </cell>
          <cell r="J16576">
            <v>10775680</v>
          </cell>
        </row>
        <row r="16577">
          <cell r="H16577" t="str">
            <v>437</v>
          </cell>
          <cell r="I16577">
            <v>12270000</v>
          </cell>
          <cell r="J16577">
            <v>10775680</v>
          </cell>
        </row>
        <row r="16578">
          <cell r="H16578" t="str">
            <v>9900000437</v>
          </cell>
          <cell r="I16578">
            <v>12270000</v>
          </cell>
          <cell r="J16578">
            <v>10775680</v>
          </cell>
        </row>
        <row r="16579">
          <cell r="H16579" t="str">
            <v>9910000437</v>
          </cell>
          <cell r="I16579">
            <v>12270000</v>
          </cell>
          <cell r="J16579">
            <v>10775680</v>
          </cell>
        </row>
        <row r="16580">
          <cell r="H16580" t="str">
            <v>9919999437</v>
          </cell>
          <cell r="I16580">
            <v>12270000</v>
          </cell>
          <cell r="J16580">
            <v>10775680</v>
          </cell>
        </row>
        <row r="16581">
          <cell r="H16581" t="str">
            <v>9919999437</v>
          </cell>
          <cell r="I16581">
            <v>12270000</v>
          </cell>
          <cell r="J16581">
            <v>10775680</v>
          </cell>
        </row>
        <row r="16582">
          <cell r="H16582" t="str">
            <v>9919999437</v>
          </cell>
          <cell r="I16582">
            <v>0</v>
          </cell>
          <cell r="J16582">
            <v>10775680</v>
          </cell>
        </row>
        <row r="16583">
          <cell r="H16583" t="str">
            <v>9919999437</v>
          </cell>
          <cell r="I16583">
            <v>0</v>
          </cell>
          <cell r="J16583">
            <v>10775680</v>
          </cell>
        </row>
        <row r="16584">
          <cell r="H16584" t="str">
            <v>437</v>
          </cell>
          <cell r="I16584">
            <v>621381900</v>
          </cell>
          <cell r="J16584">
            <v>619599506.39999998</v>
          </cell>
        </row>
        <row r="16585">
          <cell r="H16585" t="str">
            <v>437</v>
          </cell>
          <cell r="I16585">
            <v>2847000</v>
          </cell>
          <cell r="J16585">
            <v>1064606.3999999999</v>
          </cell>
        </row>
        <row r="16586">
          <cell r="H16586" t="str">
            <v>9000000437</v>
          </cell>
          <cell r="I16586">
            <v>2847000</v>
          </cell>
          <cell r="J16586">
            <v>1064606.3999999999</v>
          </cell>
        </row>
        <row r="16587">
          <cell r="H16587" t="str">
            <v>9090000437</v>
          </cell>
          <cell r="I16587">
            <v>2847000</v>
          </cell>
          <cell r="J16587">
            <v>1064606.3999999999</v>
          </cell>
        </row>
        <row r="16588">
          <cell r="H16588" t="str">
            <v>9092040437</v>
          </cell>
          <cell r="I16588">
            <v>2847000</v>
          </cell>
          <cell r="J16588">
            <v>1064606.3999999999</v>
          </cell>
        </row>
        <row r="16589">
          <cell r="H16589" t="str">
            <v>9092040437</v>
          </cell>
          <cell r="I16589">
            <v>2847000</v>
          </cell>
          <cell r="J16589">
            <v>1064606.3999999999</v>
          </cell>
        </row>
        <row r="16590">
          <cell r="H16590" t="str">
            <v>9092040437</v>
          </cell>
          <cell r="I16590">
            <v>0</v>
          </cell>
          <cell r="J16590">
            <v>1064606.3999999999</v>
          </cell>
        </row>
        <row r="16591">
          <cell r="H16591" t="str">
            <v>9092040437</v>
          </cell>
          <cell r="I16591">
            <v>0</v>
          </cell>
          <cell r="J16591">
            <v>1064606.3999999999</v>
          </cell>
        </row>
        <row r="16592">
          <cell r="H16592" t="str">
            <v>437</v>
          </cell>
          <cell r="I16592">
            <v>618534900</v>
          </cell>
          <cell r="J16592">
            <v>618534900</v>
          </cell>
        </row>
        <row r="16593">
          <cell r="H16593" t="str">
            <v>9000000437</v>
          </cell>
          <cell r="I16593">
            <v>618534900</v>
          </cell>
          <cell r="J16593">
            <v>618534900</v>
          </cell>
        </row>
        <row r="16594">
          <cell r="H16594" t="str">
            <v>9090000437</v>
          </cell>
          <cell r="I16594">
            <v>618534900</v>
          </cell>
          <cell r="J16594">
            <v>618534900</v>
          </cell>
        </row>
        <row r="16595">
          <cell r="H16595" t="str">
            <v>9090059437</v>
          </cell>
          <cell r="I16595">
            <v>605484500</v>
          </cell>
          <cell r="J16595">
            <v>605484500</v>
          </cell>
        </row>
        <row r="16596">
          <cell r="H16596" t="str">
            <v>9090059437</v>
          </cell>
          <cell r="I16596">
            <v>605484500</v>
          </cell>
          <cell r="J16596">
            <v>605484500</v>
          </cell>
        </row>
        <row r="16597">
          <cell r="H16597" t="str">
            <v>9090059437</v>
          </cell>
          <cell r="I16597">
            <v>0</v>
          </cell>
          <cell r="J16597">
            <v>605484500</v>
          </cell>
        </row>
        <row r="16598">
          <cell r="H16598" t="str">
            <v>9090059437</v>
          </cell>
          <cell r="I16598">
            <v>0</v>
          </cell>
          <cell r="J16598">
            <v>542994300</v>
          </cell>
        </row>
        <row r="16599">
          <cell r="H16599" t="str">
            <v>9090059437</v>
          </cell>
          <cell r="I16599">
            <v>0</v>
          </cell>
          <cell r="J16599">
            <v>62490200</v>
          </cell>
        </row>
        <row r="16600">
          <cell r="H16600" t="str">
            <v>9093986437</v>
          </cell>
          <cell r="I16600">
            <v>13050400</v>
          </cell>
          <cell r="J16600">
            <v>13050400</v>
          </cell>
        </row>
        <row r="16601">
          <cell r="H16601" t="str">
            <v>9093986437</v>
          </cell>
          <cell r="I16601">
            <v>13050400</v>
          </cell>
          <cell r="J16601">
            <v>13050400</v>
          </cell>
        </row>
        <row r="16602">
          <cell r="H16602" t="str">
            <v>9093986437</v>
          </cell>
          <cell r="I16602">
            <v>0</v>
          </cell>
          <cell r="J16602">
            <v>13050400</v>
          </cell>
        </row>
        <row r="16603">
          <cell r="H16603" t="str">
            <v>9093986437</v>
          </cell>
          <cell r="I16603">
            <v>0</v>
          </cell>
          <cell r="J16603">
            <v>13050400</v>
          </cell>
        </row>
        <row r="16604">
          <cell r="H16604" t="str">
            <v>437</v>
          </cell>
          <cell r="I16604">
            <v>671005300</v>
          </cell>
          <cell r="J16604">
            <v>665951242.13999999</v>
          </cell>
        </row>
        <row r="16605">
          <cell r="H16605" t="str">
            <v>437</v>
          </cell>
          <cell r="I16605">
            <v>635783300</v>
          </cell>
          <cell r="J16605">
            <v>630742727.11000001</v>
          </cell>
        </row>
        <row r="16606">
          <cell r="H16606" t="str">
            <v>9000000437</v>
          </cell>
          <cell r="I16606">
            <v>635783300</v>
          </cell>
          <cell r="J16606">
            <v>630742727.11000001</v>
          </cell>
        </row>
        <row r="16607">
          <cell r="H16607" t="str">
            <v>9090000437</v>
          </cell>
          <cell r="I16607">
            <v>635783300</v>
          </cell>
          <cell r="J16607">
            <v>630742727.11000001</v>
          </cell>
        </row>
        <row r="16608">
          <cell r="H16608" t="str">
            <v>9093895437</v>
          </cell>
          <cell r="I16608">
            <v>635783300</v>
          </cell>
          <cell r="J16608">
            <v>630742727.11000001</v>
          </cell>
        </row>
        <row r="16609">
          <cell r="H16609" t="str">
            <v>9093895437</v>
          </cell>
          <cell r="I16609">
            <v>635783300</v>
          </cell>
          <cell r="J16609">
            <v>630742727.11000001</v>
          </cell>
        </row>
        <row r="16610">
          <cell r="H16610" t="str">
            <v>9093895437</v>
          </cell>
          <cell r="I16610">
            <v>0</v>
          </cell>
          <cell r="J16610">
            <v>630742727.11000001</v>
          </cell>
        </row>
        <row r="16611">
          <cell r="H16611" t="str">
            <v>9093895437</v>
          </cell>
          <cell r="I16611">
            <v>0</v>
          </cell>
          <cell r="J16611">
            <v>628399050.91999996</v>
          </cell>
        </row>
        <row r="16612">
          <cell r="H16612" t="str">
            <v>9093895437</v>
          </cell>
          <cell r="I16612">
            <v>0</v>
          </cell>
          <cell r="J16612">
            <v>2343676.19</v>
          </cell>
        </row>
        <row r="16613">
          <cell r="H16613" t="str">
            <v>437</v>
          </cell>
          <cell r="I16613">
            <v>35222000</v>
          </cell>
          <cell r="J16613">
            <v>35208515.030000001</v>
          </cell>
        </row>
        <row r="16614">
          <cell r="H16614" t="str">
            <v>9000000437</v>
          </cell>
          <cell r="I16614">
            <v>222000</v>
          </cell>
          <cell r="J16614">
            <v>208515.03</v>
          </cell>
        </row>
        <row r="16615">
          <cell r="H16615" t="str">
            <v>9090000437</v>
          </cell>
          <cell r="I16615">
            <v>222000</v>
          </cell>
          <cell r="J16615">
            <v>208515.03</v>
          </cell>
        </row>
        <row r="16616">
          <cell r="H16616" t="str">
            <v>9093035437</v>
          </cell>
          <cell r="I16616">
            <v>132000</v>
          </cell>
          <cell r="J16616">
            <v>118515.03</v>
          </cell>
        </row>
        <row r="16617">
          <cell r="H16617" t="str">
            <v>9093035437</v>
          </cell>
          <cell r="I16617">
            <v>132000</v>
          </cell>
          <cell r="J16617">
            <v>118515.03</v>
          </cell>
        </row>
        <row r="16618">
          <cell r="H16618" t="str">
            <v>9093035437</v>
          </cell>
          <cell r="I16618">
            <v>0</v>
          </cell>
          <cell r="J16618">
            <v>118515.03</v>
          </cell>
        </row>
        <row r="16619">
          <cell r="H16619" t="str">
            <v>9093035437</v>
          </cell>
          <cell r="I16619">
            <v>0</v>
          </cell>
          <cell r="J16619">
            <v>118515.03</v>
          </cell>
        </row>
        <row r="16620">
          <cell r="H16620" t="str">
            <v>9093117437</v>
          </cell>
          <cell r="I16620">
            <v>90000</v>
          </cell>
          <cell r="J16620">
            <v>90000</v>
          </cell>
        </row>
        <row r="16621">
          <cell r="H16621" t="str">
            <v>9093117437</v>
          </cell>
          <cell r="I16621">
            <v>90000</v>
          </cell>
          <cell r="J16621">
            <v>90000</v>
          </cell>
        </row>
        <row r="16622">
          <cell r="H16622" t="str">
            <v>9093117437</v>
          </cell>
          <cell r="I16622">
            <v>0</v>
          </cell>
          <cell r="J16622">
            <v>90000</v>
          </cell>
        </row>
        <row r="16623">
          <cell r="H16623" t="str">
            <v>9093117437</v>
          </cell>
          <cell r="I16623">
            <v>0</v>
          </cell>
          <cell r="J16623">
            <v>90000</v>
          </cell>
        </row>
        <row r="16624">
          <cell r="H16624" t="str">
            <v>9900000437</v>
          </cell>
          <cell r="I16624">
            <v>35000000</v>
          </cell>
          <cell r="J16624">
            <v>35000000</v>
          </cell>
        </row>
        <row r="16625">
          <cell r="H16625" t="str">
            <v>9910000437</v>
          </cell>
          <cell r="I16625">
            <v>35000000</v>
          </cell>
          <cell r="J16625">
            <v>35000000</v>
          </cell>
        </row>
        <row r="16626">
          <cell r="H16626" t="str">
            <v>9913583437</v>
          </cell>
          <cell r="I16626">
            <v>35000000</v>
          </cell>
          <cell r="J16626">
            <v>35000000</v>
          </cell>
        </row>
        <row r="16627">
          <cell r="H16627" t="str">
            <v>9913583437</v>
          </cell>
          <cell r="I16627">
            <v>35000000</v>
          </cell>
          <cell r="J16627">
            <v>35000000</v>
          </cell>
        </row>
        <row r="16628">
          <cell r="H16628" t="str">
            <v>9913583437</v>
          </cell>
          <cell r="I16628">
            <v>0</v>
          </cell>
          <cell r="J16628">
            <v>35000000</v>
          </cell>
        </row>
        <row r="16629">
          <cell r="H16629" t="str">
            <v>9913583437</v>
          </cell>
          <cell r="I16629">
            <v>0</v>
          </cell>
          <cell r="J16629">
            <v>35000000</v>
          </cell>
        </row>
        <row r="16630">
          <cell r="H16630" t="str">
            <v>438</v>
          </cell>
          <cell r="I16630">
            <v>173337663100</v>
          </cell>
          <cell r="J16630">
            <v>171741082851.88</v>
          </cell>
        </row>
        <row r="16631">
          <cell r="H16631" t="str">
            <v>438</v>
          </cell>
          <cell r="I16631">
            <v>149358819700</v>
          </cell>
          <cell r="J16631">
            <v>147791047523.35999</v>
          </cell>
        </row>
        <row r="16632">
          <cell r="H16632" t="str">
            <v>438</v>
          </cell>
          <cell r="I16632">
            <v>149358819700</v>
          </cell>
          <cell r="J16632">
            <v>147791047523.35999</v>
          </cell>
        </row>
        <row r="16633">
          <cell r="H16633" t="str">
            <v>9000000438</v>
          </cell>
          <cell r="I16633">
            <v>142206644300</v>
          </cell>
          <cell r="J16633">
            <v>141776430786.84</v>
          </cell>
        </row>
        <row r="16634">
          <cell r="H16634" t="str">
            <v>9040000438</v>
          </cell>
          <cell r="I16634">
            <v>60803802700</v>
          </cell>
          <cell r="J16634">
            <v>60787555728.349998</v>
          </cell>
        </row>
        <row r="16635">
          <cell r="H16635" t="str">
            <v>9040012438</v>
          </cell>
          <cell r="I16635">
            <v>60803802700</v>
          </cell>
          <cell r="J16635">
            <v>60787555728.349998</v>
          </cell>
        </row>
        <row r="16636">
          <cell r="H16636" t="str">
            <v>9040012438</v>
          </cell>
          <cell r="I16636">
            <v>60803802700</v>
          </cell>
          <cell r="J16636">
            <v>60787555728.349998</v>
          </cell>
        </row>
        <row r="16637">
          <cell r="H16637" t="str">
            <v>9040012438</v>
          </cell>
          <cell r="I16637">
            <v>0</v>
          </cell>
          <cell r="J16637">
            <v>60787555728.349998</v>
          </cell>
        </row>
        <row r="16638">
          <cell r="H16638" t="str">
            <v>9040012438</v>
          </cell>
          <cell r="I16638">
            <v>0</v>
          </cell>
          <cell r="J16638">
            <v>60787555728.349998</v>
          </cell>
        </row>
        <row r="16639">
          <cell r="H16639" t="str">
            <v>9050000438</v>
          </cell>
          <cell r="I16639">
            <v>4436406000</v>
          </cell>
          <cell r="J16639">
            <v>4407969897.1499996</v>
          </cell>
        </row>
        <row r="16640">
          <cell r="H16640" t="str">
            <v>9050011438</v>
          </cell>
          <cell r="I16640">
            <v>533138900</v>
          </cell>
          <cell r="J16640">
            <v>533126510.88</v>
          </cell>
        </row>
        <row r="16641">
          <cell r="H16641" t="str">
            <v>9050011438</v>
          </cell>
          <cell r="I16641">
            <v>533138900</v>
          </cell>
          <cell r="J16641">
            <v>533126510.88</v>
          </cell>
        </row>
        <row r="16642">
          <cell r="H16642" t="str">
            <v>9050011438</v>
          </cell>
          <cell r="I16642">
            <v>0</v>
          </cell>
          <cell r="J16642">
            <v>533126510.88</v>
          </cell>
        </row>
        <row r="16643">
          <cell r="H16643" t="str">
            <v>9050011438</v>
          </cell>
          <cell r="I16643">
            <v>0</v>
          </cell>
          <cell r="J16643">
            <v>533126510.88</v>
          </cell>
        </row>
        <row r="16644">
          <cell r="H16644" t="str">
            <v>9050012438</v>
          </cell>
          <cell r="I16644">
            <v>3163148700</v>
          </cell>
          <cell r="J16644">
            <v>3149255546.7600002</v>
          </cell>
        </row>
        <row r="16645">
          <cell r="H16645" t="str">
            <v>9050012438</v>
          </cell>
          <cell r="I16645">
            <v>3163148700</v>
          </cell>
          <cell r="J16645">
            <v>3149255546.7600002</v>
          </cell>
        </row>
        <row r="16646">
          <cell r="H16646" t="str">
            <v>9050012438</v>
          </cell>
          <cell r="I16646">
            <v>0</v>
          </cell>
          <cell r="J16646">
            <v>3149255546.7600002</v>
          </cell>
        </row>
        <row r="16647">
          <cell r="H16647" t="str">
            <v>9050012438</v>
          </cell>
          <cell r="I16647">
            <v>0</v>
          </cell>
          <cell r="J16647">
            <v>3149255546.7600002</v>
          </cell>
        </row>
        <row r="16648">
          <cell r="H16648" t="str">
            <v>9050019438</v>
          </cell>
          <cell r="I16648">
            <v>726554000</v>
          </cell>
          <cell r="J16648">
            <v>712249773.16999996</v>
          </cell>
        </row>
        <row r="16649">
          <cell r="H16649" t="str">
            <v>9050019438</v>
          </cell>
          <cell r="I16649">
            <v>87641100</v>
          </cell>
          <cell r="J16649">
            <v>80483034.900000006</v>
          </cell>
        </row>
        <row r="16650">
          <cell r="H16650" t="str">
            <v>9050019438</v>
          </cell>
          <cell r="I16650">
            <v>0</v>
          </cell>
          <cell r="J16650">
            <v>80483034.900000006</v>
          </cell>
        </row>
        <row r="16651">
          <cell r="H16651" t="str">
            <v>9050019438</v>
          </cell>
          <cell r="I16651">
            <v>0</v>
          </cell>
          <cell r="J16651">
            <v>80483034.900000006</v>
          </cell>
        </row>
        <row r="16652">
          <cell r="H16652" t="str">
            <v>9050019438</v>
          </cell>
          <cell r="I16652">
            <v>610158000</v>
          </cell>
          <cell r="J16652">
            <v>603201611.33000004</v>
          </cell>
        </row>
        <row r="16653">
          <cell r="H16653" t="str">
            <v>9050019438</v>
          </cell>
          <cell r="I16653">
            <v>0</v>
          </cell>
          <cell r="J16653">
            <v>603201611.33000004</v>
          </cell>
        </row>
        <row r="16654">
          <cell r="H16654" t="str">
            <v>9050019438</v>
          </cell>
          <cell r="I16654">
            <v>0</v>
          </cell>
          <cell r="J16654">
            <v>114991610.56</v>
          </cell>
        </row>
        <row r="16655">
          <cell r="H16655" t="str">
            <v>9050019438</v>
          </cell>
          <cell r="I16655">
            <v>0</v>
          </cell>
          <cell r="J16655">
            <v>29703718.32</v>
          </cell>
        </row>
        <row r="16656">
          <cell r="H16656" t="str">
            <v>9050019438</v>
          </cell>
          <cell r="I16656">
            <v>0</v>
          </cell>
          <cell r="J16656">
            <v>458506282.44999999</v>
          </cell>
        </row>
        <row r="16657">
          <cell r="H16657" t="str">
            <v>9050019438</v>
          </cell>
          <cell r="I16657">
            <v>28754900</v>
          </cell>
          <cell r="J16657">
            <v>28565126.940000001</v>
          </cell>
        </row>
        <row r="16658">
          <cell r="H16658" t="str">
            <v>9050019438</v>
          </cell>
          <cell r="I16658">
            <v>0</v>
          </cell>
          <cell r="J16658">
            <v>7789700.4500000002</v>
          </cell>
        </row>
        <row r="16659">
          <cell r="H16659" t="str">
            <v>9050019438</v>
          </cell>
          <cell r="I16659">
            <v>0</v>
          </cell>
          <cell r="J16659">
            <v>7789700.4500000002</v>
          </cell>
        </row>
        <row r="16660">
          <cell r="H16660" t="str">
            <v>9050019438</v>
          </cell>
          <cell r="I16660">
            <v>0</v>
          </cell>
          <cell r="J16660">
            <v>20775426.489999998</v>
          </cell>
        </row>
        <row r="16661">
          <cell r="H16661" t="str">
            <v>9050019438</v>
          </cell>
          <cell r="I16661">
            <v>0</v>
          </cell>
          <cell r="J16661">
            <v>18671891.27</v>
          </cell>
        </row>
        <row r="16662">
          <cell r="H16662" t="str">
            <v>9050019438</v>
          </cell>
          <cell r="I16662">
            <v>0</v>
          </cell>
          <cell r="J16662">
            <v>2042631.4</v>
          </cell>
        </row>
        <row r="16663">
          <cell r="H16663" t="str">
            <v>9050019438</v>
          </cell>
          <cell r="I16663">
            <v>0</v>
          </cell>
          <cell r="J16663">
            <v>60903.82</v>
          </cell>
        </row>
        <row r="16664">
          <cell r="H16664" t="str">
            <v>9053969438</v>
          </cell>
          <cell r="I16664">
            <v>170400</v>
          </cell>
          <cell r="J16664">
            <v>157249.22</v>
          </cell>
        </row>
        <row r="16665">
          <cell r="H16665" t="str">
            <v>9053969438</v>
          </cell>
          <cell r="I16665">
            <v>170400</v>
          </cell>
          <cell r="J16665">
            <v>157249.22</v>
          </cell>
        </row>
        <row r="16666">
          <cell r="H16666" t="str">
            <v>9053969438</v>
          </cell>
          <cell r="I16666">
            <v>0</v>
          </cell>
          <cell r="J16666">
            <v>157249.22</v>
          </cell>
        </row>
        <row r="16667">
          <cell r="H16667" t="str">
            <v>9053969438</v>
          </cell>
          <cell r="I16667">
            <v>0</v>
          </cell>
          <cell r="J16667">
            <v>157249.22</v>
          </cell>
        </row>
        <row r="16668">
          <cell r="H16668" t="str">
            <v>9053974438</v>
          </cell>
          <cell r="I16668">
            <v>192100</v>
          </cell>
          <cell r="J16668">
            <v>191094.39999999999</v>
          </cell>
        </row>
        <row r="16669">
          <cell r="H16669" t="str">
            <v>9053974438</v>
          </cell>
          <cell r="I16669">
            <v>192100</v>
          </cell>
          <cell r="J16669">
            <v>191094.39999999999</v>
          </cell>
        </row>
        <row r="16670">
          <cell r="H16670" t="str">
            <v>9053974438</v>
          </cell>
          <cell r="I16670">
            <v>0</v>
          </cell>
          <cell r="J16670">
            <v>191094.39999999999</v>
          </cell>
        </row>
        <row r="16671">
          <cell r="H16671" t="str">
            <v>9053974438</v>
          </cell>
          <cell r="I16671">
            <v>0</v>
          </cell>
          <cell r="J16671">
            <v>191094.39999999999</v>
          </cell>
        </row>
        <row r="16672">
          <cell r="H16672" t="str">
            <v>9053987438</v>
          </cell>
          <cell r="I16672">
            <v>13201900</v>
          </cell>
          <cell r="J16672">
            <v>12989722.720000001</v>
          </cell>
        </row>
        <row r="16673">
          <cell r="H16673" t="str">
            <v>9053987438</v>
          </cell>
          <cell r="I16673">
            <v>13201900</v>
          </cell>
          <cell r="J16673">
            <v>12989722.720000001</v>
          </cell>
        </row>
        <row r="16674">
          <cell r="H16674" t="str">
            <v>9053987438</v>
          </cell>
          <cell r="I16674">
            <v>0</v>
          </cell>
          <cell r="J16674">
            <v>12989722.720000001</v>
          </cell>
        </row>
        <row r="16675">
          <cell r="H16675" t="str">
            <v>9053987438</v>
          </cell>
          <cell r="I16675">
            <v>0</v>
          </cell>
          <cell r="J16675">
            <v>12989722.720000001</v>
          </cell>
        </row>
        <row r="16676">
          <cell r="H16676" t="str">
            <v>9060000438</v>
          </cell>
          <cell r="I16676">
            <v>40316306700</v>
          </cell>
          <cell r="J16676">
            <v>40249550850.669998</v>
          </cell>
        </row>
        <row r="16677">
          <cell r="H16677" t="str">
            <v>9060012438</v>
          </cell>
          <cell r="I16677">
            <v>40316306700</v>
          </cell>
          <cell r="J16677">
            <v>40249550850.669998</v>
          </cell>
        </row>
        <row r="16678">
          <cell r="H16678" t="str">
            <v>9060012438</v>
          </cell>
          <cell r="I16678">
            <v>40316306700</v>
          </cell>
          <cell r="J16678">
            <v>40249550850.669998</v>
          </cell>
        </row>
        <row r="16679">
          <cell r="H16679" t="str">
            <v>9060012438</v>
          </cell>
          <cell r="I16679">
            <v>0</v>
          </cell>
          <cell r="J16679">
            <v>40249550850.669998</v>
          </cell>
        </row>
        <row r="16680">
          <cell r="H16680" t="str">
            <v>9060012438</v>
          </cell>
          <cell r="I16680">
            <v>0</v>
          </cell>
          <cell r="J16680">
            <v>40249550850.669998</v>
          </cell>
        </row>
        <row r="16681">
          <cell r="H16681" t="str">
            <v>9090000438</v>
          </cell>
          <cell r="I16681">
            <v>36650128900</v>
          </cell>
          <cell r="J16681">
            <v>36331354310.669998</v>
          </cell>
        </row>
        <row r="16682">
          <cell r="H16682" t="str">
            <v>9090019438</v>
          </cell>
          <cell r="I16682">
            <v>25017272100</v>
          </cell>
          <cell r="J16682">
            <v>24709901231.880001</v>
          </cell>
        </row>
        <row r="16683">
          <cell r="H16683" t="str">
            <v>9090019438</v>
          </cell>
          <cell r="I16683">
            <v>3829959700</v>
          </cell>
          <cell r="J16683">
            <v>3780016173.9000001</v>
          </cell>
        </row>
        <row r="16684">
          <cell r="H16684" t="str">
            <v>9090019438</v>
          </cell>
          <cell r="I16684">
            <v>0</v>
          </cell>
          <cell r="J16684">
            <v>3780016173.9000001</v>
          </cell>
        </row>
        <row r="16685">
          <cell r="H16685" t="str">
            <v>9090019438</v>
          </cell>
          <cell r="I16685">
            <v>0</v>
          </cell>
          <cell r="J16685">
            <v>557133083.57000005</v>
          </cell>
        </row>
        <row r="16686">
          <cell r="H16686" t="str">
            <v>9090019438</v>
          </cell>
          <cell r="I16686">
            <v>0</v>
          </cell>
          <cell r="J16686">
            <v>3222883090.3299999</v>
          </cell>
        </row>
        <row r="16687">
          <cell r="H16687" t="str">
            <v>9090019438</v>
          </cell>
          <cell r="I16687">
            <v>19602874200</v>
          </cell>
          <cell r="J16687">
            <v>19346057133.439999</v>
          </cell>
        </row>
        <row r="16688">
          <cell r="H16688" t="str">
            <v>9090019438</v>
          </cell>
          <cell r="I16688">
            <v>0</v>
          </cell>
          <cell r="J16688">
            <v>19346057133.439999</v>
          </cell>
        </row>
        <row r="16689">
          <cell r="H16689" t="str">
            <v>9090019438</v>
          </cell>
          <cell r="I16689">
            <v>0</v>
          </cell>
          <cell r="J16689">
            <v>1959513596.8599999</v>
          </cell>
        </row>
        <row r="16690">
          <cell r="H16690" t="str">
            <v>9090019438</v>
          </cell>
          <cell r="I16690">
            <v>0</v>
          </cell>
          <cell r="J16690">
            <v>2536745157.4099998</v>
          </cell>
        </row>
        <row r="16691">
          <cell r="H16691" t="str">
            <v>9090019438</v>
          </cell>
          <cell r="I16691">
            <v>0</v>
          </cell>
          <cell r="J16691">
            <v>14849798379.17</v>
          </cell>
        </row>
        <row r="16692">
          <cell r="H16692" t="str">
            <v>9090019438</v>
          </cell>
          <cell r="I16692">
            <v>1584438200</v>
          </cell>
          <cell r="J16692">
            <v>1583827924.54</v>
          </cell>
        </row>
        <row r="16693">
          <cell r="H16693" t="str">
            <v>9090019438</v>
          </cell>
          <cell r="I16693">
            <v>0</v>
          </cell>
          <cell r="J16693">
            <v>27420181.300000001</v>
          </cell>
        </row>
        <row r="16694">
          <cell r="H16694" t="str">
            <v>9090019438</v>
          </cell>
          <cell r="I16694">
            <v>0</v>
          </cell>
          <cell r="J16694">
            <v>27420181.300000001</v>
          </cell>
        </row>
        <row r="16695">
          <cell r="H16695" t="str">
            <v>9090019438</v>
          </cell>
          <cell r="I16695">
            <v>0</v>
          </cell>
          <cell r="J16695">
            <v>1556407743.24</v>
          </cell>
        </row>
        <row r="16696">
          <cell r="H16696" t="str">
            <v>9090019438</v>
          </cell>
          <cell r="I16696">
            <v>0</v>
          </cell>
          <cell r="J16696">
            <v>1530336222.8199999</v>
          </cell>
        </row>
        <row r="16697">
          <cell r="H16697" t="str">
            <v>9090019438</v>
          </cell>
          <cell r="I16697">
            <v>0</v>
          </cell>
          <cell r="J16697">
            <v>25398414.800000001</v>
          </cell>
        </row>
        <row r="16698">
          <cell r="H16698" t="str">
            <v>9090019438</v>
          </cell>
          <cell r="I16698">
            <v>0</v>
          </cell>
          <cell r="J16698">
            <v>673105.62</v>
          </cell>
        </row>
        <row r="16699">
          <cell r="H16699" t="str">
            <v>9090059438</v>
          </cell>
          <cell r="I16699">
            <v>3733601100</v>
          </cell>
          <cell r="J16699">
            <v>3733601100</v>
          </cell>
        </row>
        <row r="16700">
          <cell r="H16700" t="str">
            <v>9090059438</v>
          </cell>
          <cell r="I16700">
            <v>3733601100</v>
          </cell>
          <cell r="J16700">
            <v>3733601100</v>
          </cell>
        </row>
        <row r="16701">
          <cell r="H16701" t="str">
            <v>9090059438</v>
          </cell>
          <cell r="I16701">
            <v>0</v>
          </cell>
          <cell r="J16701">
            <v>3733601100</v>
          </cell>
        </row>
        <row r="16702">
          <cell r="H16702" t="str">
            <v>9090059438</v>
          </cell>
          <cell r="I16702">
            <v>0</v>
          </cell>
          <cell r="J16702">
            <v>3733601100</v>
          </cell>
        </row>
        <row r="16703">
          <cell r="H16703" t="str">
            <v>9093966438</v>
          </cell>
          <cell r="I16703">
            <v>7682021200</v>
          </cell>
          <cell r="J16703">
            <v>7673067248.1300001</v>
          </cell>
        </row>
        <row r="16704">
          <cell r="H16704" t="str">
            <v>9093966438</v>
          </cell>
          <cell r="I16704">
            <v>6611038300</v>
          </cell>
          <cell r="J16704">
            <v>6605114289.8900003</v>
          </cell>
        </row>
        <row r="16705">
          <cell r="H16705" t="str">
            <v>9093966438</v>
          </cell>
          <cell r="I16705">
            <v>0</v>
          </cell>
          <cell r="J16705">
            <v>6605114289.8900003</v>
          </cell>
        </row>
        <row r="16706">
          <cell r="H16706" t="str">
            <v>9093966438</v>
          </cell>
          <cell r="I16706">
            <v>0</v>
          </cell>
          <cell r="J16706">
            <v>6605114289.8900003</v>
          </cell>
        </row>
        <row r="16707">
          <cell r="H16707" t="str">
            <v>9093966438</v>
          </cell>
          <cell r="I16707">
            <v>1051394000</v>
          </cell>
          <cell r="J16707">
            <v>1048364058.3</v>
          </cell>
        </row>
        <row r="16708">
          <cell r="H16708" t="str">
            <v>9093966438</v>
          </cell>
          <cell r="I16708">
            <v>0</v>
          </cell>
          <cell r="J16708">
            <v>1048364058.3</v>
          </cell>
        </row>
        <row r="16709">
          <cell r="H16709" t="str">
            <v>9093966438</v>
          </cell>
          <cell r="I16709">
            <v>0</v>
          </cell>
          <cell r="J16709">
            <v>1048364058.3</v>
          </cell>
        </row>
        <row r="16710">
          <cell r="H16710" t="str">
            <v>9093966438</v>
          </cell>
          <cell r="I16710">
            <v>19588900</v>
          </cell>
          <cell r="J16710">
            <v>19588899.940000001</v>
          </cell>
        </row>
        <row r="16711">
          <cell r="H16711" t="str">
            <v>9093966438</v>
          </cell>
          <cell r="I16711">
            <v>0</v>
          </cell>
          <cell r="J16711">
            <v>19588899.940000001</v>
          </cell>
        </row>
        <row r="16712">
          <cell r="H16712" t="str">
            <v>9093966438</v>
          </cell>
          <cell r="I16712">
            <v>0</v>
          </cell>
          <cell r="J16712">
            <v>19588899.940000001</v>
          </cell>
        </row>
        <row r="16713">
          <cell r="H16713" t="str">
            <v>9093969438</v>
          </cell>
          <cell r="I16713">
            <v>5421900</v>
          </cell>
          <cell r="J16713">
            <v>5244769.37</v>
          </cell>
        </row>
        <row r="16714">
          <cell r="H16714" t="str">
            <v>9093969438</v>
          </cell>
          <cell r="I16714">
            <v>5421900</v>
          </cell>
          <cell r="J16714">
            <v>5244769.37</v>
          </cell>
        </row>
        <row r="16715">
          <cell r="H16715" t="str">
            <v>9093969438</v>
          </cell>
          <cell r="I16715">
            <v>0</v>
          </cell>
          <cell r="J16715">
            <v>5244769.37</v>
          </cell>
        </row>
        <row r="16716">
          <cell r="H16716" t="str">
            <v>9093969438</v>
          </cell>
          <cell r="I16716">
            <v>0</v>
          </cell>
          <cell r="J16716">
            <v>5244769.37</v>
          </cell>
        </row>
        <row r="16717">
          <cell r="H16717" t="str">
            <v>9093974438</v>
          </cell>
          <cell r="I16717">
            <v>5807900</v>
          </cell>
          <cell r="J16717">
            <v>5795080.75</v>
          </cell>
        </row>
        <row r="16718">
          <cell r="H16718" t="str">
            <v>9093974438</v>
          </cell>
          <cell r="I16718">
            <v>5807900</v>
          </cell>
          <cell r="J16718">
            <v>5795080.75</v>
          </cell>
        </row>
        <row r="16719">
          <cell r="H16719" t="str">
            <v>9093974438</v>
          </cell>
          <cell r="I16719">
            <v>0</v>
          </cell>
          <cell r="J16719">
            <v>5795080.75</v>
          </cell>
        </row>
        <row r="16720">
          <cell r="H16720" t="str">
            <v>9093974438</v>
          </cell>
          <cell r="I16720">
            <v>0</v>
          </cell>
          <cell r="J16720">
            <v>5795080.75</v>
          </cell>
        </row>
        <row r="16721">
          <cell r="H16721" t="str">
            <v>9093987438</v>
          </cell>
          <cell r="I16721">
            <v>186162600</v>
          </cell>
          <cell r="J16721">
            <v>184071450.96000001</v>
          </cell>
        </row>
        <row r="16722">
          <cell r="H16722" t="str">
            <v>9093987438</v>
          </cell>
          <cell r="I16722">
            <v>186162600</v>
          </cell>
          <cell r="J16722">
            <v>184071450.96000001</v>
          </cell>
        </row>
        <row r="16723">
          <cell r="H16723" t="str">
            <v>9093987438</v>
          </cell>
          <cell r="I16723">
            <v>0</v>
          </cell>
          <cell r="J16723">
            <v>184071450.96000001</v>
          </cell>
        </row>
        <row r="16724">
          <cell r="H16724" t="str">
            <v>9093987438</v>
          </cell>
          <cell r="I16724">
            <v>0</v>
          </cell>
          <cell r="J16724">
            <v>184071450.96000001</v>
          </cell>
        </row>
        <row r="16725">
          <cell r="H16725" t="str">
            <v>9095120438</v>
          </cell>
          <cell r="I16725">
            <v>19842100</v>
          </cell>
          <cell r="J16725">
            <v>19673429.579999998</v>
          </cell>
        </row>
        <row r="16726">
          <cell r="H16726" t="str">
            <v>9095120438</v>
          </cell>
          <cell r="I16726">
            <v>19842100</v>
          </cell>
          <cell r="J16726">
            <v>19673429.579999998</v>
          </cell>
        </row>
        <row r="16727">
          <cell r="H16727" t="str">
            <v>9095120438</v>
          </cell>
          <cell r="I16727">
            <v>0</v>
          </cell>
          <cell r="J16727">
            <v>19673429.579999998</v>
          </cell>
        </row>
        <row r="16728">
          <cell r="H16728" t="str">
            <v>9900000438</v>
          </cell>
          <cell r="I16728">
            <v>7152175400</v>
          </cell>
          <cell r="J16728">
            <v>6014616736.5200005</v>
          </cell>
        </row>
        <row r="16729">
          <cell r="H16729" t="str">
            <v>9910000438</v>
          </cell>
          <cell r="I16729">
            <v>7152175400</v>
          </cell>
          <cell r="J16729">
            <v>6014616736.5200005</v>
          </cell>
        </row>
        <row r="16730">
          <cell r="H16730" t="str">
            <v>9919999438</v>
          </cell>
          <cell r="I16730">
            <v>7152175400</v>
          </cell>
          <cell r="J16730">
            <v>6014616736.5200005</v>
          </cell>
        </row>
        <row r="16731">
          <cell r="H16731" t="str">
            <v>9919999438</v>
          </cell>
          <cell r="I16731">
            <v>523631400</v>
          </cell>
          <cell r="J16731">
            <v>506012179.10000002</v>
          </cell>
        </row>
        <row r="16732">
          <cell r="H16732" t="str">
            <v>9919999438</v>
          </cell>
          <cell r="I16732">
            <v>0</v>
          </cell>
          <cell r="J16732">
            <v>506012179.10000002</v>
          </cell>
        </row>
        <row r="16733">
          <cell r="H16733" t="str">
            <v>9919999438</v>
          </cell>
          <cell r="I16733">
            <v>0</v>
          </cell>
          <cell r="J16733">
            <v>506012179.10000002</v>
          </cell>
        </row>
        <row r="16734">
          <cell r="H16734" t="str">
            <v>9919999438</v>
          </cell>
          <cell r="I16734">
            <v>5783944000</v>
          </cell>
          <cell r="J16734">
            <v>4664004557.4200001</v>
          </cell>
        </row>
        <row r="16735">
          <cell r="H16735" t="str">
            <v>9919999438</v>
          </cell>
          <cell r="I16735">
            <v>0</v>
          </cell>
          <cell r="J16735">
            <v>4664004557.4200001</v>
          </cell>
        </row>
        <row r="16736">
          <cell r="H16736" t="str">
            <v>9919999438</v>
          </cell>
          <cell r="I16736">
            <v>0</v>
          </cell>
          <cell r="J16736">
            <v>92316000</v>
          </cell>
        </row>
        <row r="16737">
          <cell r="H16737" t="str">
            <v>9919999438</v>
          </cell>
          <cell r="I16737">
            <v>0</v>
          </cell>
          <cell r="J16737">
            <v>4571688557.4200001</v>
          </cell>
        </row>
        <row r="16738">
          <cell r="H16738" t="str">
            <v>9919999438</v>
          </cell>
          <cell r="I16738">
            <v>844600000</v>
          </cell>
          <cell r="J16738">
            <v>844600000</v>
          </cell>
        </row>
        <row r="16739">
          <cell r="H16739" t="str">
            <v>9919999438</v>
          </cell>
          <cell r="I16739">
            <v>0</v>
          </cell>
          <cell r="J16739">
            <v>844600000</v>
          </cell>
        </row>
        <row r="16740">
          <cell r="H16740" t="str">
            <v>9919999438</v>
          </cell>
          <cell r="I16740">
            <v>0</v>
          </cell>
          <cell r="J16740">
            <v>844600000</v>
          </cell>
        </row>
        <row r="16741">
          <cell r="H16741" t="str">
            <v>438</v>
          </cell>
          <cell r="I16741">
            <v>587700000</v>
          </cell>
          <cell r="J16741">
            <v>569691092.5</v>
          </cell>
        </row>
        <row r="16742">
          <cell r="H16742" t="str">
            <v>438</v>
          </cell>
          <cell r="I16742">
            <v>587700000</v>
          </cell>
          <cell r="J16742">
            <v>569691092.5</v>
          </cell>
        </row>
        <row r="16743">
          <cell r="H16743" t="str">
            <v>9900000438</v>
          </cell>
          <cell r="I16743">
            <v>587700000</v>
          </cell>
          <cell r="J16743">
            <v>569691092.5</v>
          </cell>
        </row>
        <row r="16744">
          <cell r="H16744" t="str">
            <v>9910000438</v>
          </cell>
          <cell r="I16744">
            <v>587700000</v>
          </cell>
          <cell r="J16744">
            <v>569691092.5</v>
          </cell>
        </row>
        <row r="16745">
          <cell r="H16745" t="str">
            <v>9919999438</v>
          </cell>
          <cell r="I16745">
            <v>587700000</v>
          </cell>
          <cell r="J16745">
            <v>569691092.5</v>
          </cell>
        </row>
        <row r="16746">
          <cell r="H16746" t="str">
            <v>9919999438</v>
          </cell>
          <cell r="I16746">
            <v>587700000</v>
          </cell>
          <cell r="J16746">
            <v>569691092.5</v>
          </cell>
        </row>
        <row r="16747">
          <cell r="H16747" t="str">
            <v>9919999438</v>
          </cell>
          <cell r="I16747">
            <v>0</v>
          </cell>
          <cell r="J16747">
            <v>569691092.5</v>
          </cell>
        </row>
        <row r="16748">
          <cell r="H16748" t="str">
            <v>9919999438</v>
          </cell>
          <cell r="I16748">
            <v>0</v>
          </cell>
          <cell r="J16748">
            <v>569691092.5</v>
          </cell>
        </row>
        <row r="16749">
          <cell r="H16749" t="str">
            <v>438</v>
          </cell>
          <cell r="I16749">
            <v>36923800</v>
          </cell>
          <cell r="J16749">
            <v>36729251.560000002</v>
          </cell>
        </row>
        <row r="16750">
          <cell r="H16750" t="str">
            <v>438</v>
          </cell>
          <cell r="I16750">
            <v>36923800</v>
          </cell>
          <cell r="J16750">
            <v>36729251.560000002</v>
          </cell>
        </row>
        <row r="16751">
          <cell r="H16751" t="str">
            <v>9000000438</v>
          </cell>
          <cell r="I16751">
            <v>36923800</v>
          </cell>
          <cell r="J16751">
            <v>36729251.560000002</v>
          </cell>
        </row>
        <row r="16752">
          <cell r="H16752" t="str">
            <v>9090000438</v>
          </cell>
          <cell r="I16752">
            <v>36923800</v>
          </cell>
          <cell r="J16752">
            <v>36729251.560000002</v>
          </cell>
        </row>
        <row r="16753">
          <cell r="H16753" t="str">
            <v>9092040438</v>
          </cell>
          <cell r="I16753">
            <v>36923800</v>
          </cell>
          <cell r="J16753">
            <v>36729251.560000002</v>
          </cell>
        </row>
        <row r="16754">
          <cell r="H16754" t="str">
            <v>9092040438</v>
          </cell>
          <cell r="I16754">
            <v>36923800</v>
          </cell>
          <cell r="J16754">
            <v>36729251.560000002</v>
          </cell>
        </row>
        <row r="16755">
          <cell r="H16755" t="str">
            <v>9092040438</v>
          </cell>
          <cell r="I16755">
            <v>0</v>
          </cell>
          <cell r="J16755">
            <v>36729251.560000002</v>
          </cell>
        </row>
        <row r="16756">
          <cell r="H16756" t="str">
            <v>9092040438</v>
          </cell>
          <cell r="I16756">
            <v>0</v>
          </cell>
          <cell r="J16756">
            <v>36729251.560000002</v>
          </cell>
        </row>
        <row r="16757">
          <cell r="H16757" t="str">
            <v>438</v>
          </cell>
          <cell r="I16757">
            <v>23354219600</v>
          </cell>
          <cell r="J16757">
            <v>23343614984.459999</v>
          </cell>
        </row>
        <row r="16758">
          <cell r="H16758" t="str">
            <v>438</v>
          </cell>
          <cell r="I16758">
            <v>22878670500</v>
          </cell>
          <cell r="J16758">
            <v>22870007804.43</v>
          </cell>
        </row>
        <row r="16759">
          <cell r="H16759" t="str">
            <v>9000000438</v>
          </cell>
          <cell r="I16759">
            <v>22878670500</v>
          </cell>
          <cell r="J16759">
            <v>22870007804.43</v>
          </cell>
        </row>
        <row r="16760">
          <cell r="H16760" t="str">
            <v>9090000438</v>
          </cell>
          <cell r="I16760">
            <v>22878670500</v>
          </cell>
          <cell r="J16760">
            <v>22870007804.43</v>
          </cell>
        </row>
        <row r="16761">
          <cell r="H16761" t="str">
            <v>9093895438</v>
          </cell>
          <cell r="I16761">
            <v>22878670500</v>
          </cell>
          <cell r="J16761">
            <v>22870007804.43</v>
          </cell>
        </row>
        <row r="16762">
          <cell r="H16762" t="str">
            <v>9093895438</v>
          </cell>
          <cell r="I16762">
            <v>22878670500</v>
          </cell>
          <cell r="J16762">
            <v>22870007804.43</v>
          </cell>
        </row>
        <row r="16763">
          <cell r="H16763" t="str">
            <v>9093895438</v>
          </cell>
          <cell r="I16763">
            <v>0</v>
          </cell>
          <cell r="J16763">
            <v>22870007804.43</v>
          </cell>
        </row>
        <row r="16764">
          <cell r="H16764" t="str">
            <v>9093895438</v>
          </cell>
          <cell r="I16764">
            <v>0</v>
          </cell>
          <cell r="J16764">
            <v>22715367149.740002</v>
          </cell>
        </row>
        <row r="16765">
          <cell r="H16765" t="str">
            <v>9093895438</v>
          </cell>
          <cell r="I16765">
            <v>0</v>
          </cell>
          <cell r="J16765">
            <v>154640654.69</v>
          </cell>
        </row>
        <row r="16766">
          <cell r="H16766" t="str">
            <v>438</v>
          </cell>
          <cell r="I16766">
            <v>475549100</v>
          </cell>
          <cell r="J16766">
            <v>473607180.02999997</v>
          </cell>
        </row>
        <row r="16767">
          <cell r="H16767" t="str">
            <v>9000000438</v>
          </cell>
          <cell r="I16767">
            <v>7049100</v>
          </cell>
          <cell r="J16767">
            <v>5107180.28</v>
          </cell>
        </row>
        <row r="16768">
          <cell r="H16768" t="str">
            <v>9090000438</v>
          </cell>
          <cell r="I16768">
            <v>7049100</v>
          </cell>
          <cell r="J16768">
            <v>5107180.28</v>
          </cell>
        </row>
        <row r="16769">
          <cell r="H16769" t="str">
            <v>9093019438</v>
          </cell>
          <cell r="I16769">
            <v>351100</v>
          </cell>
          <cell r="J16769">
            <v>287680.28000000003</v>
          </cell>
        </row>
        <row r="16770">
          <cell r="H16770" t="str">
            <v>9093019438</v>
          </cell>
          <cell r="I16770">
            <v>351100</v>
          </cell>
          <cell r="J16770">
            <v>287680.28000000003</v>
          </cell>
        </row>
        <row r="16771">
          <cell r="H16771" t="str">
            <v>9093019438</v>
          </cell>
          <cell r="I16771">
            <v>0</v>
          </cell>
          <cell r="J16771">
            <v>287680.28000000003</v>
          </cell>
        </row>
        <row r="16772">
          <cell r="H16772" t="str">
            <v>9093019438</v>
          </cell>
          <cell r="I16772">
            <v>0</v>
          </cell>
          <cell r="J16772">
            <v>287680.28000000003</v>
          </cell>
        </row>
        <row r="16773">
          <cell r="H16773" t="str">
            <v>9093035438</v>
          </cell>
          <cell r="I16773">
            <v>3180000</v>
          </cell>
          <cell r="J16773">
            <v>2278500</v>
          </cell>
        </row>
        <row r="16774">
          <cell r="H16774" t="str">
            <v>9093035438</v>
          </cell>
          <cell r="I16774">
            <v>3180000</v>
          </cell>
          <cell r="J16774">
            <v>2278500</v>
          </cell>
        </row>
        <row r="16775">
          <cell r="H16775" t="str">
            <v>9093035438</v>
          </cell>
          <cell r="I16775">
            <v>0</v>
          </cell>
          <cell r="J16775">
            <v>2278500</v>
          </cell>
        </row>
        <row r="16776">
          <cell r="H16776" t="str">
            <v>9093035438</v>
          </cell>
          <cell r="I16776">
            <v>0</v>
          </cell>
          <cell r="J16776">
            <v>2278500</v>
          </cell>
        </row>
        <row r="16777">
          <cell r="H16777" t="str">
            <v>9093117438</v>
          </cell>
          <cell r="I16777">
            <v>3518000</v>
          </cell>
          <cell r="J16777">
            <v>2541000</v>
          </cell>
        </row>
        <row r="16778">
          <cell r="H16778" t="str">
            <v>9093117438</v>
          </cell>
          <cell r="I16778">
            <v>3518000</v>
          </cell>
          <cell r="J16778">
            <v>2541000</v>
          </cell>
        </row>
        <row r="16779">
          <cell r="H16779" t="str">
            <v>9093117438</v>
          </cell>
          <cell r="I16779">
            <v>0</v>
          </cell>
          <cell r="J16779">
            <v>2541000</v>
          </cell>
        </row>
        <row r="16780">
          <cell r="H16780" t="str">
            <v>9093117438</v>
          </cell>
          <cell r="I16780">
            <v>0</v>
          </cell>
          <cell r="J16780">
            <v>2541000</v>
          </cell>
        </row>
        <row r="16781">
          <cell r="H16781" t="str">
            <v>9900000438</v>
          </cell>
          <cell r="I16781">
            <v>468500000</v>
          </cell>
          <cell r="J16781">
            <v>468499999.75</v>
          </cell>
        </row>
        <row r="16782">
          <cell r="H16782" t="str">
            <v>9910000438</v>
          </cell>
          <cell r="I16782">
            <v>468500000</v>
          </cell>
          <cell r="J16782">
            <v>468499999.75</v>
          </cell>
        </row>
        <row r="16783">
          <cell r="H16783" t="str">
            <v>9913583438</v>
          </cell>
          <cell r="I16783">
            <v>468500000</v>
          </cell>
          <cell r="J16783">
            <v>468499999.75</v>
          </cell>
        </row>
        <row r="16784">
          <cell r="H16784" t="str">
            <v>9913583438</v>
          </cell>
          <cell r="I16784">
            <v>468500000</v>
          </cell>
          <cell r="J16784">
            <v>468499999.75</v>
          </cell>
        </row>
        <row r="16785">
          <cell r="H16785" t="str">
            <v>9913583438</v>
          </cell>
          <cell r="I16785">
            <v>0</v>
          </cell>
          <cell r="J16785">
            <v>468499999.75</v>
          </cell>
        </row>
        <row r="16786">
          <cell r="H16786" t="str">
            <v>9913583438</v>
          </cell>
          <cell r="I16786">
            <v>0</v>
          </cell>
          <cell r="J16786">
            <v>468499999.75</v>
          </cell>
        </row>
        <row r="16787">
          <cell r="H16787" t="str">
            <v>498</v>
          </cell>
          <cell r="I16787">
            <v>5904031400</v>
          </cell>
          <cell r="J16787">
            <v>5788786849.71</v>
          </cell>
        </row>
        <row r="16788">
          <cell r="H16788" t="str">
            <v>498</v>
          </cell>
          <cell r="I16788">
            <v>188400</v>
          </cell>
          <cell r="J16788">
            <v>100758.18</v>
          </cell>
        </row>
        <row r="16789">
          <cell r="H16789" t="str">
            <v>498</v>
          </cell>
          <cell r="I16789">
            <v>188400</v>
          </cell>
          <cell r="J16789">
            <v>100758.18</v>
          </cell>
        </row>
        <row r="16790">
          <cell r="H16790" t="str">
            <v>1000000498</v>
          </cell>
          <cell r="I16790">
            <v>188400</v>
          </cell>
          <cell r="J16790">
            <v>100758.18</v>
          </cell>
        </row>
        <row r="16791">
          <cell r="H16791" t="str">
            <v>1030000498</v>
          </cell>
          <cell r="I16791">
            <v>188400</v>
          </cell>
          <cell r="J16791">
            <v>100758.18</v>
          </cell>
        </row>
        <row r="16792">
          <cell r="H16792" t="str">
            <v>1032794498</v>
          </cell>
          <cell r="I16792">
            <v>188400</v>
          </cell>
          <cell r="J16792">
            <v>100758.18</v>
          </cell>
        </row>
        <row r="16793">
          <cell r="H16793" t="str">
            <v>1032794498</v>
          </cell>
          <cell r="I16793">
            <v>188400</v>
          </cell>
          <cell r="J16793">
            <v>100758.18</v>
          </cell>
        </row>
        <row r="16794">
          <cell r="H16794" t="str">
            <v>1032794498</v>
          </cell>
          <cell r="I16794">
            <v>0</v>
          </cell>
          <cell r="J16794">
            <v>100758.18</v>
          </cell>
        </row>
        <row r="16795">
          <cell r="H16795" t="str">
            <v>1032794498</v>
          </cell>
          <cell r="I16795">
            <v>0</v>
          </cell>
          <cell r="J16795">
            <v>100758.18</v>
          </cell>
        </row>
        <row r="16796">
          <cell r="H16796" t="str">
            <v>498</v>
          </cell>
          <cell r="I16796">
            <v>5858374400</v>
          </cell>
          <cell r="J16796">
            <v>5743217491.5299997</v>
          </cell>
        </row>
        <row r="16797">
          <cell r="H16797" t="str">
            <v>498</v>
          </cell>
          <cell r="I16797">
            <v>5680091900</v>
          </cell>
          <cell r="J16797">
            <v>5564934991.5299997</v>
          </cell>
        </row>
        <row r="16798">
          <cell r="H16798" t="str">
            <v>1000000498</v>
          </cell>
          <cell r="I16798">
            <v>5680091900</v>
          </cell>
          <cell r="J16798">
            <v>5564934991.5299997</v>
          </cell>
        </row>
        <row r="16799">
          <cell r="H16799" t="str">
            <v>1030000498</v>
          </cell>
          <cell r="I16799">
            <v>5680091900</v>
          </cell>
          <cell r="J16799">
            <v>5564934991.5299997</v>
          </cell>
        </row>
        <row r="16800">
          <cell r="H16800" t="str">
            <v>1030011498</v>
          </cell>
          <cell r="I16800">
            <v>680585800</v>
          </cell>
          <cell r="J16800">
            <v>649131328.83000004</v>
          </cell>
        </row>
        <row r="16801">
          <cell r="H16801" t="str">
            <v>1030011498</v>
          </cell>
          <cell r="I16801">
            <v>680585800</v>
          </cell>
          <cell r="J16801">
            <v>649131328.83000004</v>
          </cell>
        </row>
        <row r="16802">
          <cell r="H16802" t="str">
            <v>1030011498</v>
          </cell>
          <cell r="I16802">
            <v>0</v>
          </cell>
          <cell r="J16802">
            <v>649131328.83000004</v>
          </cell>
        </row>
        <row r="16803">
          <cell r="H16803" t="str">
            <v>1030011498</v>
          </cell>
          <cell r="I16803">
            <v>0</v>
          </cell>
          <cell r="J16803">
            <v>649131328.83000004</v>
          </cell>
        </row>
        <row r="16804">
          <cell r="H16804" t="str">
            <v>1030012498</v>
          </cell>
          <cell r="I16804">
            <v>3616755200</v>
          </cell>
          <cell r="J16804">
            <v>3615927541.8899999</v>
          </cell>
        </row>
        <row r="16805">
          <cell r="H16805" t="str">
            <v>1030012498</v>
          </cell>
          <cell r="I16805">
            <v>3616755200</v>
          </cell>
          <cell r="J16805">
            <v>3615927541.8899999</v>
          </cell>
        </row>
        <row r="16806">
          <cell r="H16806" t="str">
            <v>1030012498</v>
          </cell>
          <cell r="I16806">
            <v>0</v>
          </cell>
          <cell r="J16806">
            <v>3615927541.8899999</v>
          </cell>
        </row>
        <row r="16807">
          <cell r="H16807" t="str">
            <v>1030012498</v>
          </cell>
          <cell r="I16807">
            <v>0</v>
          </cell>
          <cell r="J16807">
            <v>3614578541.8899999</v>
          </cell>
        </row>
        <row r="16808">
          <cell r="H16808" t="str">
            <v>1030012498</v>
          </cell>
          <cell r="I16808">
            <v>0</v>
          </cell>
          <cell r="J16808">
            <v>1349000</v>
          </cell>
        </row>
        <row r="16809">
          <cell r="H16809" t="str">
            <v>1030019498</v>
          </cell>
          <cell r="I16809">
            <v>1347477800</v>
          </cell>
          <cell r="J16809">
            <v>1265191047.1800001</v>
          </cell>
        </row>
        <row r="16810">
          <cell r="H16810" t="str">
            <v>1030019498</v>
          </cell>
          <cell r="I16810">
            <v>214296500</v>
          </cell>
          <cell r="J16810">
            <v>199881005.62</v>
          </cell>
        </row>
        <row r="16811">
          <cell r="H16811" t="str">
            <v>1030019498</v>
          </cell>
          <cell r="I16811">
            <v>0</v>
          </cell>
          <cell r="J16811">
            <v>199881005.62</v>
          </cell>
        </row>
        <row r="16812">
          <cell r="H16812" t="str">
            <v>1030019498</v>
          </cell>
          <cell r="I16812">
            <v>0</v>
          </cell>
          <cell r="J16812">
            <v>199881005.62</v>
          </cell>
        </row>
        <row r="16813">
          <cell r="H16813" t="str">
            <v>1030019498</v>
          </cell>
          <cell r="I16813">
            <v>1092677300</v>
          </cell>
          <cell r="J16813">
            <v>1027709282.83</v>
          </cell>
        </row>
        <row r="16814">
          <cell r="H16814" t="str">
            <v>1030019498</v>
          </cell>
          <cell r="I16814">
            <v>0</v>
          </cell>
          <cell r="J16814">
            <v>1027709282.83</v>
          </cell>
        </row>
        <row r="16815">
          <cell r="H16815" t="str">
            <v>1030019498</v>
          </cell>
          <cell r="I16815">
            <v>0</v>
          </cell>
          <cell r="J16815">
            <v>252396311.00999999</v>
          </cell>
        </row>
        <row r="16816">
          <cell r="H16816" t="str">
            <v>1030019498</v>
          </cell>
          <cell r="I16816">
            <v>0</v>
          </cell>
          <cell r="J16816">
            <v>25024800.43</v>
          </cell>
        </row>
        <row r="16817">
          <cell r="H16817" t="str">
            <v>1030019498</v>
          </cell>
          <cell r="I16817">
            <v>0</v>
          </cell>
          <cell r="J16817">
            <v>750288171.38999999</v>
          </cell>
        </row>
        <row r="16818">
          <cell r="H16818" t="str">
            <v>1030019498</v>
          </cell>
          <cell r="I16818">
            <v>40504000</v>
          </cell>
          <cell r="J16818">
            <v>37600758.729999997</v>
          </cell>
        </row>
        <row r="16819">
          <cell r="H16819" t="str">
            <v>1030019498</v>
          </cell>
          <cell r="I16819">
            <v>0</v>
          </cell>
          <cell r="J16819">
            <v>1507927.14</v>
          </cell>
        </row>
        <row r="16820">
          <cell r="H16820" t="str">
            <v>1030019498</v>
          </cell>
          <cell r="I16820">
            <v>0</v>
          </cell>
          <cell r="J16820">
            <v>1507927.14</v>
          </cell>
        </row>
        <row r="16821">
          <cell r="H16821" t="str">
            <v>1030019498</v>
          </cell>
          <cell r="I16821">
            <v>0</v>
          </cell>
          <cell r="J16821">
            <v>36092831.590000004</v>
          </cell>
        </row>
        <row r="16822">
          <cell r="H16822" t="str">
            <v>1030019498</v>
          </cell>
          <cell r="I16822">
            <v>0</v>
          </cell>
          <cell r="J16822">
            <v>30711639.449999999</v>
          </cell>
        </row>
        <row r="16823">
          <cell r="H16823" t="str">
            <v>1030019498</v>
          </cell>
          <cell r="I16823">
            <v>0</v>
          </cell>
          <cell r="J16823">
            <v>5375893</v>
          </cell>
        </row>
        <row r="16824">
          <cell r="H16824" t="str">
            <v>1030019498</v>
          </cell>
          <cell r="I16824">
            <v>0</v>
          </cell>
          <cell r="J16824">
            <v>5299.14</v>
          </cell>
        </row>
        <row r="16825">
          <cell r="H16825" t="str">
            <v>1030059498</v>
          </cell>
          <cell r="I16825">
            <v>1715900</v>
          </cell>
          <cell r="J16825">
            <v>1715860</v>
          </cell>
        </row>
        <row r="16826">
          <cell r="H16826" t="str">
            <v>1030059498</v>
          </cell>
          <cell r="I16826">
            <v>1715900</v>
          </cell>
          <cell r="J16826">
            <v>1715860</v>
          </cell>
        </row>
        <row r="16827">
          <cell r="H16827" t="str">
            <v>1030059498</v>
          </cell>
          <cell r="I16827">
            <v>0</v>
          </cell>
          <cell r="J16827">
            <v>1715860</v>
          </cell>
        </row>
        <row r="16828">
          <cell r="H16828" t="str">
            <v>1030059498</v>
          </cell>
          <cell r="I16828">
            <v>0</v>
          </cell>
          <cell r="J16828">
            <v>1715860</v>
          </cell>
        </row>
        <row r="16829">
          <cell r="H16829" t="str">
            <v>1033969498</v>
          </cell>
          <cell r="I16829">
            <v>307700</v>
          </cell>
          <cell r="J16829">
            <v>160241.56</v>
          </cell>
        </row>
        <row r="16830">
          <cell r="H16830" t="str">
            <v>1033969498</v>
          </cell>
          <cell r="I16830">
            <v>307700</v>
          </cell>
          <cell r="J16830">
            <v>160241.56</v>
          </cell>
        </row>
        <row r="16831">
          <cell r="H16831" t="str">
            <v>1033969498</v>
          </cell>
          <cell r="I16831">
            <v>0</v>
          </cell>
          <cell r="J16831">
            <v>160241.56</v>
          </cell>
        </row>
        <row r="16832">
          <cell r="H16832" t="str">
            <v>1033969498</v>
          </cell>
          <cell r="I16832">
            <v>0</v>
          </cell>
          <cell r="J16832">
            <v>160241.56</v>
          </cell>
        </row>
        <row r="16833">
          <cell r="H16833" t="str">
            <v>1033974498</v>
          </cell>
          <cell r="I16833">
            <v>912500</v>
          </cell>
          <cell r="J16833">
            <v>912218.47</v>
          </cell>
        </row>
        <row r="16834">
          <cell r="H16834" t="str">
            <v>1033974498</v>
          </cell>
          <cell r="I16834">
            <v>912500</v>
          </cell>
          <cell r="J16834">
            <v>912218.47</v>
          </cell>
        </row>
        <row r="16835">
          <cell r="H16835" t="str">
            <v>1033974498</v>
          </cell>
          <cell r="I16835">
            <v>0</v>
          </cell>
          <cell r="J16835">
            <v>912218.47</v>
          </cell>
        </row>
        <row r="16836">
          <cell r="H16836" t="str">
            <v>1033974498</v>
          </cell>
          <cell r="I16836">
            <v>0</v>
          </cell>
          <cell r="J16836">
            <v>912218.47</v>
          </cell>
        </row>
        <row r="16837">
          <cell r="H16837" t="str">
            <v>1033987498</v>
          </cell>
          <cell r="I16837">
            <v>15150800</v>
          </cell>
          <cell r="J16837">
            <v>14710553.6</v>
          </cell>
        </row>
        <row r="16838">
          <cell r="H16838" t="str">
            <v>1033987498</v>
          </cell>
          <cell r="I16838">
            <v>15150800</v>
          </cell>
          <cell r="J16838">
            <v>14710553.6</v>
          </cell>
        </row>
        <row r="16839">
          <cell r="H16839" t="str">
            <v>1033987498</v>
          </cell>
          <cell r="I16839">
            <v>0</v>
          </cell>
          <cell r="J16839">
            <v>14710553.6</v>
          </cell>
        </row>
        <row r="16840">
          <cell r="H16840" t="str">
            <v>1033987498</v>
          </cell>
          <cell r="I16840">
            <v>0</v>
          </cell>
          <cell r="J16840">
            <v>14710553.6</v>
          </cell>
        </row>
        <row r="16841">
          <cell r="H16841" t="str">
            <v>1035489498</v>
          </cell>
          <cell r="I16841">
            <v>17186200</v>
          </cell>
          <cell r="J16841">
            <v>17186200</v>
          </cell>
        </row>
        <row r="16842">
          <cell r="H16842" t="str">
            <v>1035489498</v>
          </cell>
          <cell r="I16842">
            <v>17186200</v>
          </cell>
          <cell r="J16842">
            <v>17186200</v>
          </cell>
        </row>
        <row r="16843">
          <cell r="H16843" t="str">
            <v>1035489498</v>
          </cell>
          <cell r="I16843">
            <v>0</v>
          </cell>
          <cell r="J16843">
            <v>17186200</v>
          </cell>
        </row>
        <row r="16844">
          <cell r="H16844" t="str">
            <v>498</v>
          </cell>
          <cell r="I16844">
            <v>178282500</v>
          </cell>
          <cell r="J16844">
            <v>178282500</v>
          </cell>
        </row>
        <row r="16845">
          <cell r="H16845" t="str">
            <v>1000000498</v>
          </cell>
          <cell r="I16845">
            <v>115414400</v>
          </cell>
          <cell r="J16845">
            <v>115414400</v>
          </cell>
        </row>
        <row r="16846">
          <cell r="H16846" t="str">
            <v>1030000498</v>
          </cell>
          <cell r="I16846">
            <v>115414400</v>
          </cell>
          <cell r="J16846">
            <v>115414400</v>
          </cell>
        </row>
        <row r="16847">
          <cell r="H16847" t="str">
            <v>1030059498</v>
          </cell>
          <cell r="I16847">
            <v>115414400</v>
          </cell>
          <cell r="J16847">
            <v>115414400</v>
          </cell>
        </row>
        <row r="16848">
          <cell r="H16848" t="str">
            <v>1030059498</v>
          </cell>
          <cell r="I16848">
            <v>115414400</v>
          </cell>
          <cell r="J16848">
            <v>115414400</v>
          </cell>
        </row>
        <row r="16849">
          <cell r="H16849" t="str">
            <v>1030059498</v>
          </cell>
          <cell r="I16849">
            <v>0</v>
          </cell>
          <cell r="J16849">
            <v>115414400</v>
          </cell>
        </row>
        <row r="16850">
          <cell r="H16850" t="str">
            <v>1030059498</v>
          </cell>
          <cell r="I16850">
            <v>0</v>
          </cell>
          <cell r="J16850">
            <v>114787400</v>
          </cell>
        </row>
        <row r="16851">
          <cell r="H16851" t="str">
            <v>1030059498</v>
          </cell>
          <cell r="I16851">
            <v>0</v>
          </cell>
          <cell r="J16851">
            <v>627000</v>
          </cell>
        </row>
        <row r="16852">
          <cell r="H16852" t="str">
            <v>2200000498</v>
          </cell>
          <cell r="I16852">
            <v>62868100</v>
          </cell>
          <cell r="J16852">
            <v>62868100</v>
          </cell>
        </row>
        <row r="16853">
          <cell r="H16853" t="str">
            <v>2260000498</v>
          </cell>
          <cell r="I16853">
            <v>62868100</v>
          </cell>
          <cell r="J16853">
            <v>62868100</v>
          </cell>
        </row>
        <row r="16854">
          <cell r="H16854" t="str">
            <v>2269999498</v>
          </cell>
          <cell r="I16854">
            <v>62868100</v>
          </cell>
          <cell r="J16854">
            <v>62868100</v>
          </cell>
        </row>
        <row r="16855">
          <cell r="H16855" t="str">
            <v>2269999498</v>
          </cell>
          <cell r="I16855">
            <v>62868100</v>
          </cell>
          <cell r="J16855">
            <v>62868100</v>
          </cell>
        </row>
        <row r="16856">
          <cell r="H16856" t="str">
            <v>2269999498</v>
          </cell>
          <cell r="I16856">
            <v>0</v>
          </cell>
          <cell r="J16856">
            <v>62868100</v>
          </cell>
        </row>
        <row r="16857">
          <cell r="H16857" t="str">
            <v>2269999498</v>
          </cell>
          <cell r="I16857">
            <v>0</v>
          </cell>
          <cell r="J16857">
            <v>62868100</v>
          </cell>
        </row>
        <row r="16858">
          <cell r="H16858" t="str">
            <v>498</v>
          </cell>
          <cell r="I16858">
            <v>8968600</v>
          </cell>
          <cell r="J16858">
            <v>8968600</v>
          </cell>
        </row>
        <row r="16859">
          <cell r="H16859" t="str">
            <v>498</v>
          </cell>
          <cell r="I16859">
            <v>8968600</v>
          </cell>
          <cell r="J16859">
            <v>8968600</v>
          </cell>
        </row>
        <row r="16860">
          <cell r="H16860" t="str">
            <v>1000000498</v>
          </cell>
          <cell r="I16860">
            <v>8968600</v>
          </cell>
          <cell r="J16860">
            <v>8968600</v>
          </cell>
        </row>
        <row r="16861">
          <cell r="H16861" t="str">
            <v>1030000498</v>
          </cell>
          <cell r="I16861">
            <v>8968600</v>
          </cell>
          <cell r="J16861">
            <v>8968600</v>
          </cell>
        </row>
        <row r="16862">
          <cell r="H16862" t="str">
            <v>1032040498</v>
          </cell>
          <cell r="I16862">
            <v>8968600</v>
          </cell>
          <cell r="J16862">
            <v>8968600</v>
          </cell>
        </row>
        <row r="16863">
          <cell r="H16863" t="str">
            <v>1032040498</v>
          </cell>
          <cell r="I16863">
            <v>8968600</v>
          </cell>
          <cell r="J16863">
            <v>8968600</v>
          </cell>
        </row>
        <row r="16864">
          <cell r="H16864" t="str">
            <v>1032040498</v>
          </cell>
          <cell r="I16864">
            <v>0</v>
          </cell>
          <cell r="J16864">
            <v>8968600</v>
          </cell>
        </row>
        <row r="16865">
          <cell r="H16865" t="str">
            <v>1032040498</v>
          </cell>
          <cell r="I16865">
            <v>0</v>
          </cell>
          <cell r="J16865">
            <v>8968600</v>
          </cell>
        </row>
        <row r="16866">
          <cell r="H16866" t="str">
            <v>498</v>
          </cell>
          <cell r="I16866">
            <v>36500000</v>
          </cell>
          <cell r="J16866">
            <v>36500000</v>
          </cell>
        </row>
        <row r="16867">
          <cell r="H16867" t="str">
            <v>498</v>
          </cell>
          <cell r="I16867">
            <v>36500000</v>
          </cell>
          <cell r="J16867">
            <v>36500000</v>
          </cell>
        </row>
        <row r="16868">
          <cell r="H16868" t="str">
            <v>0500000498</v>
          </cell>
          <cell r="I16868">
            <v>36500000</v>
          </cell>
          <cell r="J16868">
            <v>36500000</v>
          </cell>
        </row>
        <row r="16869">
          <cell r="H16869" t="str">
            <v>0540000498</v>
          </cell>
          <cell r="I16869">
            <v>36500000</v>
          </cell>
          <cell r="J16869">
            <v>36500000</v>
          </cell>
        </row>
        <row r="16870">
          <cell r="H16870" t="str">
            <v>0543589498</v>
          </cell>
          <cell r="I16870">
            <v>36500000</v>
          </cell>
          <cell r="J16870">
            <v>36500000</v>
          </cell>
        </row>
        <row r="16871">
          <cell r="H16871" t="str">
            <v>0543589498</v>
          </cell>
          <cell r="I16871">
            <v>36500000</v>
          </cell>
          <cell r="J16871">
            <v>36500000</v>
          </cell>
        </row>
        <row r="16872">
          <cell r="H16872" t="str">
            <v>0543589498</v>
          </cell>
          <cell r="I16872">
            <v>0</v>
          </cell>
          <cell r="J16872">
            <v>36500000</v>
          </cell>
        </row>
        <row r="16873">
          <cell r="H16873" t="str">
            <v>0543589498</v>
          </cell>
          <cell r="I16873">
            <v>0</v>
          </cell>
          <cell r="J16873">
            <v>36500000</v>
          </cell>
        </row>
        <row r="16874">
          <cell r="H16874" t="str">
            <v>587</v>
          </cell>
          <cell r="I16874">
            <v>119687900</v>
          </cell>
          <cell r="J16874">
            <v>119626532</v>
          </cell>
        </row>
        <row r="16875">
          <cell r="H16875" t="str">
            <v>587</v>
          </cell>
          <cell r="I16875">
            <v>33656100</v>
          </cell>
          <cell r="J16875">
            <v>33654852</v>
          </cell>
        </row>
        <row r="16876">
          <cell r="H16876" t="str">
            <v>587</v>
          </cell>
          <cell r="I16876">
            <v>33656100</v>
          </cell>
          <cell r="J16876">
            <v>33654852</v>
          </cell>
        </row>
        <row r="16877">
          <cell r="H16877" t="str">
            <v>3200000587</v>
          </cell>
          <cell r="I16877">
            <v>33656100</v>
          </cell>
          <cell r="J16877">
            <v>33654852</v>
          </cell>
        </row>
        <row r="16878">
          <cell r="H16878" t="str">
            <v>3240000587</v>
          </cell>
          <cell r="I16878">
            <v>33656100</v>
          </cell>
          <cell r="J16878">
            <v>33654852</v>
          </cell>
        </row>
        <row r="16879">
          <cell r="H16879" t="str">
            <v>3240019587</v>
          </cell>
          <cell r="I16879">
            <v>33656100</v>
          </cell>
          <cell r="J16879">
            <v>33654852</v>
          </cell>
        </row>
        <row r="16880">
          <cell r="H16880" t="str">
            <v>3240019587</v>
          </cell>
          <cell r="I16880">
            <v>33656100</v>
          </cell>
          <cell r="J16880">
            <v>33654852</v>
          </cell>
        </row>
        <row r="16881">
          <cell r="H16881" t="str">
            <v>3240019587</v>
          </cell>
          <cell r="I16881">
            <v>0</v>
          </cell>
          <cell r="J16881">
            <v>33654852</v>
          </cell>
        </row>
        <row r="16882">
          <cell r="H16882" t="str">
            <v>3240019587</v>
          </cell>
          <cell r="I16882">
            <v>0</v>
          </cell>
          <cell r="J16882">
            <v>32980457</v>
          </cell>
        </row>
        <row r="16883">
          <cell r="H16883" t="str">
            <v>3240019587</v>
          </cell>
          <cell r="I16883">
            <v>0</v>
          </cell>
          <cell r="J16883">
            <v>674395</v>
          </cell>
        </row>
        <row r="16884">
          <cell r="H16884" t="str">
            <v>587</v>
          </cell>
          <cell r="I16884">
            <v>57600000</v>
          </cell>
          <cell r="J16884">
            <v>57600000</v>
          </cell>
        </row>
        <row r="16885">
          <cell r="H16885" t="str">
            <v>587</v>
          </cell>
          <cell r="I16885">
            <v>57600000</v>
          </cell>
          <cell r="J16885">
            <v>57600000</v>
          </cell>
        </row>
        <row r="16886">
          <cell r="H16886" t="str">
            <v>1900000587</v>
          </cell>
          <cell r="I16886">
            <v>57600000</v>
          </cell>
          <cell r="J16886">
            <v>57600000</v>
          </cell>
        </row>
        <row r="16887">
          <cell r="H16887" t="str">
            <v>1920000587</v>
          </cell>
          <cell r="I16887">
            <v>57600000</v>
          </cell>
          <cell r="J16887">
            <v>57600000</v>
          </cell>
        </row>
        <row r="16888">
          <cell r="H16888" t="str">
            <v>1929999587</v>
          </cell>
          <cell r="I16888">
            <v>57600000</v>
          </cell>
          <cell r="J16888">
            <v>57600000</v>
          </cell>
        </row>
        <row r="16889">
          <cell r="H16889" t="str">
            <v>1929999587</v>
          </cell>
          <cell r="I16889">
            <v>57600000</v>
          </cell>
          <cell r="J16889">
            <v>57600000</v>
          </cell>
        </row>
        <row r="16890">
          <cell r="H16890" t="str">
            <v>1929999587</v>
          </cell>
          <cell r="I16890">
            <v>0</v>
          </cell>
          <cell r="J16890">
            <v>57600000</v>
          </cell>
        </row>
        <row r="16891">
          <cell r="H16891" t="str">
            <v>1929999587</v>
          </cell>
          <cell r="I16891">
            <v>0</v>
          </cell>
          <cell r="J16891">
            <v>57600000</v>
          </cell>
        </row>
        <row r="16892">
          <cell r="H16892" t="str">
            <v>587</v>
          </cell>
          <cell r="I16892">
            <v>441700</v>
          </cell>
          <cell r="J16892">
            <v>381580</v>
          </cell>
        </row>
        <row r="16893">
          <cell r="H16893" t="str">
            <v>587</v>
          </cell>
          <cell r="I16893">
            <v>441700</v>
          </cell>
          <cell r="J16893">
            <v>381580</v>
          </cell>
        </row>
        <row r="16894">
          <cell r="H16894" t="str">
            <v>3200000587</v>
          </cell>
          <cell r="I16894">
            <v>441700</v>
          </cell>
          <cell r="J16894">
            <v>381580</v>
          </cell>
        </row>
        <row r="16895">
          <cell r="H16895" t="str">
            <v>3240000587</v>
          </cell>
          <cell r="I16895">
            <v>441700</v>
          </cell>
          <cell r="J16895">
            <v>381580</v>
          </cell>
        </row>
        <row r="16896">
          <cell r="H16896" t="str">
            <v>3242040587</v>
          </cell>
          <cell r="I16896">
            <v>441700</v>
          </cell>
          <cell r="J16896">
            <v>381580</v>
          </cell>
        </row>
        <row r="16897">
          <cell r="H16897" t="str">
            <v>3242040587</v>
          </cell>
          <cell r="I16897">
            <v>441700</v>
          </cell>
          <cell r="J16897">
            <v>381580</v>
          </cell>
        </row>
        <row r="16898">
          <cell r="H16898" t="str">
            <v>3242040587</v>
          </cell>
          <cell r="I16898">
            <v>0</v>
          </cell>
          <cell r="J16898">
            <v>381580</v>
          </cell>
        </row>
        <row r="16899">
          <cell r="H16899" t="str">
            <v>3242040587</v>
          </cell>
          <cell r="I16899">
            <v>0</v>
          </cell>
          <cell r="J16899">
            <v>381580</v>
          </cell>
        </row>
        <row r="16900">
          <cell r="H16900" t="str">
            <v>587</v>
          </cell>
          <cell r="I16900">
            <v>27990100</v>
          </cell>
          <cell r="J16900">
            <v>27990100</v>
          </cell>
        </row>
        <row r="16901">
          <cell r="H16901" t="str">
            <v>587</v>
          </cell>
          <cell r="I16901">
            <v>27990100</v>
          </cell>
          <cell r="J16901">
            <v>27990100</v>
          </cell>
        </row>
        <row r="16902">
          <cell r="H16902" t="str">
            <v>0500000587</v>
          </cell>
          <cell r="I16902">
            <v>27990100</v>
          </cell>
          <cell r="J16902">
            <v>27990100</v>
          </cell>
        </row>
        <row r="16903">
          <cell r="H16903" t="str">
            <v>0540000587</v>
          </cell>
          <cell r="I16903">
            <v>27990100</v>
          </cell>
          <cell r="J16903">
            <v>27990100</v>
          </cell>
        </row>
        <row r="16904">
          <cell r="H16904" t="str">
            <v>0543589587</v>
          </cell>
          <cell r="I16904">
            <v>27990100</v>
          </cell>
          <cell r="J16904">
            <v>27990100</v>
          </cell>
        </row>
        <row r="16905">
          <cell r="H16905" t="str">
            <v>0543589587</v>
          </cell>
          <cell r="I16905">
            <v>27990100</v>
          </cell>
          <cell r="J16905">
            <v>27990100</v>
          </cell>
        </row>
        <row r="16906">
          <cell r="H16906" t="str">
            <v>0543589587</v>
          </cell>
          <cell r="I16906">
            <v>0</v>
          </cell>
          <cell r="J16906">
            <v>27990100</v>
          </cell>
        </row>
        <row r="16907">
          <cell r="H16907" t="str">
            <v>0543589587</v>
          </cell>
          <cell r="I16907">
            <v>0</v>
          </cell>
          <cell r="J16907">
            <v>27990100</v>
          </cell>
        </row>
        <row r="16908">
          <cell r="H16908" t="str">
            <v>589</v>
          </cell>
          <cell r="I16908">
            <v>1835266300</v>
          </cell>
          <cell r="J16908">
            <v>1835266300</v>
          </cell>
        </row>
        <row r="16909">
          <cell r="H16909" t="str">
            <v>589</v>
          </cell>
          <cell r="I16909">
            <v>1835266300</v>
          </cell>
          <cell r="J16909">
            <v>1835266300</v>
          </cell>
        </row>
        <row r="16910">
          <cell r="H16910" t="str">
            <v>589</v>
          </cell>
          <cell r="I16910">
            <v>1835266300</v>
          </cell>
          <cell r="J16910">
            <v>1835266300</v>
          </cell>
        </row>
        <row r="16911">
          <cell r="H16911" t="str">
            <v>1400000589</v>
          </cell>
          <cell r="I16911">
            <v>1835266300</v>
          </cell>
          <cell r="J16911">
            <v>1835266300</v>
          </cell>
        </row>
        <row r="16912">
          <cell r="H16912" t="str">
            <v>1410000589</v>
          </cell>
          <cell r="I16912">
            <v>1835266300</v>
          </cell>
          <cell r="J16912">
            <v>1835266300</v>
          </cell>
        </row>
        <row r="16913">
          <cell r="H16913" t="str">
            <v>1410059589</v>
          </cell>
          <cell r="I16913">
            <v>156766300</v>
          </cell>
          <cell r="J16913">
            <v>156766300</v>
          </cell>
        </row>
        <row r="16914">
          <cell r="H16914" t="str">
            <v>1410059589</v>
          </cell>
          <cell r="I16914">
            <v>156766300</v>
          </cell>
          <cell r="J16914">
            <v>156766300</v>
          </cell>
        </row>
        <row r="16915">
          <cell r="H16915" t="str">
            <v>1410059589</v>
          </cell>
          <cell r="I16915">
            <v>0</v>
          </cell>
          <cell r="J16915">
            <v>156766300</v>
          </cell>
        </row>
        <row r="16916">
          <cell r="H16916" t="str">
            <v>1410059589</v>
          </cell>
          <cell r="I16916">
            <v>0</v>
          </cell>
          <cell r="J16916">
            <v>156766300</v>
          </cell>
        </row>
        <row r="16917">
          <cell r="H16917" t="str">
            <v>1416162589</v>
          </cell>
          <cell r="I16917">
            <v>1678500000</v>
          </cell>
          <cell r="J16917">
            <v>1678500000</v>
          </cell>
        </row>
        <row r="16918">
          <cell r="H16918" t="str">
            <v>1416162589</v>
          </cell>
          <cell r="I16918">
            <v>1678500000</v>
          </cell>
          <cell r="J16918">
            <v>1678500000</v>
          </cell>
        </row>
        <row r="16919">
          <cell r="H16919" t="str">
            <v>1416162589</v>
          </cell>
          <cell r="I16919">
            <v>0</v>
          </cell>
          <cell r="J16919">
            <v>1678500000</v>
          </cell>
        </row>
        <row r="16920">
          <cell r="H16920" t="str">
            <v>1416162589</v>
          </cell>
          <cell r="I16920">
            <v>0</v>
          </cell>
          <cell r="J16920">
            <v>1678500000</v>
          </cell>
        </row>
        <row r="16921">
          <cell r="H16921" t="str">
            <v>591</v>
          </cell>
          <cell r="I16921">
            <v>764926700</v>
          </cell>
          <cell r="J16921">
            <v>764926700</v>
          </cell>
        </row>
        <row r="16922">
          <cell r="H16922" t="str">
            <v>591</v>
          </cell>
          <cell r="I16922">
            <v>134100</v>
          </cell>
          <cell r="J16922">
            <v>134100</v>
          </cell>
        </row>
        <row r="16923">
          <cell r="H16923" t="str">
            <v>591</v>
          </cell>
          <cell r="I16923">
            <v>134100</v>
          </cell>
          <cell r="J16923">
            <v>134100</v>
          </cell>
        </row>
        <row r="16924">
          <cell r="H16924" t="str">
            <v>1100000591</v>
          </cell>
          <cell r="I16924">
            <v>134100</v>
          </cell>
          <cell r="J16924">
            <v>134100</v>
          </cell>
        </row>
        <row r="16925">
          <cell r="H16925" t="str">
            <v>1120000591</v>
          </cell>
          <cell r="I16925">
            <v>134100</v>
          </cell>
          <cell r="J16925">
            <v>134100</v>
          </cell>
        </row>
        <row r="16926">
          <cell r="H16926" t="str">
            <v>1129999591</v>
          </cell>
          <cell r="I16926">
            <v>134100</v>
          </cell>
          <cell r="J16926">
            <v>134100</v>
          </cell>
        </row>
        <row r="16927">
          <cell r="H16927" t="str">
            <v>1129999591</v>
          </cell>
          <cell r="I16927">
            <v>134100</v>
          </cell>
          <cell r="J16927">
            <v>134100</v>
          </cell>
        </row>
        <row r="16928">
          <cell r="H16928" t="str">
            <v>1129999591</v>
          </cell>
          <cell r="I16928">
            <v>0</v>
          </cell>
          <cell r="J16928">
            <v>134100</v>
          </cell>
        </row>
        <row r="16929">
          <cell r="H16929" t="str">
            <v>1129999591</v>
          </cell>
          <cell r="I16929">
            <v>0</v>
          </cell>
          <cell r="J16929">
            <v>134100</v>
          </cell>
        </row>
        <row r="16930">
          <cell r="H16930" t="str">
            <v>591</v>
          </cell>
          <cell r="I16930">
            <v>764792600</v>
          </cell>
          <cell r="J16930">
            <v>764792600</v>
          </cell>
        </row>
        <row r="16931">
          <cell r="H16931" t="str">
            <v>591</v>
          </cell>
          <cell r="I16931">
            <v>764792600</v>
          </cell>
          <cell r="J16931">
            <v>764792600</v>
          </cell>
        </row>
        <row r="16932">
          <cell r="H16932" t="str">
            <v>1100000591</v>
          </cell>
          <cell r="I16932">
            <v>764792600</v>
          </cell>
          <cell r="J16932">
            <v>764792600</v>
          </cell>
        </row>
        <row r="16933">
          <cell r="H16933" t="str">
            <v>1120000591</v>
          </cell>
          <cell r="I16933">
            <v>621017600</v>
          </cell>
          <cell r="J16933">
            <v>621017600</v>
          </cell>
        </row>
        <row r="16934">
          <cell r="H16934" t="str">
            <v>1120059591</v>
          </cell>
          <cell r="I16934">
            <v>621017600</v>
          </cell>
          <cell r="J16934">
            <v>621017600</v>
          </cell>
        </row>
        <row r="16935">
          <cell r="H16935" t="str">
            <v>1120059591</v>
          </cell>
          <cell r="I16935">
            <v>621017600</v>
          </cell>
          <cell r="J16935">
            <v>621017600</v>
          </cell>
        </row>
        <row r="16936">
          <cell r="H16936" t="str">
            <v>1120059591</v>
          </cell>
          <cell r="I16936">
            <v>0</v>
          </cell>
          <cell r="J16936">
            <v>621017600</v>
          </cell>
        </row>
        <row r="16937">
          <cell r="H16937" t="str">
            <v>1120059591</v>
          </cell>
          <cell r="I16937">
            <v>0</v>
          </cell>
          <cell r="J16937">
            <v>494965300</v>
          </cell>
        </row>
        <row r="16938">
          <cell r="H16938" t="str">
            <v>1120059591</v>
          </cell>
          <cell r="I16938">
            <v>0</v>
          </cell>
          <cell r="J16938">
            <v>126052300</v>
          </cell>
        </row>
        <row r="16939">
          <cell r="H16939" t="str">
            <v>1150000591</v>
          </cell>
          <cell r="I16939">
            <v>143775000</v>
          </cell>
          <cell r="J16939">
            <v>143775000</v>
          </cell>
        </row>
        <row r="16940">
          <cell r="H16940" t="str">
            <v>1159999591</v>
          </cell>
          <cell r="I16940">
            <v>143775000</v>
          </cell>
          <cell r="J16940">
            <v>143775000</v>
          </cell>
        </row>
        <row r="16941">
          <cell r="H16941" t="str">
            <v>1159999591</v>
          </cell>
          <cell r="I16941">
            <v>143775000</v>
          </cell>
          <cell r="J16941">
            <v>143775000</v>
          </cell>
        </row>
        <row r="16942">
          <cell r="H16942" t="str">
            <v>1159999591</v>
          </cell>
          <cell r="I16942">
            <v>0</v>
          </cell>
          <cell r="J16942">
            <v>143775000</v>
          </cell>
        </row>
        <row r="16943">
          <cell r="H16943" t="str">
            <v>1159999591</v>
          </cell>
          <cell r="I16943">
            <v>0</v>
          </cell>
          <cell r="J16943">
            <v>143775000</v>
          </cell>
        </row>
        <row r="16944">
          <cell r="H16944" t="str">
            <v>595</v>
          </cell>
          <cell r="I16944">
            <v>11036171100</v>
          </cell>
          <cell r="J16944">
            <v>11034543439.02</v>
          </cell>
        </row>
        <row r="16945">
          <cell r="H16945" t="str">
            <v>595</v>
          </cell>
          <cell r="I16945">
            <v>10870393100</v>
          </cell>
          <cell r="J16945">
            <v>10868765439.02</v>
          </cell>
        </row>
        <row r="16946">
          <cell r="H16946" t="str">
            <v>595</v>
          </cell>
          <cell r="I16946">
            <v>574827100</v>
          </cell>
          <cell r="J16946">
            <v>573199439.01999998</v>
          </cell>
        </row>
        <row r="16947">
          <cell r="H16947" t="str">
            <v>1400000595</v>
          </cell>
          <cell r="I16947">
            <v>574827100</v>
          </cell>
          <cell r="J16947">
            <v>573199439.01999998</v>
          </cell>
        </row>
        <row r="16948">
          <cell r="H16948" t="str">
            <v>1450000595</v>
          </cell>
          <cell r="I16948">
            <v>574827100</v>
          </cell>
          <cell r="J16948">
            <v>573199439.01999998</v>
          </cell>
        </row>
        <row r="16949">
          <cell r="H16949" t="str">
            <v>1452794595</v>
          </cell>
          <cell r="I16949">
            <v>574827100</v>
          </cell>
          <cell r="J16949">
            <v>573199439.01999998</v>
          </cell>
        </row>
        <row r="16950">
          <cell r="H16950" t="str">
            <v>1452794595</v>
          </cell>
          <cell r="I16950">
            <v>574827100</v>
          </cell>
          <cell r="J16950">
            <v>573199439.01999998</v>
          </cell>
        </row>
        <row r="16951">
          <cell r="H16951" t="str">
            <v>1452794595</v>
          </cell>
          <cell r="I16951">
            <v>0</v>
          </cell>
          <cell r="J16951">
            <v>573199439.01999998</v>
          </cell>
        </row>
        <row r="16952">
          <cell r="H16952" t="str">
            <v>1452794595</v>
          </cell>
          <cell r="I16952">
            <v>0</v>
          </cell>
          <cell r="J16952">
            <v>573199439.01999998</v>
          </cell>
        </row>
        <row r="16953">
          <cell r="H16953" t="str">
            <v>595</v>
          </cell>
          <cell r="I16953">
            <v>1367762700</v>
          </cell>
          <cell r="J16953">
            <v>1367762700</v>
          </cell>
        </row>
        <row r="16954">
          <cell r="H16954" t="str">
            <v>1400000595</v>
          </cell>
          <cell r="I16954">
            <v>1367762700</v>
          </cell>
          <cell r="J16954">
            <v>1367762700</v>
          </cell>
        </row>
        <row r="16955">
          <cell r="H16955" t="str">
            <v>1410000595</v>
          </cell>
          <cell r="I16955">
            <v>1367762700</v>
          </cell>
          <cell r="J16955">
            <v>1367762700</v>
          </cell>
        </row>
        <row r="16956">
          <cell r="H16956" t="str">
            <v>1410059595</v>
          </cell>
          <cell r="I16956">
            <v>1367762700</v>
          </cell>
          <cell r="J16956">
            <v>1367762700</v>
          </cell>
        </row>
        <row r="16957">
          <cell r="H16957" t="str">
            <v>1410059595</v>
          </cell>
          <cell r="I16957">
            <v>1367762700</v>
          </cell>
          <cell r="J16957">
            <v>1367762700</v>
          </cell>
        </row>
        <row r="16958">
          <cell r="H16958" t="str">
            <v>1410059595</v>
          </cell>
          <cell r="I16958">
            <v>0</v>
          </cell>
          <cell r="J16958">
            <v>1367762700</v>
          </cell>
        </row>
        <row r="16959">
          <cell r="H16959" t="str">
            <v>1410059595</v>
          </cell>
          <cell r="I16959">
            <v>0</v>
          </cell>
          <cell r="J16959">
            <v>1367762700</v>
          </cell>
        </row>
        <row r="16960">
          <cell r="H16960" t="str">
            <v>595</v>
          </cell>
          <cell r="I16960">
            <v>8927803300</v>
          </cell>
          <cell r="J16960">
            <v>8927803300</v>
          </cell>
        </row>
        <row r="16961">
          <cell r="H16961" t="str">
            <v>1400000595</v>
          </cell>
          <cell r="I16961">
            <v>8505860700</v>
          </cell>
          <cell r="J16961">
            <v>8505860700</v>
          </cell>
        </row>
        <row r="16962">
          <cell r="H16962" t="str">
            <v>1420000595</v>
          </cell>
          <cell r="I16962">
            <v>3239912500</v>
          </cell>
          <cell r="J16962">
            <v>3239912500</v>
          </cell>
        </row>
        <row r="16963">
          <cell r="H16963" t="str">
            <v>1420059595</v>
          </cell>
          <cell r="I16963">
            <v>3239912500</v>
          </cell>
          <cell r="J16963">
            <v>3239912500</v>
          </cell>
        </row>
        <row r="16964">
          <cell r="H16964" t="str">
            <v>1420059595</v>
          </cell>
          <cell r="I16964">
            <v>3239912500</v>
          </cell>
          <cell r="J16964">
            <v>3239912500</v>
          </cell>
        </row>
        <row r="16965">
          <cell r="H16965" t="str">
            <v>1420059595</v>
          </cell>
          <cell r="I16965">
            <v>0</v>
          </cell>
          <cell r="J16965">
            <v>3239912500</v>
          </cell>
        </row>
        <row r="16966">
          <cell r="H16966" t="str">
            <v>1420059595</v>
          </cell>
          <cell r="I16966">
            <v>0</v>
          </cell>
          <cell r="J16966">
            <v>3235698600</v>
          </cell>
        </row>
        <row r="16967">
          <cell r="H16967" t="str">
            <v>1420059595</v>
          </cell>
          <cell r="I16967">
            <v>0</v>
          </cell>
          <cell r="J16967">
            <v>4213900</v>
          </cell>
        </row>
        <row r="16968">
          <cell r="H16968" t="str">
            <v>1440000595</v>
          </cell>
          <cell r="I16968">
            <v>3370068200</v>
          </cell>
          <cell r="J16968">
            <v>3370068200</v>
          </cell>
        </row>
        <row r="16969">
          <cell r="H16969" t="str">
            <v>1440059595</v>
          </cell>
          <cell r="I16969">
            <v>3370068200</v>
          </cell>
          <cell r="J16969">
            <v>3370068200</v>
          </cell>
        </row>
        <row r="16970">
          <cell r="H16970" t="str">
            <v>1440059595</v>
          </cell>
          <cell r="I16970">
            <v>3370068200</v>
          </cell>
          <cell r="J16970">
            <v>3370068200</v>
          </cell>
        </row>
        <row r="16971">
          <cell r="H16971" t="str">
            <v>1440059595</v>
          </cell>
          <cell r="I16971">
            <v>0</v>
          </cell>
          <cell r="J16971">
            <v>3370068200</v>
          </cell>
        </row>
        <row r="16972">
          <cell r="H16972" t="str">
            <v>1440059595</v>
          </cell>
          <cell r="I16972">
            <v>0</v>
          </cell>
          <cell r="J16972">
            <v>809298200</v>
          </cell>
        </row>
        <row r="16973">
          <cell r="H16973" t="str">
            <v>1440059595</v>
          </cell>
          <cell r="I16973">
            <v>0</v>
          </cell>
          <cell r="J16973">
            <v>2560770000</v>
          </cell>
        </row>
        <row r="16974">
          <cell r="H16974" t="str">
            <v>1460000595</v>
          </cell>
          <cell r="I16974">
            <v>1200000</v>
          </cell>
          <cell r="J16974">
            <v>1200000</v>
          </cell>
        </row>
        <row r="16975">
          <cell r="H16975" t="str">
            <v>1463046595</v>
          </cell>
          <cell r="I16975">
            <v>1200000</v>
          </cell>
          <cell r="J16975">
            <v>1200000</v>
          </cell>
        </row>
        <row r="16976">
          <cell r="H16976" t="str">
            <v>1463046595</v>
          </cell>
          <cell r="I16976">
            <v>1200000</v>
          </cell>
          <cell r="J16976">
            <v>1200000</v>
          </cell>
        </row>
        <row r="16977">
          <cell r="H16977" t="str">
            <v>1463046595</v>
          </cell>
          <cell r="I16977">
            <v>0</v>
          </cell>
          <cell r="J16977">
            <v>1200000</v>
          </cell>
        </row>
        <row r="16978">
          <cell r="H16978" t="str">
            <v>1470000595</v>
          </cell>
          <cell r="I16978">
            <v>1894680000</v>
          </cell>
          <cell r="J16978">
            <v>1894680000</v>
          </cell>
        </row>
        <row r="16979">
          <cell r="H16979" t="str">
            <v>1479999595</v>
          </cell>
          <cell r="I16979">
            <v>1894680000</v>
          </cell>
          <cell r="J16979">
            <v>1894680000</v>
          </cell>
        </row>
        <row r="16980">
          <cell r="H16980" t="str">
            <v>1479999595</v>
          </cell>
          <cell r="I16980">
            <v>1894680000</v>
          </cell>
          <cell r="J16980">
            <v>1894680000</v>
          </cell>
        </row>
        <row r="16981">
          <cell r="H16981" t="str">
            <v>1479999595</v>
          </cell>
          <cell r="I16981">
            <v>0</v>
          </cell>
          <cell r="J16981">
            <v>1894680000</v>
          </cell>
        </row>
        <row r="16982">
          <cell r="H16982" t="str">
            <v>1479999595</v>
          </cell>
          <cell r="I16982">
            <v>0</v>
          </cell>
          <cell r="J16982">
            <v>1894680000</v>
          </cell>
        </row>
        <row r="16983">
          <cell r="H16983" t="str">
            <v>2200000595</v>
          </cell>
          <cell r="I16983">
            <v>421942600</v>
          </cell>
          <cell r="J16983">
            <v>421942600</v>
          </cell>
        </row>
        <row r="16984">
          <cell r="H16984" t="str">
            <v>2270000595</v>
          </cell>
          <cell r="I16984">
            <v>421942600</v>
          </cell>
          <cell r="J16984">
            <v>421942600</v>
          </cell>
        </row>
        <row r="16985">
          <cell r="H16985" t="str">
            <v>2279999595</v>
          </cell>
          <cell r="I16985">
            <v>421942600</v>
          </cell>
          <cell r="J16985">
            <v>421942600</v>
          </cell>
        </row>
        <row r="16986">
          <cell r="H16986" t="str">
            <v>2279999595</v>
          </cell>
          <cell r="I16986">
            <v>421942600</v>
          </cell>
          <cell r="J16986">
            <v>421942600</v>
          </cell>
        </row>
        <row r="16987">
          <cell r="H16987" t="str">
            <v>2279999595</v>
          </cell>
          <cell r="I16987">
            <v>0</v>
          </cell>
          <cell r="J16987">
            <v>421942600</v>
          </cell>
        </row>
        <row r="16988">
          <cell r="H16988" t="str">
            <v>2279999595</v>
          </cell>
          <cell r="I16988">
            <v>0</v>
          </cell>
          <cell r="J16988">
            <v>421942600</v>
          </cell>
        </row>
        <row r="16989">
          <cell r="H16989" t="str">
            <v>595</v>
          </cell>
          <cell r="I16989">
            <v>165778000</v>
          </cell>
          <cell r="J16989">
            <v>165778000</v>
          </cell>
        </row>
        <row r="16990">
          <cell r="H16990" t="str">
            <v>595</v>
          </cell>
          <cell r="I16990">
            <v>165778000</v>
          </cell>
          <cell r="J16990">
            <v>165778000</v>
          </cell>
        </row>
        <row r="16991">
          <cell r="H16991" t="str">
            <v>1400000595</v>
          </cell>
          <cell r="I16991">
            <v>165778000</v>
          </cell>
          <cell r="J16991">
            <v>165778000</v>
          </cell>
        </row>
        <row r="16992">
          <cell r="H16992" t="str">
            <v>1470000595</v>
          </cell>
          <cell r="I16992">
            <v>165778000</v>
          </cell>
          <cell r="J16992">
            <v>165778000</v>
          </cell>
        </row>
        <row r="16993">
          <cell r="H16993" t="str">
            <v>1479999595</v>
          </cell>
          <cell r="I16993">
            <v>165778000</v>
          </cell>
          <cell r="J16993">
            <v>165778000</v>
          </cell>
        </row>
        <row r="16994">
          <cell r="H16994" t="str">
            <v>1479999595</v>
          </cell>
          <cell r="I16994">
            <v>165778000</v>
          </cell>
          <cell r="J16994">
            <v>165778000</v>
          </cell>
        </row>
        <row r="16995">
          <cell r="H16995" t="str">
            <v>1479999595</v>
          </cell>
          <cell r="I16995">
            <v>0</v>
          </cell>
          <cell r="J16995">
            <v>165778000</v>
          </cell>
        </row>
        <row r="16996">
          <cell r="H16996" t="str">
            <v>1479999595</v>
          </cell>
          <cell r="I16996">
            <v>0</v>
          </cell>
          <cell r="J16996">
            <v>165778000</v>
          </cell>
        </row>
        <row r="16997">
          <cell r="H16997" t="str">
            <v>597</v>
          </cell>
          <cell r="I16997">
            <v>4164402400</v>
          </cell>
          <cell r="J16997">
            <v>4164402400</v>
          </cell>
        </row>
        <row r="16998">
          <cell r="H16998" t="str">
            <v>597</v>
          </cell>
          <cell r="I16998">
            <v>4164402400</v>
          </cell>
          <cell r="J16998">
            <v>4164402400</v>
          </cell>
        </row>
        <row r="16999">
          <cell r="H16999" t="str">
            <v>597</v>
          </cell>
          <cell r="I16999">
            <v>4164402400</v>
          </cell>
          <cell r="J16999">
            <v>4164402400</v>
          </cell>
        </row>
        <row r="17000">
          <cell r="H17000" t="str">
            <v>1100000597</v>
          </cell>
          <cell r="I17000">
            <v>4164402400</v>
          </cell>
          <cell r="J17000">
            <v>4164402400</v>
          </cell>
        </row>
        <row r="17001">
          <cell r="H17001" t="str">
            <v>1110000597</v>
          </cell>
          <cell r="I17001">
            <v>2305788600</v>
          </cell>
          <cell r="J17001">
            <v>2305788600</v>
          </cell>
        </row>
        <row r="17002">
          <cell r="H17002" t="str">
            <v>1110059597</v>
          </cell>
          <cell r="I17002">
            <v>2305788600</v>
          </cell>
          <cell r="J17002">
            <v>2305788600</v>
          </cell>
        </row>
        <row r="17003">
          <cell r="H17003" t="str">
            <v>1110059597</v>
          </cell>
          <cell r="I17003">
            <v>2305788600</v>
          </cell>
          <cell r="J17003">
            <v>2305788600</v>
          </cell>
        </row>
        <row r="17004">
          <cell r="H17004" t="str">
            <v>1110059597</v>
          </cell>
          <cell r="I17004">
            <v>0</v>
          </cell>
          <cell r="J17004">
            <v>2305788600</v>
          </cell>
        </row>
        <row r="17005">
          <cell r="H17005" t="str">
            <v>1110059597</v>
          </cell>
          <cell r="I17005">
            <v>0</v>
          </cell>
          <cell r="J17005">
            <v>1734582600</v>
          </cell>
        </row>
        <row r="17006">
          <cell r="H17006" t="str">
            <v>1110059597</v>
          </cell>
          <cell r="I17006">
            <v>0</v>
          </cell>
          <cell r="J17006">
            <v>571206000</v>
          </cell>
        </row>
        <row r="17007">
          <cell r="H17007" t="str">
            <v>1150000597</v>
          </cell>
          <cell r="I17007">
            <v>1858613800</v>
          </cell>
          <cell r="J17007">
            <v>1858613800</v>
          </cell>
        </row>
        <row r="17008">
          <cell r="H17008" t="str">
            <v>1159999597</v>
          </cell>
          <cell r="I17008">
            <v>1858613800</v>
          </cell>
          <cell r="J17008">
            <v>1858613800</v>
          </cell>
        </row>
        <row r="17009">
          <cell r="H17009" t="str">
            <v>1159999597</v>
          </cell>
          <cell r="I17009">
            <v>1858613800</v>
          </cell>
          <cell r="J17009">
            <v>1858613800</v>
          </cell>
        </row>
        <row r="17010">
          <cell r="H17010" t="str">
            <v>1159999597</v>
          </cell>
          <cell r="I17010">
            <v>0</v>
          </cell>
          <cell r="J17010">
            <v>1858613800</v>
          </cell>
        </row>
        <row r="17011">
          <cell r="H17011" t="str">
            <v>1159999597</v>
          </cell>
          <cell r="I17011">
            <v>0</v>
          </cell>
          <cell r="J17011">
            <v>1858613800</v>
          </cell>
        </row>
        <row r="17012">
          <cell r="H17012" t="str">
            <v>693</v>
          </cell>
          <cell r="I17012">
            <v>10995546700</v>
          </cell>
          <cell r="J17012">
            <v>10995546700</v>
          </cell>
        </row>
        <row r="17013">
          <cell r="H17013" t="str">
            <v>693</v>
          </cell>
          <cell r="I17013">
            <v>10995546700</v>
          </cell>
          <cell r="J17013">
            <v>10995546700</v>
          </cell>
        </row>
        <row r="17014">
          <cell r="H17014" t="str">
            <v>693</v>
          </cell>
          <cell r="I17014">
            <v>10995546700</v>
          </cell>
          <cell r="J17014">
            <v>10995546700</v>
          </cell>
        </row>
        <row r="17015">
          <cell r="H17015" t="str">
            <v>1400000693</v>
          </cell>
          <cell r="I17015">
            <v>10995546700</v>
          </cell>
          <cell r="J17015">
            <v>10995546700</v>
          </cell>
        </row>
        <row r="17016">
          <cell r="H17016" t="str">
            <v>1410000693</v>
          </cell>
          <cell r="I17016">
            <v>10995546700</v>
          </cell>
          <cell r="J17016">
            <v>10995546700</v>
          </cell>
        </row>
        <row r="17017">
          <cell r="H17017" t="str">
            <v>1410059693</v>
          </cell>
          <cell r="I17017">
            <v>483023200</v>
          </cell>
          <cell r="J17017">
            <v>483023200</v>
          </cell>
        </row>
        <row r="17018">
          <cell r="H17018" t="str">
            <v>1410059693</v>
          </cell>
          <cell r="I17018">
            <v>483023200</v>
          </cell>
          <cell r="J17018">
            <v>483023200</v>
          </cell>
        </row>
        <row r="17019">
          <cell r="H17019" t="str">
            <v>1410059693</v>
          </cell>
          <cell r="I17019">
            <v>0</v>
          </cell>
          <cell r="J17019">
            <v>483023200</v>
          </cell>
        </row>
        <row r="17020">
          <cell r="H17020" t="str">
            <v>1410059693</v>
          </cell>
          <cell r="I17020">
            <v>0</v>
          </cell>
          <cell r="J17020">
            <v>483023200</v>
          </cell>
        </row>
        <row r="17021">
          <cell r="H17021" t="str">
            <v>1416162693</v>
          </cell>
          <cell r="I17021">
            <v>10512523500</v>
          </cell>
          <cell r="J17021">
            <v>10512523500</v>
          </cell>
        </row>
        <row r="17022">
          <cell r="H17022" t="str">
            <v>1416162693</v>
          </cell>
          <cell r="I17022">
            <v>10512523500</v>
          </cell>
          <cell r="J17022">
            <v>10512523500</v>
          </cell>
        </row>
        <row r="17023">
          <cell r="H17023" t="str">
            <v>1416162693</v>
          </cell>
          <cell r="I17023">
            <v>0</v>
          </cell>
          <cell r="J17023">
            <v>10512523500</v>
          </cell>
        </row>
        <row r="17024">
          <cell r="H17024" t="str">
            <v>1416162693</v>
          </cell>
          <cell r="I17024">
            <v>0</v>
          </cell>
          <cell r="J17024">
            <v>10512523500</v>
          </cell>
        </row>
        <row r="17025">
          <cell r="H17025" t="str">
            <v>721</v>
          </cell>
          <cell r="I17025">
            <v>694792500</v>
          </cell>
          <cell r="J17025">
            <v>650952811.88999999</v>
          </cell>
        </row>
        <row r="17026">
          <cell r="H17026" t="str">
            <v>721</v>
          </cell>
          <cell r="I17026">
            <v>676262300</v>
          </cell>
          <cell r="J17026">
            <v>632805048.69000006</v>
          </cell>
        </row>
        <row r="17027">
          <cell r="H17027" t="str">
            <v>721</v>
          </cell>
          <cell r="I17027">
            <v>676262300</v>
          </cell>
          <cell r="J17027">
            <v>632805048.69000006</v>
          </cell>
        </row>
        <row r="17028">
          <cell r="H17028" t="str">
            <v>9900000721</v>
          </cell>
          <cell r="I17028">
            <v>676262300</v>
          </cell>
          <cell r="J17028">
            <v>632805048.69000006</v>
          </cell>
        </row>
        <row r="17029">
          <cell r="H17029" t="str">
            <v>9990000721</v>
          </cell>
          <cell r="I17029">
            <v>676262300</v>
          </cell>
          <cell r="J17029">
            <v>632805048.69000006</v>
          </cell>
        </row>
        <row r="17030">
          <cell r="H17030" t="str">
            <v>9990011721</v>
          </cell>
          <cell r="I17030">
            <v>312116000</v>
          </cell>
          <cell r="J17030">
            <v>294979586.75999999</v>
          </cell>
        </row>
        <row r="17031">
          <cell r="H17031" t="str">
            <v>9990011721</v>
          </cell>
          <cell r="I17031">
            <v>312116000</v>
          </cell>
          <cell r="J17031">
            <v>294979586.75999999</v>
          </cell>
        </row>
        <row r="17032">
          <cell r="H17032" t="str">
            <v>9990011721</v>
          </cell>
          <cell r="I17032">
            <v>0</v>
          </cell>
          <cell r="J17032">
            <v>294979586.75999999</v>
          </cell>
        </row>
        <row r="17033">
          <cell r="H17033" t="str">
            <v>9990011721</v>
          </cell>
          <cell r="I17033">
            <v>0</v>
          </cell>
          <cell r="J17033">
            <v>282116475.32999998</v>
          </cell>
        </row>
        <row r="17034">
          <cell r="H17034" t="str">
            <v>9990011721</v>
          </cell>
          <cell r="I17034">
            <v>0</v>
          </cell>
          <cell r="J17034">
            <v>12863111.43</v>
          </cell>
        </row>
        <row r="17035">
          <cell r="H17035" t="str">
            <v>9990019721</v>
          </cell>
          <cell r="I17035">
            <v>118325300</v>
          </cell>
          <cell r="J17035">
            <v>96983688.239999995</v>
          </cell>
        </row>
        <row r="17036">
          <cell r="H17036" t="str">
            <v>9990019721</v>
          </cell>
          <cell r="I17036">
            <v>118108700</v>
          </cell>
          <cell r="J17036">
            <v>96859712.239999995</v>
          </cell>
        </row>
        <row r="17037">
          <cell r="H17037" t="str">
            <v>9990019721</v>
          </cell>
          <cell r="I17037">
            <v>0</v>
          </cell>
          <cell r="J17037">
            <v>96859712.239999995</v>
          </cell>
        </row>
        <row r="17038">
          <cell r="H17038" t="str">
            <v>9990019721</v>
          </cell>
          <cell r="I17038">
            <v>0</v>
          </cell>
          <cell r="J17038">
            <v>15755344.24</v>
          </cell>
        </row>
        <row r="17039">
          <cell r="H17039" t="str">
            <v>9990019721</v>
          </cell>
          <cell r="I17039">
            <v>0</v>
          </cell>
          <cell r="J17039">
            <v>81104368</v>
          </cell>
        </row>
        <row r="17040">
          <cell r="H17040" t="str">
            <v>9990019721</v>
          </cell>
          <cell r="I17040">
            <v>216600</v>
          </cell>
          <cell r="J17040">
            <v>123976</v>
          </cell>
        </row>
        <row r="17041">
          <cell r="H17041" t="str">
            <v>9990019721</v>
          </cell>
          <cell r="I17041">
            <v>0</v>
          </cell>
          <cell r="J17041">
            <v>123976</v>
          </cell>
        </row>
        <row r="17042">
          <cell r="H17042" t="str">
            <v>9990019721</v>
          </cell>
          <cell r="I17042">
            <v>0</v>
          </cell>
          <cell r="J17042">
            <v>123976</v>
          </cell>
        </row>
        <row r="17043">
          <cell r="H17043" t="str">
            <v>9990039721</v>
          </cell>
          <cell r="I17043">
            <v>245804800</v>
          </cell>
          <cell r="J17043">
            <v>240834275.28999999</v>
          </cell>
        </row>
        <row r="17044">
          <cell r="H17044" t="str">
            <v>9990039721</v>
          </cell>
          <cell r="I17044">
            <v>108095100</v>
          </cell>
          <cell r="J17044">
            <v>102219073.22</v>
          </cell>
        </row>
        <row r="17045">
          <cell r="H17045" t="str">
            <v>9990039721</v>
          </cell>
          <cell r="I17045">
            <v>0</v>
          </cell>
          <cell r="J17045">
            <v>102219073.22</v>
          </cell>
        </row>
        <row r="17046">
          <cell r="H17046" t="str">
            <v>9990039721</v>
          </cell>
          <cell r="I17046">
            <v>0</v>
          </cell>
          <cell r="J17046">
            <v>88471790.120000005</v>
          </cell>
        </row>
        <row r="17047">
          <cell r="H17047" t="str">
            <v>9990039721</v>
          </cell>
          <cell r="I17047">
            <v>0</v>
          </cell>
          <cell r="J17047">
            <v>13747283.1</v>
          </cell>
        </row>
        <row r="17048">
          <cell r="H17048" t="str">
            <v>9990039721</v>
          </cell>
          <cell r="I17048">
            <v>137709700</v>
          </cell>
          <cell r="J17048">
            <v>138615202.06999999</v>
          </cell>
        </row>
        <row r="17049">
          <cell r="H17049" t="str">
            <v>9990039721</v>
          </cell>
          <cell r="I17049">
            <v>0</v>
          </cell>
          <cell r="J17049">
            <v>138615202.06999999</v>
          </cell>
        </row>
        <row r="17050">
          <cell r="H17050" t="str">
            <v>9990039721</v>
          </cell>
          <cell r="I17050">
            <v>0</v>
          </cell>
          <cell r="J17050">
            <v>5898821.3899999997</v>
          </cell>
        </row>
        <row r="17051">
          <cell r="H17051" t="str">
            <v>9990039721</v>
          </cell>
          <cell r="I17051">
            <v>0</v>
          </cell>
          <cell r="J17051">
            <v>132716380.68000001</v>
          </cell>
        </row>
        <row r="17052">
          <cell r="H17052" t="str">
            <v>9993969721</v>
          </cell>
          <cell r="I17052">
            <v>16200</v>
          </cell>
          <cell r="J17052">
            <v>7498.4</v>
          </cell>
        </row>
        <row r="17053">
          <cell r="H17053" t="str">
            <v>9993969721</v>
          </cell>
          <cell r="I17053">
            <v>16200</v>
          </cell>
          <cell r="J17053">
            <v>7498.4</v>
          </cell>
        </row>
        <row r="17054">
          <cell r="H17054" t="str">
            <v>9993969721</v>
          </cell>
          <cell r="I17054">
            <v>0</v>
          </cell>
          <cell r="J17054">
            <v>7498.4</v>
          </cell>
        </row>
        <row r="17055">
          <cell r="H17055" t="str">
            <v>9993969721</v>
          </cell>
          <cell r="I17055">
            <v>0</v>
          </cell>
          <cell r="J17055">
            <v>7498.4</v>
          </cell>
        </row>
        <row r="17056">
          <cell r="H17056" t="str">
            <v>721</v>
          </cell>
          <cell r="I17056">
            <v>540100</v>
          </cell>
          <cell r="J17056">
            <v>157663.20000000001</v>
          </cell>
        </row>
        <row r="17057">
          <cell r="H17057" t="str">
            <v>721</v>
          </cell>
          <cell r="I17057">
            <v>540100</v>
          </cell>
          <cell r="J17057">
            <v>157663.20000000001</v>
          </cell>
        </row>
        <row r="17058">
          <cell r="H17058" t="str">
            <v>9900000721</v>
          </cell>
          <cell r="I17058">
            <v>540100</v>
          </cell>
          <cell r="J17058">
            <v>157663.20000000001</v>
          </cell>
        </row>
        <row r="17059">
          <cell r="H17059" t="str">
            <v>9990000721</v>
          </cell>
          <cell r="I17059">
            <v>540100</v>
          </cell>
          <cell r="J17059">
            <v>157663.20000000001</v>
          </cell>
        </row>
        <row r="17060">
          <cell r="H17060" t="str">
            <v>9992040721</v>
          </cell>
          <cell r="I17060">
            <v>540100</v>
          </cell>
          <cell r="J17060">
            <v>157663.20000000001</v>
          </cell>
        </row>
        <row r="17061">
          <cell r="H17061" t="str">
            <v>9992040721</v>
          </cell>
          <cell r="I17061">
            <v>540100</v>
          </cell>
          <cell r="J17061">
            <v>157663.20000000001</v>
          </cell>
        </row>
        <row r="17062">
          <cell r="H17062" t="str">
            <v>9992040721</v>
          </cell>
          <cell r="I17062">
            <v>0</v>
          </cell>
          <cell r="J17062">
            <v>157663.20000000001</v>
          </cell>
        </row>
        <row r="17063">
          <cell r="H17063" t="str">
            <v>9992040721</v>
          </cell>
          <cell r="I17063">
            <v>0</v>
          </cell>
          <cell r="J17063">
            <v>157663.20000000001</v>
          </cell>
        </row>
        <row r="17064">
          <cell r="H17064" t="str">
            <v>721</v>
          </cell>
          <cell r="I17064">
            <v>17990100</v>
          </cell>
          <cell r="J17064">
            <v>17990100</v>
          </cell>
        </row>
        <row r="17065">
          <cell r="H17065" t="str">
            <v>721</v>
          </cell>
          <cell r="I17065">
            <v>17990100</v>
          </cell>
          <cell r="J17065">
            <v>17990100</v>
          </cell>
        </row>
        <row r="17066">
          <cell r="H17066" t="str">
            <v>0500000721</v>
          </cell>
          <cell r="I17066">
            <v>17990100</v>
          </cell>
          <cell r="J17066">
            <v>17990100</v>
          </cell>
        </row>
        <row r="17067">
          <cell r="H17067" t="str">
            <v>0540000721</v>
          </cell>
          <cell r="I17067">
            <v>17990100</v>
          </cell>
          <cell r="J17067">
            <v>17990100</v>
          </cell>
        </row>
        <row r="17068">
          <cell r="H17068" t="str">
            <v>0543589721</v>
          </cell>
          <cell r="I17068">
            <v>17990100</v>
          </cell>
          <cell r="J17068">
            <v>17990100</v>
          </cell>
        </row>
        <row r="17069">
          <cell r="H17069" t="str">
            <v>0543589721</v>
          </cell>
          <cell r="I17069">
            <v>17990100</v>
          </cell>
          <cell r="J17069">
            <v>17990100</v>
          </cell>
        </row>
        <row r="17070">
          <cell r="H17070" t="str">
            <v>0543589721</v>
          </cell>
          <cell r="I17070">
            <v>0</v>
          </cell>
          <cell r="J17070">
            <v>17990100</v>
          </cell>
        </row>
        <row r="17071">
          <cell r="H17071" t="str">
            <v>0543589721</v>
          </cell>
          <cell r="I17071">
            <v>0</v>
          </cell>
          <cell r="J17071">
            <v>17990100</v>
          </cell>
        </row>
        <row r="17072">
          <cell r="H17072" t="str">
            <v>724</v>
          </cell>
          <cell r="I17072">
            <v>1740760400</v>
          </cell>
          <cell r="J17072">
            <v>1733679153.48</v>
          </cell>
        </row>
        <row r="17073">
          <cell r="H17073" t="str">
            <v>724</v>
          </cell>
          <cell r="I17073">
            <v>1703381500</v>
          </cell>
          <cell r="J17073">
            <v>1696303388.28</v>
          </cell>
        </row>
        <row r="17074">
          <cell r="H17074" t="str">
            <v>724</v>
          </cell>
          <cell r="I17074">
            <v>1694828000</v>
          </cell>
          <cell r="J17074">
            <v>1687912915.45</v>
          </cell>
        </row>
        <row r="17075">
          <cell r="H17075" t="str">
            <v>3200000724</v>
          </cell>
          <cell r="I17075">
            <v>1694828000</v>
          </cell>
          <cell r="J17075">
            <v>1687912915.45</v>
          </cell>
        </row>
        <row r="17076">
          <cell r="H17076" t="str">
            <v>3230000724</v>
          </cell>
          <cell r="I17076">
            <v>609418400</v>
          </cell>
          <cell r="J17076">
            <v>608025901.13999999</v>
          </cell>
        </row>
        <row r="17077">
          <cell r="H17077" t="str">
            <v>3230019724</v>
          </cell>
          <cell r="I17077">
            <v>489895600</v>
          </cell>
          <cell r="J17077">
            <v>488503101.13999999</v>
          </cell>
        </row>
        <row r="17078">
          <cell r="H17078" t="str">
            <v>3230019724</v>
          </cell>
          <cell r="I17078">
            <v>489895600</v>
          </cell>
          <cell r="J17078">
            <v>488503101.13999999</v>
          </cell>
        </row>
        <row r="17079">
          <cell r="H17079" t="str">
            <v>3230019724</v>
          </cell>
          <cell r="I17079">
            <v>0</v>
          </cell>
          <cell r="J17079">
            <v>488503101.13999999</v>
          </cell>
        </row>
        <row r="17080">
          <cell r="H17080" t="str">
            <v>3230019724</v>
          </cell>
          <cell r="I17080">
            <v>0</v>
          </cell>
          <cell r="J17080">
            <v>488503101.13999999</v>
          </cell>
        </row>
        <row r="17081">
          <cell r="H17081" t="str">
            <v>3236414724</v>
          </cell>
          <cell r="I17081">
            <v>119522800</v>
          </cell>
          <cell r="J17081">
            <v>119522800</v>
          </cell>
        </row>
        <row r="17082">
          <cell r="H17082" t="str">
            <v>3236414724</v>
          </cell>
          <cell r="I17082">
            <v>119522800</v>
          </cell>
          <cell r="J17082">
            <v>119522800</v>
          </cell>
        </row>
        <row r="17083">
          <cell r="H17083" t="str">
            <v>3236414724</v>
          </cell>
          <cell r="I17083">
            <v>0</v>
          </cell>
          <cell r="J17083">
            <v>119522800</v>
          </cell>
        </row>
        <row r="17084">
          <cell r="H17084" t="str">
            <v>3240000724</v>
          </cell>
          <cell r="I17084">
            <v>1085409600</v>
          </cell>
          <cell r="J17084">
            <v>1079887014.3099999</v>
          </cell>
        </row>
        <row r="17085">
          <cell r="H17085" t="str">
            <v>3240011724</v>
          </cell>
          <cell r="I17085">
            <v>488557900</v>
          </cell>
          <cell r="J17085">
            <v>488557896.33999997</v>
          </cell>
        </row>
        <row r="17086">
          <cell r="H17086" t="str">
            <v>3240011724</v>
          </cell>
          <cell r="I17086">
            <v>488557900</v>
          </cell>
          <cell r="J17086">
            <v>488557896.33999997</v>
          </cell>
        </row>
        <row r="17087">
          <cell r="H17087" t="str">
            <v>3240011724</v>
          </cell>
          <cell r="I17087">
            <v>0</v>
          </cell>
          <cell r="J17087">
            <v>488557896.33999997</v>
          </cell>
        </row>
        <row r="17088">
          <cell r="H17088" t="str">
            <v>3240011724</v>
          </cell>
          <cell r="I17088">
            <v>0</v>
          </cell>
          <cell r="J17088">
            <v>488557896.33999997</v>
          </cell>
        </row>
        <row r="17089">
          <cell r="H17089" t="str">
            <v>3240012724</v>
          </cell>
          <cell r="I17089">
            <v>431769600</v>
          </cell>
          <cell r="J17089">
            <v>429408868.33999997</v>
          </cell>
        </row>
        <row r="17090">
          <cell r="H17090" t="str">
            <v>3240012724</v>
          </cell>
          <cell r="I17090">
            <v>431769600</v>
          </cell>
          <cell r="J17090">
            <v>429408868.33999997</v>
          </cell>
        </row>
        <row r="17091">
          <cell r="H17091" t="str">
            <v>3240012724</v>
          </cell>
          <cell r="I17091">
            <v>0</v>
          </cell>
          <cell r="J17091">
            <v>429408868.33999997</v>
          </cell>
        </row>
        <row r="17092">
          <cell r="H17092" t="str">
            <v>3240012724</v>
          </cell>
          <cell r="I17092">
            <v>0</v>
          </cell>
          <cell r="J17092">
            <v>429408868.33999997</v>
          </cell>
        </row>
        <row r="17093">
          <cell r="H17093" t="str">
            <v>3240019724</v>
          </cell>
          <cell r="I17093">
            <v>165066600</v>
          </cell>
          <cell r="J17093">
            <v>161908396.24000001</v>
          </cell>
        </row>
        <row r="17094">
          <cell r="H17094" t="str">
            <v>3240019724</v>
          </cell>
          <cell r="I17094">
            <v>24455800</v>
          </cell>
          <cell r="J17094">
            <v>23656282.210000001</v>
          </cell>
        </row>
        <row r="17095">
          <cell r="H17095" t="str">
            <v>3240019724</v>
          </cell>
          <cell r="I17095">
            <v>0</v>
          </cell>
          <cell r="J17095">
            <v>23656282.210000001</v>
          </cell>
        </row>
        <row r="17096">
          <cell r="H17096" t="str">
            <v>3240019724</v>
          </cell>
          <cell r="I17096">
            <v>0</v>
          </cell>
          <cell r="J17096">
            <v>23656282.210000001</v>
          </cell>
        </row>
        <row r="17097">
          <cell r="H17097" t="str">
            <v>3240019724</v>
          </cell>
          <cell r="I17097">
            <v>134652500</v>
          </cell>
          <cell r="J17097">
            <v>132442085.64</v>
          </cell>
        </row>
        <row r="17098">
          <cell r="H17098" t="str">
            <v>3240019724</v>
          </cell>
          <cell r="I17098">
            <v>0</v>
          </cell>
          <cell r="J17098">
            <v>132442085.64</v>
          </cell>
        </row>
        <row r="17099">
          <cell r="H17099" t="str">
            <v>3240019724</v>
          </cell>
          <cell r="I17099">
            <v>0</v>
          </cell>
          <cell r="J17099">
            <v>132442085.64</v>
          </cell>
        </row>
        <row r="17100">
          <cell r="H17100" t="str">
            <v>3240019724</v>
          </cell>
          <cell r="I17100">
            <v>5958300</v>
          </cell>
          <cell r="J17100">
            <v>5810028.3899999997</v>
          </cell>
        </row>
        <row r="17101">
          <cell r="H17101" t="str">
            <v>3240019724</v>
          </cell>
          <cell r="I17101">
            <v>0</v>
          </cell>
          <cell r="J17101">
            <v>5000</v>
          </cell>
        </row>
        <row r="17102">
          <cell r="H17102" t="str">
            <v>3240019724</v>
          </cell>
          <cell r="I17102">
            <v>0</v>
          </cell>
          <cell r="J17102">
            <v>5000</v>
          </cell>
        </row>
        <row r="17103">
          <cell r="H17103" t="str">
            <v>3240019724</v>
          </cell>
          <cell r="I17103">
            <v>0</v>
          </cell>
          <cell r="J17103">
            <v>5805028.3899999997</v>
          </cell>
        </row>
        <row r="17104">
          <cell r="H17104" t="str">
            <v>3240019724</v>
          </cell>
          <cell r="I17104">
            <v>0</v>
          </cell>
          <cell r="J17104">
            <v>5646274</v>
          </cell>
        </row>
        <row r="17105">
          <cell r="H17105" t="str">
            <v>3240019724</v>
          </cell>
          <cell r="I17105">
            <v>0</v>
          </cell>
          <cell r="J17105">
            <v>158754.39000000001</v>
          </cell>
        </row>
        <row r="17106">
          <cell r="H17106" t="str">
            <v>3243969724</v>
          </cell>
          <cell r="I17106">
            <v>15500</v>
          </cell>
          <cell r="J17106">
            <v>11853.39</v>
          </cell>
        </row>
        <row r="17107">
          <cell r="H17107" t="str">
            <v>3243969724</v>
          </cell>
          <cell r="I17107">
            <v>15500</v>
          </cell>
          <cell r="J17107">
            <v>11853.39</v>
          </cell>
        </row>
        <row r="17108">
          <cell r="H17108" t="str">
            <v>3243969724</v>
          </cell>
          <cell r="I17108">
            <v>0</v>
          </cell>
          <cell r="J17108">
            <v>11853.39</v>
          </cell>
        </row>
        <row r="17109">
          <cell r="H17109" t="str">
            <v>3243969724</v>
          </cell>
          <cell r="I17109">
            <v>0</v>
          </cell>
          <cell r="J17109">
            <v>11853.39</v>
          </cell>
        </row>
        <row r="17110">
          <cell r="H17110" t="str">
            <v>724</v>
          </cell>
          <cell r="I17110">
            <v>8553500</v>
          </cell>
          <cell r="J17110">
            <v>8390472.8300000001</v>
          </cell>
        </row>
        <row r="17111">
          <cell r="H17111" t="str">
            <v>3200000724</v>
          </cell>
          <cell r="I17111">
            <v>8553500</v>
          </cell>
          <cell r="J17111">
            <v>8390472.8300000001</v>
          </cell>
        </row>
        <row r="17112">
          <cell r="H17112" t="str">
            <v>3230000724</v>
          </cell>
          <cell r="I17112">
            <v>8553500</v>
          </cell>
          <cell r="J17112">
            <v>8390472.8300000001</v>
          </cell>
        </row>
        <row r="17113">
          <cell r="H17113" t="str">
            <v>3232794724</v>
          </cell>
          <cell r="I17113">
            <v>8553500</v>
          </cell>
          <cell r="J17113">
            <v>8390472.8300000001</v>
          </cell>
        </row>
        <row r="17114">
          <cell r="H17114" t="str">
            <v>3232794724</v>
          </cell>
          <cell r="I17114">
            <v>8553500</v>
          </cell>
          <cell r="J17114">
            <v>8390472.8300000001</v>
          </cell>
        </row>
        <row r="17115">
          <cell r="H17115" t="str">
            <v>3232794724</v>
          </cell>
          <cell r="I17115">
            <v>0</v>
          </cell>
          <cell r="J17115">
            <v>8390472.8300000001</v>
          </cell>
        </row>
        <row r="17116">
          <cell r="H17116" t="str">
            <v>3232794724</v>
          </cell>
          <cell r="I17116">
            <v>0</v>
          </cell>
          <cell r="J17116">
            <v>7481314</v>
          </cell>
        </row>
        <row r="17117">
          <cell r="H17117" t="str">
            <v>3232794724</v>
          </cell>
          <cell r="I17117">
            <v>0</v>
          </cell>
          <cell r="J17117">
            <v>909158.83</v>
          </cell>
        </row>
        <row r="17118">
          <cell r="H17118" t="str">
            <v>724</v>
          </cell>
          <cell r="I17118">
            <v>878900</v>
          </cell>
          <cell r="J17118">
            <v>875765.2</v>
          </cell>
        </row>
        <row r="17119">
          <cell r="H17119" t="str">
            <v>724</v>
          </cell>
          <cell r="I17119">
            <v>878900</v>
          </cell>
          <cell r="J17119">
            <v>875765.2</v>
          </cell>
        </row>
        <row r="17120">
          <cell r="H17120" t="str">
            <v>3200000724</v>
          </cell>
          <cell r="I17120">
            <v>878900</v>
          </cell>
          <cell r="J17120">
            <v>875765.2</v>
          </cell>
        </row>
        <row r="17121">
          <cell r="H17121" t="str">
            <v>3240000724</v>
          </cell>
          <cell r="I17121">
            <v>878900</v>
          </cell>
          <cell r="J17121">
            <v>875765.2</v>
          </cell>
        </row>
        <row r="17122">
          <cell r="H17122" t="str">
            <v>3242040724</v>
          </cell>
          <cell r="I17122">
            <v>878900</v>
          </cell>
          <cell r="J17122">
            <v>875765.2</v>
          </cell>
        </row>
        <row r="17123">
          <cell r="H17123" t="str">
            <v>3242040724</v>
          </cell>
          <cell r="I17123">
            <v>878900</v>
          </cell>
          <cell r="J17123">
            <v>875765.2</v>
          </cell>
        </row>
        <row r="17124">
          <cell r="H17124" t="str">
            <v>3242040724</v>
          </cell>
          <cell r="I17124">
            <v>0</v>
          </cell>
          <cell r="J17124">
            <v>875765.2</v>
          </cell>
        </row>
        <row r="17125">
          <cell r="H17125" t="str">
            <v>3242040724</v>
          </cell>
          <cell r="I17125">
            <v>0</v>
          </cell>
          <cell r="J17125">
            <v>875765.2</v>
          </cell>
        </row>
        <row r="17126">
          <cell r="H17126" t="str">
            <v>724</v>
          </cell>
          <cell r="I17126">
            <v>36500000</v>
          </cell>
          <cell r="J17126">
            <v>36500000</v>
          </cell>
        </row>
        <row r="17127">
          <cell r="H17127" t="str">
            <v>724</v>
          </cell>
          <cell r="I17127">
            <v>36500000</v>
          </cell>
          <cell r="J17127">
            <v>36500000</v>
          </cell>
        </row>
        <row r="17128">
          <cell r="H17128" t="str">
            <v>0500000724</v>
          </cell>
          <cell r="I17128">
            <v>36500000</v>
          </cell>
          <cell r="J17128">
            <v>36500000</v>
          </cell>
        </row>
        <row r="17129">
          <cell r="H17129" t="str">
            <v>0540000724</v>
          </cell>
          <cell r="I17129">
            <v>36500000</v>
          </cell>
          <cell r="J17129">
            <v>36500000</v>
          </cell>
        </row>
        <row r="17130">
          <cell r="H17130" t="str">
            <v>0543589724</v>
          </cell>
          <cell r="I17130">
            <v>36500000</v>
          </cell>
          <cell r="J17130">
            <v>36500000</v>
          </cell>
        </row>
        <row r="17131">
          <cell r="H17131" t="str">
            <v>0543589724</v>
          </cell>
          <cell r="I17131">
            <v>36500000</v>
          </cell>
          <cell r="J17131">
            <v>36500000</v>
          </cell>
        </row>
        <row r="17132">
          <cell r="H17132" t="str">
            <v>0543589724</v>
          </cell>
          <cell r="I17132">
            <v>0</v>
          </cell>
          <cell r="J17132">
            <v>36500000</v>
          </cell>
        </row>
        <row r="17133">
          <cell r="H17133" t="str">
            <v>0543589724</v>
          </cell>
          <cell r="I17133">
            <v>0</v>
          </cell>
          <cell r="J17133">
            <v>36500000</v>
          </cell>
        </row>
        <row r="17134">
          <cell r="H17134" t="str">
            <v>725</v>
          </cell>
          <cell r="I17134">
            <v>159576071000</v>
          </cell>
          <cell r="J17134">
            <v>159198006613.62</v>
          </cell>
        </row>
        <row r="17135">
          <cell r="H17135" t="str">
            <v>725</v>
          </cell>
          <cell r="I17135">
            <v>1588297000</v>
          </cell>
          <cell r="J17135">
            <v>1555232621.5999999</v>
          </cell>
        </row>
        <row r="17136">
          <cell r="H17136" t="str">
            <v>725</v>
          </cell>
          <cell r="I17136">
            <v>1588297000</v>
          </cell>
          <cell r="J17136">
            <v>1555232621.5999999</v>
          </cell>
        </row>
        <row r="17137">
          <cell r="H17137" t="str">
            <v>2200000725</v>
          </cell>
          <cell r="I17137">
            <v>1588297000</v>
          </cell>
          <cell r="J17137">
            <v>1555232621.5999999</v>
          </cell>
        </row>
        <row r="17138">
          <cell r="H17138" t="str">
            <v>2230000725</v>
          </cell>
          <cell r="I17138">
            <v>1588297000</v>
          </cell>
          <cell r="J17138">
            <v>1555232621.5999999</v>
          </cell>
        </row>
        <row r="17139">
          <cell r="H17139" t="str">
            <v>2232782725</v>
          </cell>
          <cell r="I17139">
            <v>1329839100</v>
          </cell>
          <cell r="J17139">
            <v>1301365455.03</v>
          </cell>
        </row>
        <row r="17140">
          <cell r="H17140" t="str">
            <v>2232782725</v>
          </cell>
          <cell r="I17140">
            <v>1329839100</v>
          </cell>
          <cell r="J17140">
            <v>1301365455.03</v>
          </cell>
        </row>
        <row r="17141">
          <cell r="H17141" t="str">
            <v>2232782725</v>
          </cell>
          <cell r="I17141">
            <v>0</v>
          </cell>
          <cell r="J17141">
            <v>1301365455.03</v>
          </cell>
        </row>
        <row r="17142">
          <cell r="H17142" t="str">
            <v>2232782725</v>
          </cell>
          <cell r="I17142">
            <v>0</v>
          </cell>
          <cell r="J17142">
            <v>1301365455.03</v>
          </cell>
        </row>
        <row r="17143">
          <cell r="H17143" t="str">
            <v>2232794725</v>
          </cell>
          <cell r="I17143">
            <v>258457900</v>
          </cell>
          <cell r="J17143">
            <v>253867166.56999999</v>
          </cell>
        </row>
        <row r="17144">
          <cell r="H17144" t="str">
            <v>2232794725</v>
          </cell>
          <cell r="I17144">
            <v>27112000</v>
          </cell>
          <cell r="J17144">
            <v>27112000</v>
          </cell>
        </row>
        <row r="17145">
          <cell r="H17145" t="str">
            <v>2232794725</v>
          </cell>
          <cell r="I17145">
            <v>0</v>
          </cell>
          <cell r="J17145">
            <v>27112000</v>
          </cell>
        </row>
        <row r="17146">
          <cell r="H17146" t="str">
            <v>2232794725</v>
          </cell>
          <cell r="I17146">
            <v>0</v>
          </cell>
          <cell r="J17146">
            <v>27112000</v>
          </cell>
        </row>
        <row r="17147">
          <cell r="H17147" t="str">
            <v>2232794725</v>
          </cell>
          <cell r="I17147">
            <v>231345900</v>
          </cell>
          <cell r="J17147">
            <v>226755166.56999999</v>
          </cell>
        </row>
        <row r="17148">
          <cell r="H17148" t="str">
            <v>2232794725</v>
          </cell>
          <cell r="I17148">
            <v>0</v>
          </cell>
          <cell r="J17148">
            <v>226755166.56999999</v>
          </cell>
        </row>
        <row r="17149">
          <cell r="H17149" t="str">
            <v>2232794725</v>
          </cell>
          <cell r="I17149">
            <v>0</v>
          </cell>
          <cell r="J17149">
            <v>226755166.56999999</v>
          </cell>
        </row>
        <row r="17150">
          <cell r="H17150" t="str">
            <v>725</v>
          </cell>
          <cell r="I17150">
            <v>150783582300</v>
          </cell>
          <cell r="J17150">
            <v>150470471612.79001</v>
          </cell>
        </row>
        <row r="17151">
          <cell r="H17151" t="str">
            <v>725</v>
          </cell>
          <cell r="I17151">
            <v>12350473800</v>
          </cell>
          <cell r="J17151">
            <v>12328650204.57</v>
          </cell>
        </row>
        <row r="17152">
          <cell r="H17152" t="str">
            <v>1900000725</v>
          </cell>
          <cell r="I17152">
            <v>462195000</v>
          </cell>
          <cell r="J17152">
            <v>462195000</v>
          </cell>
        </row>
        <row r="17153">
          <cell r="H17153" t="str">
            <v>1920000725</v>
          </cell>
          <cell r="I17153">
            <v>462195000</v>
          </cell>
          <cell r="J17153">
            <v>462195000</v>
          </cell>
        </row>
        <row r="17154">
          <cell r="H17154" t="str">
            <v>1929999725</v>
          </cell>
          <cell r="I17154">
            <v>462195000</v>
          </cell>
          <cell r="J17154">
            <v>462195000</v>
          </cell>
        </row>
        <row r="17155">
          <cell r="H17155" t="str">
            <v>1929999725</v>
          </cell>
          <cell r="I17155">
            <v>462195000</v>
          </cell>
          <cell r="J17155">
            <v>462195000</v>
          </cell>
        </row>
        <row r="17156">
          <cell r="H17156" t="str">
            <v>1929999725</v>
          </cell>
          <cell r="I17156">
            <v>0</v>
          </cell>
          <cell r="J17156">
            <v>462195000</v>
          </cell>
        </row>
        <row r="17157">
          <cell r="H17157" t="str">
            <v>1929999725</v>
          </cell>
          <cell r="I17157">
            <v>0</v>
          </cell>
          <cell r="J17157">
            <v>462195000</v>
          </cell>
        </row>
        <row r="17158">
          <cell r="H17158" t="str">
            <v>2100000725</v>
          </cell>
          <cell r="I17158">
            <v>1089000000</v>
          </cell>
          <cell r="J17158">
            <v>1089000000</v>
          </cell>
        </row>
        <row r="17159">
          <cell r="H17159" t="str">
            <v>2110000725</v>
          </cell>
          <cell r="I17159">
            <v>1089000000</v>
          </cell>
          <cell r="J17159">
            <v>1089000000</v>
          </cell>
        </row>
        <row r="17160">
          <cell r="H17160" t="str">
            <v>2110019725</v>
          </cell>
          <cell r="I17160">
            <v>1089000000</v>
          </cell>
          <cell r="J17160">
            <v>1089000000</v>
          </cell>
        </row>
        <row r="17161">
          <cell r="H17161" t="str">
            <v>2110019725</v>
          </cell>
          <cell r="I17161">
            <v>1089000000</v>
          </cell>
          <cell r="J17161">
            <v>1089000000</v>
          </cell>
        </row>
        <row r="17162">
          <cell r="H17162" t="str">
            <v>2110019725</v>
          </cell>
          <cell r="I17162">
            <v>0</v>
          </cell>
          <cell r="J17162">
            <v>1089000000</v>
          </cell>
        </row>
        <row r="17163">
          <cell r="H17163" t="str">
            <v>2110019725</v>
          </cell>
          <cell r="I17163">
            <v>0</v>
          </cell>
          <cell r="J17163">
            <v>1089000000</v>
          </cell>
        </row>
        <row r="17164">
          <cell r="H17164" t="str">
            <v>2200000725</v>
          </cell>
          <cell r="I17164">
            <v>10575910100</v>
          </cell>
          <cell r="J17164">
            <v>10554086504.57</v>
          </cell>
        </row>
        <row r="17165">
          <cell r="H17165" t="str">
            <v>2230000725</v>
          </cell>
          <cell r="I17165">
            <v>3928852400</v>
          </cell>
          <cell r="J17165">
            <v>3928852400</v>
          </cell>
        </row>
        <row r="17166">
          <cell r="H17166" t="str">
            <v>2230019725</v>
          </cell>
          <cell r="I17166">
            <v>175500000</v>
          </cell>
          <cell r="J17166">
            <v>175500000</v>
          </cell>
        </row>
        <row r="17167">
          <cell r="H17167" t="str">
            <v>2230019725</v>
          </cell>
          <cell r="I17167">
            <v>175500000</v>
          </cell>
          <cell r="J17167">
            <v>175500000</v>
          </cell>
        </row>
        <row r="17168">
          <cell r="H17168" t="str">
            <v>2230019725</v>
          </cell>
          <cell r="I17168">
            <v>0</v>
          </cell>
          <cell r="J17168">
            <v>175500000</v>
          </cell>
        </row>
        <row r="17169">
          <cell r="H17169" t="str">
            <v>2230019725</v>
          </cell>
          <cell r="I17169">
            <v>0</v>
          </cell>
          <cell r="J17169">
            <v>175500000</v>
          </cell>
        </row>
        <row r="17170">
          <cell r="H17170" t="str">
            <v>2232782725</v>
          </cell>
          <cell r="I17170">
            <v>3748255600</v>
          </cell>
          <cell r="J17170">
            <v>3748255600</v>
          </cell>
        </row>
        <row r="17171">
          <cell r="H17171" t="str">
            <v>2232782725</v>
          </cell>
          <cell r="I17171">
            <v>3748255600</v>
          </cell>
          <cell r="J17171">
            <v>3748255600</v>
          </cell>
        </row>
        <row r="17172">
          <cell r="H17172" t="str">
            <v>2232782725</v>
          </cell>
          <cell r="I17172">
            <v>0</v>
          </cell>
          <cell r="J17172">
            <v>3748255600</v>
          </cell>
        </row>
        <row r="17173">
          <cell r="H17173" t="str">
            <v>2232782725</v>
          </cell>
          <cell r="I17173">
            <v>0</v>
          </cell>
          <cell r="J17173">
            <v>3748255600</v>
          </cell>
        </row>
        <row r="17174">
          <cell r="H17174" t="str">
            <v>2233596725</v>
          </cell>
          <cell r="I17174">
            <v>5096800</v>
          </cell>
          <cell r="J17174">
            <v>5096800</v>
          </cell>
        </row>
        <row r="17175">
          <cell r="H17175" t="str">
            <v>2233596725</v>
          </cell>
          <cell r="I17175">
            <v>5096800</v>
          </cell>
          <cell r="J17175">
            <v>5096800</v>
          </cell>
        </row>
        <row r="17176">
          <cell r="H17176" t="str">
            <v>2233596725</v>
          </cell>
          <cell r="I17176">
            <v>0</v>
          </cell>
          <cell r="J17176">
            <v>5096800</v>
          </cell>
        </row>
        <row r="17177">
          <cell r="H17177" t="str">
            <v>2233596725</v>
          </cell>
          <cell r="I17177">
            <v>0</v>
          </cell>
          <cell r="J17177">
            <v>5096800</v>
          </cell>
        </row>
        <row r="17178">
          <cell r="H17178" t="str">
            <v>2260000725</v>
          </cell>
          <cell r="I17178">
            <v>637924600</v>
          </cell>
          <cell r="J17178">
            <v>637291004.57000005</v>
          </cell>
        </row>
        <row r="17179">
          <cell r="H17179" t="str">
            <v>2269999725</v>
          </cell>
          <cell r="I17179">
            <v>637924600</v>
          </cell>
          <cell r="J17179">
            <v>637291004.57000005</v>
          </cell>
        </row>
        <row r="17180">
          <cell r="H17180" t="str">
            <v>2269999725</v>
          </cell>
          <cell r="I17180">
            <v>637924600</v>
          </cell>
          <cell r="J17180">
            <v>637291004.57000005</v>
          </cell>
        </row>
        <row r="17181">
          <cell r="H17181" t="str">
            <v>2269999725</v>
          </cell>
          <cell r="I17181">
            <v>0</v>
          </cell>
          <cell r="J17181">
            <v>637291004.57000005</v>
          </cell>
        </row>
        <row r="17182">
          <cell r="H17182" t="str">
            <v>2269999725</v>
          </cell>
          <cell r="I17182">
            <v>0</v>
          </cell>
          <cell r="J17182">
            <v>637291004.57000005</v>
          </cell>
        </row>
        <row r="17183">
          <cell r="H17183" t="str">
            <v>2270000725</v>
          </cell>
          <cell r="I17183">
            <v>6009133100</v>
          </cell>
          <cell r="J17183">
            <v>5987943100</v>
          </cell>
        </row>
        <row r="17184">
          <cell r="H17184" t="str">
            <v>2279999725</v>
          </cell>
          <cell r="I17184">
            <v>6009133100</v>
          </cell>
          <cell r="J17184">
            <v>5987943100</v>
          </cell>
        </row>
        <row r="17185">
          <cell r="H17185" t="str">
            <v>2279999725</v>
          </cell>
          <cell r="I17185">
            <v>6009133100</v>
          </cell>
          <cell r="J17185">
            <v>5987943100</v>
          </cell>
        </row>
        <row r="17186">
          <cell r="H17186" t="str">
            <v>2279999725</v>
          </cell>
          <cell r="I17186">
            <v>0</v>
          </cell>
          <cell r="J17186">
            <v>5987943100</v>
          </cell>
        </row>
        <row r="17187">
          <cell r="H17187" t="str">
            <v>2279999725</v>
          </cell>
          <cell r="I17187">
            <v>0</v>
          </cell>
          <cell r="J17187">
            <v>5987943100</v>
          </cell>
        </row>
        <row r="17188">
          <cell r="H17188" t="str">
            <v>4100000725</v>
          </cell>
          <cell r="I17188">
            <v>223368700</v>
          </cell>
          <cell r="J17188">
            <v>223368700</v>
          </cell>
        </row>
        <row r="17189">
          <cell r="H17189" t="str">
            <v>4110000725</v>
          </cell>
          <cell r="I17189">
            <v>223368700</v>
          </cell>
          <cell r="J17189">
            <v>223368700</v>
          </cell>
        </row>
        <row r="17190">
          <cell r="H17190" t="str">
            <v>4110019725</v>
          </cell>
          <cell r="I17190">
            <v>223368700</v>
          </cell>
          <cell r="J17190">
            <v>223368700</v>
          </cell>
        </row>
        <row r="17191">
          <cell r="H17191" t="str">
            <v>4110019725</v>
          </cell>
          <cell r="I17191">
            <v>223368700</v>
          </cell>
          <cell r="J17191">
            <v>223368700</v>
          </cell>
        </row>
        <row r="17192">
          <cell r="H17192" t="str">
            <v>4110019725</v>
          </cell>
          <cell r="I17192">
            <v>0</v>
          </cell>
          <cell r="J17192">
            <v>223368700</v>
          </cell>
        </row>
        <row r="17193">
          <cell r="H17193" t="str">
            <v>4110019725</v>
          </cell>
          <cell r="I17193">
            <v>0</v>
          </cell>
          <cell r="J17193">
            <v>223368700</v>
          </cell>
        </row>
        <row r="17194">
          <cell r="H17194" t="str">
            <v>725</v>
          </cell>
          <cell r="I17194">
            <v>138433108500</v>
          </cell>
          <cell r="J17194">
            <v>138141821408.22</v>
          </cell>
        </row>
        <row r="17195">
          <cell r="H17195" t="str">
            <v>1600000725</v>
          </cell>
          <cell r="I17195">
            <v>38700000</v>
          </cell>
          <cell r="J17195">
            <v>0</v>
          </cell>
        </row>
        <row r="17196">
          <cell r="H17196" t="str">
            <v>16П0000725</v>
          </cell>
          <cell r="I17196">
            <v>38700000</v>
          </cell>
          <cell r="J17196">
            <v>0</v>
          </cell>
        </row>
        <row r="17197">
          <cell r="H17197" t="str">
            <v>16П6837725</v>
          </cell>
          <cell r="I17197">
            <v>38700000</v>
          </cell>
          <cell r="J17197">
            <v>0</v>
          </cell>
        </row>
        <row r="17198">
          <cell r="H17198" t="str">
            <v>16П6837725</v>
          </cell>
          <cell r="I17198">
            <v>38700000</v>
          </cell>
          <cell r="J17198">
            <v>0</v>
          </cell>
        </row>
        <row r="17199">
          <cell r="H17199" t="str">
            <v>1900000725</v>
          </cell>
          <cell r="I17199">
            <v>503100000</v>
          </cell>
          <cell r="J17199">
            <v>501218880.33999997</v>
          </cell>
        </row>
        <row r="17200">
          <cell r="H17200" t="str">
            <v>1920000725</v>
          </cell>
          <cell r="I17200">
            <v>503100000</v>
          </cell>
          <cell r="J17200">
            <v>501218880.33999997</v>
          </cell>
        </row>
        <row r="17201">
          <cell r="H17201" t="str">
            <v>1929999725</v>
          </cell>
          <cell r="I17201">
            <v>503100000</v>
          </cell>
          <cell r="J17201">
            <v>501218880.33999997</v>
          </cell>
        </row>
        <row r="17202">
          <cell r="H17202" t="str">
            <v>1929999725</v>
          </cell>
          <cell r="I17202">
            <v>503100000</v>
          </cell>
          <cell r="J17202">
            <v>501218880.33999997</v>
          </cell>
        </row>
        <row r="17203">
          <cell r="H17203" t="str">
            <v>1929999725</v>
          </cell>
          <cell r="I17203">
            <v>0</v>
          </cell>
          <cell r="J17203">
            <v>501218880.33999997</v>
          </cell>
        </row>
        <row r="17204">
          <cell r="H17204" t="str">
            <v>1929999725</v>
          </cell>
          <cell r="I17204">
            <v>0</v>
          </cell>
          <cell r="J17204">
            <v>501218880.33999997</v>
          </cell>
        </row>
        <row r="17205">
          <cell r="H17205" t="str">
            <v>2200000725</v>
          </cell>
          <cell r="I17205">
            <v>137878853400</v>
          </cell>
          <cell r="J17205">
            <v>137628147427.88</v>
          </cell>
        </row>
        <row r="17206">
          <cell r="H17206" t="str">
            <v>2210000725</v>
          </cell>
          <cell r="I17206">
            <v>92853666500</v>
          </cell>
          <cell r="J17206">
            <v>92853666500</v>
          </cell>
        </row>
        <row r="17207">
          <cell r="H17207" t="str">
            <v>2216508725</v>
          </cell>
          <cell r="I17207">
            <v>92853666500</v>
          </cell>
          <cell r="J17207">
            <v>92853666500</v>
          </cell>
        </row>
        <row r="17208">
          <cell r="H17208" t="str">
            <v>2216508725</v>
          </cell>
          <cell r="I17208">
            <v>92853666500</v>
          </cell>
          <cell r="J17208">
            <v>92853666500</v>
          </cell>
        </row>
        <row r="17209">
          <cell r="H17209" t="str">
            <v>2216508725</v>
          </cell>
          <cell r="I17209">
            <v>0</v>
          </cell>
          <cell r="J17209">
            <v>92853666500</v>
          </cell>
        </row>
        <row r="17210">
          <cell r="H17210" t="str">
            <v>2216508725</v>
          </cell>
          <cell r="I17210">
            <v>0</v>
          </cell>
          <cell r="J17210">
            <v>92853666500</v>
          </cell>
        </row>
        <row r="17211">
          <cell r="H17211" t="str">
            <v>2220000725</v>
          </cell>
          <cell r="I17211">
            <v>2634044700</v>
          </cell>
          <cell r="J17211">
            <v>2634044700</v>
          </cell>
        </row>
        <row r="17212">
          <cell r="H17212" t="str">
            <v>2226507725</v>
          </cell>
          <cell r="I17212">
            <v>2634044700</v>
          </cell>
          <cell r="J17212">
            <v>2634044700</v>
          </cell>
        </row>
        <row r="17213">
          <cell r="H17213" t="str">
            <v>2226507725</v>
          </cell>
          <cell r="I17213">
            <v>2634044700</v>
          </cell>
          <cell r="J17213">
            <v>2634044700</v>
          </cell>
        </row>
        <row r="17214">
          <cell r="H17214" t="str">
            <v>2226507725</v>
          </cell>
          <cell r="I17214">
            <v>0</v>
          </cell>
          <cell r="J17214">
            <v>2634044700</v>
          </cell>
        </row>
        <row r="17215">
          <cell r="H17215" t="str">
            <v>2230000725</v>
          </cell>
          <cell r="I17215">
            <v>1287897300</v>
          </cell>
          <cell r="J17215">
            <v>1287184288.8699999</v>
          </cell>
        </row>
        <row r="17216">
          <cell r="H17216" t="str">
            <v>2232783725</v>
          </cell>
          <cell r="I17216">
            <v>1287897300</v>
          </cell>
          <cell r="J17216">
            <v>1287184288.8699999</v>
          </cell>
        </row>
        <row r="17217">
          <cell r="H17217" t="str">
            <v>2232783725</v>
          </cell>
          <cell r="I17217">
            <v>1287897300</v>
          </cell>
          <cell r="J17217">
            <v>1287184288.8699999</v>
          </cell>
        </row>
        <row r="17218">
          <cell r="H17218" t="str">
            <v>2232783725</v>
          </cell>
          <cell r="I17218">
            <v>0</v>
          </cell>
          <cell r="J17218">
            <v>1287184288.8699999</v>
          </cell>
        </row>
        <row r="17219">
          <cell r="H17219" t="str">
            <v>2232783725</v>
          </cell>
          <cell r="I17219">
            <v>0</v>
          </cell>
          <cell r="J17219">
            <v>1287184288.8699999</v>
          </cell>
        </row>
        <row r="17220">
          <cell r="H17220" t="str">
            <v>2250000725</v>
          </cell>
          <cell r="I17220">
            <v>19963786500</v>
          </cell>
          <cell r="J17220">
            <v>19963786500</v>
          </cell>
        </row>
        <row r="17221">
          <cell r="H17221" t="str">
            <v>2254109725</v>
          </cell>
          <cell r="I17221">
            <v>18882810000</v>
          </cell>
          <cell r="J17221">
            <v>18882810000</v>
          </cell>
        </row>
        <row r="17222">
          <cell r="H17222" t="str">
            <v>2254109725</v>
          </cell>
          <cell r="I17222">
            <v>18882810000</v>
          </cell>
          <cell r="J17222">
            <v>18882810000</v>
          </cell>
        </row>
        <row r="17223">
          <cell r="H17223" t="str">
            <v>2254109725</v>
          </cell>
          <cell r="I17223">
            <v>0</v>
          </cell>
          <cell r="J17223">
            <v>18882810000</v>
          </cell>
        </row>
        <row r="17224">
          <cell r="H17224" t="str">
            <v>2254109725</v>
          </cell>
          <cell r="I17224">
            <v>0</v>
          </cell>
          <cell r="J17224">
            <v>18882810000</v>
          </cell>
        </row>
        <row r="17225">
          <cell r="H17225" t="str">
            <v>2256459725</v>
          </cell>
          <cell r="I17225">
            <v>1080976500</v>
          </cell>
          <cell r="J17225">
            <v>1080976500</v>
          </cell>
        </row>
        <row r="17226">
          <cell r="H17226" t="str">
            <v>2256459725</v>
          </cell>
          <cell r="I17226">
            <v>1080976500</v>
          </cell>
          <cell r="J17226">
            <v>1080976500</v>
          </cell>
        </row>
        <row r="17227">
          <cell r="H17227" t="str">
            <v>2256459725</v>
          </cell>
          <cell r="I17227">
            <v>0</v>
          </cell>
          <cell r="J17227">
            <v>1080976500</v>
          </cell>
        </row>
        <row r="17228">
          <cell r="H17228" t="str">
            <v>2260000725</v>
          </cell>
          <cell r="I17228">
            <v>15504232700</v>
          </cell>
          <cell r="J17228">
            <v>15254239740.01</v>
          </cell>
        </row>
        <row r="17229">
          <cell r="H17229" t="str">
            <v>2266380725</v>
          </cell>
          <cell r="I17229">
            <v>230000000</v>
          </cell>
          <cell r="J17229">
            <v>230000000</v>
          </cell>
        </row>
        <row r="17230">
          <cell r="H17230" t="str">
            <v>2266380725</v>
          </cell>
          <cell r="I17230">
            <v>230000000</v>
          </cell>
          <cell r="J17230">
            <v>230000000</v>
          </cell>
        </row>
        <row r="17231">
          <cell r="H17231" t="str">
            <v>2266380725</v>
          </cell>
          <cell r="I17231">
            <v>0</v>
          </cell>
          <cell r="J17231">
            <v>230000000</v>
          </cell>
        </row>
        <row r="17232">
          <cell r="H17232" t="str">
            <v>2266380725</v>
          </cell>
          <cell r="I17232">
            <v>0</v>
          </cell>
          <cell r="J17232">
            <v>230000000</v>
          </cell>
        </row>
        <row r="17233">
          <cell r="H17233" t="str">
            <v>2266381725</v>
          </cell>
          <cell r="I17233">
            <v>98500000</v>
          </cell>
          <cell r="J17233">
            <v>98500000</v>
          </cell>
        </row>
        <row r="17234">
          <cell r="H17234" t="str">
            <v>2266381725</v>
          </cell>
          <cell r="I17234">
            <v>98500000</v>
          </cell>
          <cell r="J17234">
            <v>98500000</v>
          </cell>
        </row>
        <row r="17235">
          <cell r="H17235" t="str">
            <v>2266381725</v>
          </cell>
          <cell r="I17235">
            <v>0</v>
          </cell>
          <cell r="J17235">
            <v>98500000</v>
          </cell>
        </row>
        <row r="17236">
          <cell r="H17236" t="str">
            <v>2266381725</v>
          </cell>
          <cell r="I17236">
            <v>0</v>
          </cell>
          <cell r="J17236">
            <v>98500000</v>
          </cell>
        </row>
        <row r="17237">
          <cell r="H17237" t="str">
            <v>2266382725</v>
          </cell>
          <cell r="I17237">
            <v>13800000</v>
          </cell>
          <cell r="J17237">
            <v>13800000</v>
          </cell>
        </row>
        <row r="17238">
          <cell r="H17238" t="str">
            <v>2266382725</v>
          </cell>
          <cell r="I17238">
            <v>13800000</v>
          </cell>
          <cell r="J17238">
            <v>13800000</v>
          </cell>
        </row>
        <row r="17239">
          <cell r="H17239" t="str">
            <v>2266382725</v>
          </cell>
          <cell r="I17239">
            <v>0</v>
          </cell>
          <cell r="J17239">
            <v>13800000</v>
          </cell>
        </row>
        <row r="17240">
          <cell r="H17240" t="str">
            <v>2266382725</v>
          </cell>
          <cell r="I17240">
            <v>0</v>
          </cell>
          <cell r="J17240">
            <v>13800000</v>
          </cell>
        </row>
        <row r="17241">
          <cell r="H17241" t="str">
            <v>2266728725</v>
          </cell>
          <cell r="I17241">
            <v>79300000</v>
          </cell>
          <cell r="J17241">
            <v>79300000</v>
          </cell>
        </row>
        <row r="17242">
          <cell r="H17242" t="str">
            <v>2266728725</v>
          </cell>
          <cell r="I17242">
            <v>79300000</v>
          </cell>
          <cell r="J17242">
            <v>79300000</v>
          </cell>
        </row>
        <row r="17243">
          <cell r="H17243" t="str">
            <v>2266728725</v>
          </cell>
          <cell r="I17243">
            <v>0</v>
          </cell>
          <cell r="J17243">
            <v>79300000</v>
          </cell>
        </row>
        <row r="17244">
          <cell r="H17244" t="str">
            <v>2266728725</v>
          </cell>
          <cell r="I17244">
            <v>0</v>
          </cell>
          <cell r="J17244">
            <v>79300000</v>
          </cell>
        </row>
        <row r="17245">
          <cell r="H17245" t="str">
            <v>2269999725</v>
          </cell>
          <cell r="I17245">
            <v>15082632700</v>
          </cell>
          <cell r="J17245">
            <v>14832639740.01</v>
          </cell>
        </row>
        <row r="17246">
          <cell r="H17246" t="str">
            <v>2269999725</v>
          </cell>
          <cell r="I17246">
            <v>8048955100</v>
          </cell>
          <cell r="J17246">
            <v>7970548502.9200001</v>
          </cell>
        </row>
        <row r="17247">
          <cell r="H17247" t="str">
            <v>2269999725</v>
          </cell>
          <cell r="I17247">
            <v>0</v>
          </cell>
          <cell r="J17247">
            <v>7970548502.9200001</v>
          </cell>
        </row>
        <row r="17248">
          <cell r="H17248" t="str">
            <v>2269999725</v>
          </cell>
          <cell r="I17248">
            <v>0</v>
          </cell>
          <cell r="J17248">
            <v>7970548502.9200001</v>
          </cell>
        </row>
        <row r="17249">
          <cell r="H17249" t="str">
            <v>2269999725</v>
          </cell>
          <cell r="I17249">
            <v>7033677600</v>
          </cell>
          <cell r="J17249">
            <v>6862091237.0900002</v>
          </cell>
        </row>
        <row r="17250">
          <cell r="H17250" t="str">
            <v>2269999725</v>
          </cell>
          <cell r="I17250">
            <v>0</v>
          </cell>
          <cell r="J17250">
            <v>6862091237.0900002</v>
          </cell>
        </row>
        <row r="17251">
          <cell r="H17251" t="str">
            <v>2269999725</v>
          </cell>
          <cell r="I17251">
            <v>0</v>
          </cell>
          <cell r="J17251">
            <v>6862091237.0900002</v>
          </cell>
        </row>
        <row r="17252">
          <cell r="H17252" t="str">
            <v>2270000725</v>
          </cell>
          <cell r="I17252">
            <v>5635225700</v>
          </cell>
          <cell r="J17252">
            <v>5635225699</v>
          </cell>
        </row>
        <row r="17253">
          <cell r="H17253" t="str">
            <v>2276380725</v>
          </cell>
          <cell r="I17253">
            <v>2623039000</v>
          </cell>
          <cell r="J17253">
            <v>2623039000</v>
          </cell>
        </row>
        <row r="17254">
          <cell r="H17254" t="str">
            <v>2276380725</v>
          </cell>
          <cell r="I17254">
            <v>2623039000</v>
          </cell>
          <cell r="J17254">
            <v>2623039000</v>
          </cell>
        </row>
        <row r="17255">
          <cell r="H17255" t="str">
            <v>2276380725</v>
          </cell>
          <cell r="I17255">
            <v>0</v>
          </cell>
          <cell r="J17255">
            <v>2623039000</v>
          </cell>
        </row>
        <row r="17256">
          <cell r="H17256" t="str">
            <v>2276380725</v>
          </cell>
          <cell r="I17256">
            <v>0</v>
          </cell>
          <cell r="J17256">
            <v>2623039000</v>
          </cell>
        </row>
        <row r="17257">
          <cell r="H17257" t="str">
            <v>2276381725</v>
          </cell>
          <cell r="I17257">
            <v>2679886800</v>
          </cell>
          <cell r="J17257">
            <v>2679886800</v>
          </cell>
        </row>
        <row r="17258">
          <cell r="H17258" t="str">
            <v>2276381725</v>
          </cell>
          <cell r="I17258">
            <v>2679886800</v>
          </cell>
          <cell r="J17258">
            <v>2679886800</v>
          </cell>
        </row>
        <row r="17259">
          <cell r="H17259" t="str">
            <v>2276381725</v>
          </cell>
          <cell r="I17259">
            <v>0</v>
          </cell>
          <cell r="J17259">
            <v>2679886800</v>
          </cell>
        </row>
        <row r="17260">
          <cell r="H17260" t="str">
            <v>2276381725</v>
          </cell>
          <cell r="I17260">
            <v>0</v>
          </cell>
          <cell r="J17260">
            <v>2679886800</v>
          </cell>
        </row>
        <row r="17261">
          <cell r="H17261" t="str">
            <v>2276669725</v>
          </cell>
          <cell r="I17261">
            <v>31000000</v>
          </cell>
          <cell r="J17261">
            <v>31000000</v>
          </cell>
        </row>
        <row r="17262">
          <cell r="H17262" t="str">
            <v>2276669725</v>
          </cell>
          <cell r="I17262">
            <v>31000000</v>
          </cell>
          <cell r="J17262">
            <v>31000000</v>
          </cell>
        </row>
        <row r="17263">
          <cell r="H17263" t="str">
            <v>2276669725</v>
          </cell>
          <cell r="I17263">
            <v>0</v>
          </cell>
          <cell r="J17263">
            <v>31000000</v>
          </cell>
        </row>
        <row r="17264">
          <cell r="H17264" t="str">
            <v>2276669725</v>
          </cell>
          <cell r="I17264">
            <v>0</v>
          </cell>
          <cell r="J17264">
            <v>31000000</v>
          </cell>
        </row>
        <row r="17265">
          <cell r="H17265" t="str">
            <v>2276670725</v>
          </cell>
          <cell r="I17265">
            <v>56900000</v>
          </cell>
          <cell r="J17265">
            <v>56900000</v>
          </cell>
        </row>
        <row r="17266">
          <cell r="H17266" t="str">
            <v>2276670725</v>
          </cell>
          <cell r="I17266">
            <v>56900000</v>
          </cell>
          <cell r="J17266">
            <v>56900000</v>
          </cell>
        </row>
        <row r="17267">
          <cell r="H17267" t="str">
            <v>2276670725</v>
          </cell>
          <cell r="I17267">
            <v>0</v>
          </cell>
          <cell r="J17267">
            <v>56900000</v>
          </cell>
        </row>
        <row r="17268">
          <cell r="H17268" t="str">
            <v>2276670725</v>
          </cell>
          <cell r="I17268">
            <v>0</v>
          </cell>
          <cell r="J17268">
            <v>56900000</v>
          </cell>
        </row>
        <row r="17269">
          <cell r="H17269" t="str">
            <v>2276671725</v>
          </cell>
          <cell r="I17269">
            <v>6000000</v>
          </cell>
          <cell r="J17269">
            <v>6000000</v>
          </cell>
        </row>
        <row r="17270">
          <cell r="H17270" t="str">
            <v>2276671725</v>
          </cell>
          <cell r="I17270">
            <v>6000000</v>
          </cell>
          <cell r="J17270">
            <v>6000000</v>
          </cell>
        </row>
        <row r="17271">
          <cell r="H17271" t="str">
            <v>2276671725</v>
          </cell>
          <cell r="I17271">
            <v>0</v>
          </cell>
          <cell r="J17271">
            <v>6000000</v>
          </cell>
        </row>
        <row r="17272">
          <cell r="H17272" t="str">
            <v>2276671725</v>
          </cell>
          <cell r="I17272">
            <v>0</v>
          </cell>
          <cell r="J17272">
            <v>6000000</v>
          </cell>
        </row>
        <row r="17273">
          <cell r="H17273" t="str">
            <v>2276727725</v>
          </cell>
          <cell r="I17273">
            <v>61000000</v>
          </cell>
          <cell r="J17273">
            <v>60999999</v>
          </cell>
        </row>
        <row r="17274">
          <cell r="H17274" t="str">
            <v>2276727725</v>
          </cell>
          <cell r="I17274">
            <v>61000000</v>
          </cell>
          <cell r="J17274">
            <v>60999999</v>
          </cell>
        </row>
        <row r="17275">
          <cell r="H17275" t="str">
            <v>2276727725</v>
          </cell>
          <cell r="I17275">
            <v>0</v>
          </cell>
          <cell r="J17275">
            <v>60999999</v>
          </cell>
        </row>
        <row r="17276">
          <cell r="H17276" t="str">
            <v>2276727725</v>
          </cell>
          <cell r="I17276">
            <v>0</v>
          </cell>
          <cell r="J17276">
            <v>60999999</v>
          </cell>
        </row>
        <row r="17277">
          <cell r="H17277" t="str">
            <v>2276744725</v>
          </cell>
          <cell r="I17277">
            <v>129700000</v>
          </cell>
          <cell r="J17277">
            <v>129700000</v>
          </cell>
        </row>
        <row r="17278">
          <cell r="H17278" t="str">
            <v>2276744725</v>
          </cell>
          <cell r="I17278">
            <v>129700000</v>
          </cell>
          <cell r="J17278">
            <v>129700000</v>
          </cell>
        </row>
        <row r="17279">
          <cell r="H17279" t="str">
            <v>2276744725</v>
          </cell>
          <cell r="I17279">
            <v>0</v>
          </cell>
          <cell r="J17279">
            <v>129700000</v>
          </cell>
        </row>
        <row r="17280">
          <cell r="H17280" t="str">
            <v>2276744725</v>
          </cell>
          <cell r="I17280">
            <v>0</v>
          </cell>
          <cell r="J17280">
            <v>129700000</v>
          </cell>
        </row>
        <row r="17281">
          <cell r="H17281" t="str">
            <v>2276745725</v>
          </cell>
          <cell r="I17281">
            <v>34000000</v>
          </cell>
          <cell r="J17281">
            <v>34000000</v>
          </cell>
        </row>
        <row r="17282">
          <cell r="H17282" t="str">
            <v>2276745725</v>
          </cell>
          <cell r="I17282">
            <v>34000000</v>
          </cell>
          <cell r="J17282">
            <v>34000000</v>
          </cell>
        </row>
        <row r="17283">
          <cell r="H17283" t="str">
            <v>2276745725</v>
          </cell>
          <cell r="I17283">
            <v>0</v>
          </cell>
          <cell r="J17283">
            <v>34000000</v>
          </cell>
        </row>
        <row r="17284">
          <cell r="H17284" t="str">
            <v>2276745725</v>
          </cell>
          <cell r="I17284">
            <v>0</v>
          </cell>
          <cell r="J17284">
            <v>34000000</v>
          </cell>
        </row>
        <row r="17285">
          <cell r="H17285" t="str">
            <v>2279999725</v>
          </cell>
          <cell r="I17285">
            <v>13699900</v>
          </cell>
          <cell r="J17285">
            <v>13699900</v>
          </cell>
        </row>
        <row r="17286">
          <cell r="H17286" t="str">
            <v>2279999725</v>
          </cell>
          <cell r="I17286">
            <v>13699900</v>
          </cell>
          <cell r="J17286">
            <v>13699900</v>
          </cell>
        </row>
        <row r="17287">
          <cell r="H17287" t="str">
            <v>2279999725</v>
          </cell>
          <cell r="I17287">
            <v>0</v>
          </cell>
          <cell r="J17287">
            <v>13699900</v>
          </cell>
        </row>
        <row r="17288">
          <cell r="H17288" t="str">
            <v>2279999725</v>
          </cell>
          <cell r="I17288">
            <v>0</v>
          </cell>
          <cell r="J17288">
            <v>13699900</v>
          </cell>
        </row>
        <row r="17289">
          <cell r="H17289" t="str">
            <v>9900000725</v>
          </cell>
          <cell r="I17289">
            <v>12455100</v>
          </cell>
          <cell r="J17289">
            <v>12455100</v>
          </cell>
        </row>
        <row r="17290">
          <cell r="H17290" t="str">
            <v>9990000725</v>
          </cell>
          <cell r="I17290">
            <v>12455100</v>
          </cell>
          <cell r="J17290">
            <v>12455100</v>
          </cell>
        </row>
        <row r="17291">
          <cell r="H17291" t="str">
            <v>9996094725</v>
          </cell>
          <cell r="I17291">
            <v>12455100</v>
          </cell>
          <cell r="J17291">
            <v>12455100</v>
          </cell>
        </row>
        <row r="17292">
          <cell r="H17292" t="str">
            <v>9996094725</v>
          </cell>
          <cell r="I17292">
            <v>12455100</v>
          </cell>
          <cell r="J17292">
            <v>12455100</v>
          </cell>
        </row>
        <row r="17293">
          <cell r="H17293" t="str">
            <v>9996094725</v>
          </cell>
          <cell r="I17293">
            <v>0</v>
          </cell>
          <cell r="J17293">
            <v>12455100</v>
          </cell>
        </row>
        <row r="17294">
          <cell r="H17294" t="str">
            <v>725</v>
          </cell>
          <cell r="I17294">
            <v>7204191700</v>
          </cell>
          <cell r="J17294">
            <v>7172302379.2299995</v>
          </cell>
        </row>
        <row r="17295">
          <cell r="H17295" t="str">
            <v>725</v>
          </cell>
          <cell r="I17295">
            <v>7204191700</v>
          </cell>
          <cell r="J17295">
            <v>7172302379.2299995</v>
          </cell>
        </row>
        <row r="17296">
          <cell r="H17296" t="str">
            <v>7100000725</v>
          </cell>
          <cell r="I17296">
            <v>7204191700</v>
          </cell>
          <cell r="J17296">
            <v>7172302379.2299995</v>
          </cell>
        </row>
        <row r="17297">
          <cell r="H17297" t="str">
            <v>7103056725</v>
          </cell>
          <cell r="I17297">
            <v>7204191700</v>
          </cell>
          <cell r="J17297">
            <v>7172302379.2299995</v>
          </cell>
        </row>
        <row r="17298">
          <cell r="H17298" t="str">
            <v>7103056725</v>
          </cell>
          <cell r="I17298">
            <v>7204191700</v>
          </cell>
          <cell r="J17298">
            <v>7172302379.2299995</v>
          </cell>
        </row>
        <row r="17299">
          <cell r="H17299" t="str">
            <v>7103056725</v>
          </cell>
          <cell r="I17299">
            <v>0</v>
          </cell>
          <cell r="J17299">
            <v>7172302379.2299995</v>
          </cell>
        </row>
        <row r="17300">
          <cell r="H17300" t="str">
            <v>777</v>
          </cell>
          <cell r="I17300">
            <v>76562964600</v>
          </cell>
          <cell r="J17300">
            <v>74950599219.690002</v>
          </cell>
        </row>
        <row r="17301">
          <cell r="H17301" t="str">
            <v>777</v>
          </cell>
          <cell r="I17301">
            <v>129535400</v>
          </cell>
          <cell r="J17301">
            <v>95616178.260000005</v>
          </cell>
        </row>
        <row r="17302">
          <cell r="H17302" t="str">
            <v>777</v>
          </cell>
          <cell r="I17302">
            <v>129295400</v>
          </cell>
          <cell r="J17302">
            <v>95376178.260000005</v>
          </cell>
        </row>
        <row r="17303">
          <cell r="H17303" t="str">
            <v>1300000777</v>
          </cell>
          <cell r="I17303">
            <v>129295400</v>
          </cell>
          <cell r="J17303">
            <v>95376178.260000005</v>
          </cell>
        </row>
        <row r="17304">
          <cell r="H17304" t="str">
            <v>1340000777</v>
          </cell>
          <cell r="I17304">
            <v>129295400</v>
          </cell>
          <cell r="J17304">
            <v>95376178.260000005</v>
          </cell>
        </row>
        <row r="17305">
          <cell r="H17305" t="str">
            <v>1342794777</v>
          </cell>
          <cell r="I17305">
            <v>129295400</v>
          </cell>
          <cell r="J17305">
            <v>95376178.260000005</v>
          </cell>
        </row>
        <row r="17306">
          <cell r="H17306" t="str">
            <v>1342794777</v>
          </cell>
          <cell r="I17306">
            <v>129295400</v>
          </cell>
          <cell r="J17306">
            <v>95376178.260000005</v>
          </cell>
        </row>
        <row r="17307">
          <cell r="H17307" t="str">
            <v>1342794777</v>
          </cell>
          <cell r="I17307">
            <v>0</v>
          </cell>
          <cell r="J17307">
            <v>95376178.260000005</v>
          </cell>
        </row>
        <row r="17308">
          <cell r="H17308" t="str">
            <v>1342794777</v>
          </cell>
          <cell r="I17308">
            <v>0</v>
          </cell>
          <cell r="J17308">
            <v>95376178.260000005</v>
          </cell>
        </row>
        <row r="17309">
          <cell r="H17309" t="str">
            <v>777</v>
          </cell>
          <cell r="I17309">
            <v>240000</v>
          </cell>
          <cell r="J17309">
            <v>240000</v>
          </cell>
        </row>
        <row r="17310">
          <cell r="H17310" t="str">
            <v>1400000777</v>
          </cell>
          <cell r="I17310">
            <v>240000</v>
          </cell>
          <cell r="J17310">
            <v>240000</v>
          </cell>
        </row>
        <row r="17311">
          <cell r="H17311" t="str">
            <v>1460000777</v>
          </cell>
          <cell r="I17311">
            <v>240000</v>
          </cell>
          <cell r="J17311">
            <v>240000</v>
          </cell>
        </row>
        <row r="17312">
          <cell r="H17312" t="str">
            <v>1463046777</v>
          </cell>
          <cell r="I17312">
            <v>240000</v>
          </cell>
          <cell r="J17312">
            <v>240000</v>
          </cell>
        </row>
        <row r="17313">
          <cell r="H17313" t="str">
            <v>1463046777</v>
          </cell>
          <cell r="I17313">
            <v>240000</v>
          </cell>
          <cell r="J17313">
            <v>240000</v>
          </cell>
        </row>
        <row r="17314">
          <cell r="H17314" t="str">
            <v>1463046777</v>
          </cell>
          <cell r="I17314">
            <v>0</v>
          </cell>
          <cell r="J17314">
            <v>240000</v>
          </cell>
        </row>
        <row r="17315">
          <cell r="H17315" t="str">
            <v>777</v>
          </cell>
          <cell r="I17315">
            <v>6488631700</v>
          </cell>
          <cell r="J17315">
            <v>6487997762.0500002</v>
          </cell>
        </row>
        <row r="17316">
          <cell r="H17316" t="str">
            <v>777</v>
          </cell>
          <cell r="I17316">
            <v>1668899300</v>
          </cell>
          <cell r="J17316">
            <v>1668899299.48</v>
          </cell>
        </row>
        <row r="17317">
          <cell r="H17317" t="str">
            <v>0200000777</v>
          </cell>
          <cell r="I17317">
            <v>643781400</v>
          </cell>
          <cell r="J17317">
            <v>643781400</v>
          </cell>
        </row>
        <row r="17318">
          <cell r="H17318" t="str">
            <v>0210000777</v>
          </cell>
          <cell r="I17318">
            <v>643781400</v>
          </cell>
          <cell r="J17318">
            <v>643781400</v>
          </cell>
        </row>
        <row r="17319">
          <cell r="H17319" t="str">
            <v>0210059777</v>
          </cell>
          <cell r="I17319">
            <v>643781400</v>
          </cell>
          <cell r="J17319">
            <v>643781400</v>
          </cell>
        </row>
        <row r="17320">
          <cell r="H17320" t="str">
            <v>0210059777</v>
          </cell>
          <cell r="I17320">
            <v>643781400</v>
          </cell>
          <cell r="J17320">
            <v>643781400</v>
          </cell>
        </row>
        <row r="17321">
          <cell r="H17321" t="str">
            <v>0210059777</v>
          </cell>
          <cell r="I17321">
            <v>0</v>
          </cell>
          <cell r="J17321">
            <v>643781400</v>
          </cell>
        </row>
        <row r="17322">
          <cell r="H17322" t="str">
            <v>0210059777</v>
          </cell>
          <cell r="I17322">
            <v>0</v>
          </cell>
          <cell r="J17322">
            <v>614136800</v>
          </cell>
        </row>
        <row r="17323">
          <cell r="H17323" t="str">
            <v>0210059777</v>
          </cell>
          <cell r="I17323">
            <v>0</v>
          </cell>
          <cell r="J17323">
            <v>29644600</v>
          </cell>
        </row>
        <row r="17324">
          <cell r="H17324" t="str">
            <v>0300000777</v>
          </cell>
          <cell r="I17324">
            <v>5180900</v>
          </cell>
          <cell r="J17324">
            <v>5180900</v>
          </cell>
        </row>
        <row r="17325">
          <cell r="H17325" t="str">
            <v>0330000777</v>
          </cell>
          <cell r="I17325">
            <v>5180900</v>
          </cell>
          <cell r="J17325">
            <v>5180900</v>
          </cell>
        </row>
        <row r="17326">
          <cell r="H17326" t="str">
            <v>0333986777</v>
          </cell>
          <cell r="I17326">
            <v>5180900</v>
          </cell>
          <cell r="J17326">
            <v>5180900</v>
          </cell>
        </row>
        <row r="17327">
          <cell r="H17327" t="str">
            <v>0333986777</v>
          </cell>
          <cell r="I17327">
            <v>5180900</v>
          </cell>
          <cell r="J17327">
            <v>5180900</v>
          </cell>
        </row>
        <row r="17328">
          <cell r="H17328" t="str">
            <v>0333986777</v>
          </cell>
          <cell r="I17328">
            <v>0</v>
          </cell>
          <cell r="J17328">
            <v>5180900</v>
          </cell>
        </row>
        <row r="17329">
          <cell r="H17329" t="str">
            <v>0333986777</v>
          </cell>
          <cell r="I17329">
            <v>0</v>
          </cell>
          <cell r="J17329">
            <v>5180900</v>
          </cell>
        </row>
        <row r="17330">
          <cell r="H17330" t="str">
            <v>1300000777</v>
          </cell>
          <cell r="I17330">
            <v>1019937000</v>
          </cell>
          <cell r="J17330">
            <v>1019936999.48</v>
          </cell>
        </row>
        <row r="17331">
          <cell r="H17331" t="str">
            <v>1350000777</v>
          </cell>
          <cell r="I17331">
            <v>1019937000</v>
          </cell>
          <cell r="J17331">
            <v>1019936999.48</v>
          </cell>
        </row>
        <row r="17332">
          <cell r="H17332" t="str">
            <v>1359999777</v>
          </cell>
          <cell r="I17332">
            <v>1019937000</v>
          </cell>
          <cell r="J17332">
            <v>1019936999.48</v>
          </cell>
        </row>
        <row r="17333">
          <cell r="H17333" t="str">
            <v>1359999777</v>
          </cell>
          <cell r="I17333">
            <v>1019937000</v>
          </cell>
          <cell r="J17333">
            <v>1019936999.48</v>
          </cell>
        </row>
        <row r="17334">
          <cell r="H17334" t="str">
            <v>1359999777</v>
          </cell>
          <cell r="I17334">
            <v>0</v>
          </cell>
          <cell r="J17334">
            <v>1019936999.48</v>
          </cell>
        </row>
        <row r="17335">
          <cell r="H17335" t="str">
            <v>1359999777</v>
          </cell>
          <cell r="I17335">
            <v>0</v>
          </cell>
          <cell r="J17335">
            <v>1019936999.48</v>
          </cell>
        </row>
        <row r="17336">
          <cell r="H17336" t="str">
            <v>777</v>
          </cell>
          <cell r="I17336">
            <v>161400</v>
          </cell>
          <cell r="J17336">
            <v>161280</v>
          </cell>
        </row>
        <row r="17337">
          <cell r="H17337" t="str">
            <v>1300000777</v>
          </cell>
          <cell r="I17337">
            <v>161400</v>
          </cell>
          <cell r="J17337">
            <v>161280</v>
          </cell>
        </row>
        <row r="17338">
          <cell r="H17338" t="str">
            <v>1340000777</v>
          </cell>
          <cell r="I17338">
            <v>161400</v>
          </cell>
          <cell r="J17338">
            <v>161280</v>
          </cell>
        </row>
        <row r="17339">
          <cell r="H17339" t="str">
            <v>1342040777</v>
          </cell>
          <cell r="I17339">
            <v>161400</v>
          </cell>
          <cell r="J17339">
            <v>161280</v>
          </cell>
        </row>
        <row r="17340">
          <cell r="H17340" t="str">
            <v>1342040777</v>
          </cell>
          <cell r="I17340">
            <v>161400</v>
          </cell>
          <cell r="J17340">
            <v>161280</v>
          </cell>
        </row>
        <row r="17341">
          <cell r="H17341" t="str">
            <v>1342040777</v>
          </cell>
          <cell r="I17341">
            <v>0</v>
          </cell>
          <cell r="J17341">
            <v>161280</v>
          </cell>
        </row>
        <row r="17342">
          <cell r="H17342" t="str">
            <v>1342040777</v>
          </cell>
          <cell r="I17342">
            <v>0</v>
          </cell>
          <cell r="J17342">
            <v>161280</v>
          </cell>
        </row>
        <row r="17343">
          <cell r="H17343" t="str">
            <v>777</v>
          </cell>
          <cell r="I17343">
            <v>4775311200</v>
          </cell>
          <cell r="J17343">
            <v>4774677382.5699997</v>
          </cell>
        </row>
        <row r="17344">
          <cell r="H17344" t="str">
            <v>0200000777</v>
          </cell>
          <cell r="I17344">
            <v>4591971500</v>
          </cell>
          <cell r="J17344">
            <v>4591971500</v>
          </cell>
        </row>
        <row r="17345">
          <cell r="H17345" t="str">
            <v>0210000777</v>
          </cell>
          <cell r="I17345">
            <v>4591971500</v>
          </cell>
          <cell r="J17345">
            <v>4591971500</v>
          </cell>
        </row>
        <row r="17346">
          <cell r="H17346" t="str">
            <v>0210059777</v>
          </cell>
          <cell r="I17346">
            <v>4591971500</v>
          </cell>
          <cell r="J17346">
            <v>4591971500</v>
          </cell>
        </row>
        <row r="17347">
          <cell r="H17347" t="str">
            <v>0210059777</v>
          </cell>
          <cell r="I17347">
            <v>4591971500</v>
          </cell>
          <cell r="J17347">
            <v>4591971500</v>
          </cell>
        </row>
        <row r="17348">
          <cell r="H17348" t="str">
            <v>0210059777</v>
          </cell>
          <cell r="I17348">
            <v>0</v>
          </cell>
          <cell r="J17348">
            <v>4591971500</v>
          </cell>
        </row>
        <row r="17349">
          <cell r="H17349" t="str">
            <v>0210059777</v>
          </cell>
          <cell r="I17349">
            <v>0</v>
          </cell>
          <cell r="J17349">
            <v>3952444400</v>
          </cell>
        </row>
        <row r="17350">
          <cell r="H17350" t="str">
            <v>0210059777</v>
          </cell>
          <cell r="I17350">
            <v>0</v>
          </cell>
          <cell r="J17350">
            <v>639527100</v>
          </cell>
        </row>
        <row r="17351">
          <cell r="H17351" t="str">
            <v>0300000777</v>
          </cell>
          <cell r="I17351">
            <v>61080000</v>
          </cell>
          <cell r="J17351">
            <v>61080000</v>
          </cell>
        </row>
        <row r="17352">
          <cell r="H17352" t="str">
            <v>0330000777</v>
          </cell>
          <cell r="I17352">
            <v>61080000</v>
          </cell>
          <cell r="J17352">
            <v>61080000</v>
          </cell>
        </row>
        <row r="17353">
          <cell r="H17353" t="str">
            <v>0333986777</v>
          </cell>
          <cell r="I17353">
            <v>61080000</v>
          </cell>
          <cell r="J17353">
            <v>61080000</v>
          </cell>
        </row>
        <row r="17354">
          <cell r="H17354" t="str">
            <v>0333986777</v>
          </cell>
          <cell r="I17354">
            <v>61080000</v>
          </cell>
          <cell r="J17354">
            <v>61080000</v>
          </cell>
        </row>
        <row r="17355">
          <cell r="H17355" t="str">
            <v>0333986777</v>
          </cell>
          <cell r="I17355">
            <v>0</v>
          </cell>
          <cell r="J17355">
            <v>61080000</v>
          </cell>
        </row>
        <row r="17356">
          <cell r="H17356" t="str">
            <v>0333986777</v>
          </cell>
          <cell r="I17356">
            <v>0</v>
          </cell>
          <cell r="J17356">
            <v>61080000</v>
          </cell>
        </row>
        <row r="17357">
          <cell r="H17357" t="str">
            <v>1300000777</v>
          </cell>
          <cell r="I17357">
            <v>122259700</v>
          </cell>
          <cell r="J17357">
            <v>121625882.56999999</v>
          </cell>
        </row>
        <row r="17358">
          <cell r="H17358" t="str">
            <v>1330000777</v>
          </cell>
          <cell r="I17358">
            <v>9623800</v>
          </cell>
          <cell r="J17358">
            <v>8990000</v>
          </cell>
        </row>
        <row r="17359">
          <cell r="H17359" t="str">
            <v>1332027777</v>
          </cell>
          <cell r="I17359">
            <v>9623800</v>
          </cell>
          <cell r="J17359">
            <v>8990000</v>
          </cell>
        </row>
        <row r="17360">
          <cell r="H17360" t="str">
            <v>1332027777</v>
          </cell>
          <cell r="I17360">
            <v>9623800</v>
          </cell>
          <cell r="J17360">
            <v>8990000</v>
          </cell>
        </row>
        <row r="17361">
          <cell r="H17361" t="str">
            <v>1332027777</v>
          </cell>
          <cell r="I17361">
            <v>0</v>
          </cell>
          <cell r="J17361">
            <v>8990000</v>
          </cell>
        </row>
        <row r="17362">
          <cell r="H17362" t="str">
            <v>1332027777</v>
          </cell>
          <cell r="I17362">
            <v>0</v>
          </cell>
          <cell r="J17362">
            <v>8990000</v>
          </cell>
        </row>
        <row r="17363">
          <cell r="H17363" t="str">
            <v>1350000777</v>
          </cell>
          <cell r="I17363">
            <v>112635900</v>
          </cell>
          <cell r="J17363">
            <v>112635882.56999999</v>
          </cell>
        </row>
        <row r="17364">
          <cell r="H17364" t="str">
            <v>1359999777</v>
          </cell>
          <cell r="I17364">
            <v>112635900</v>
          </cell>
          <cell r="J17364">
            <v>112635882.56999999</v>
          </cell>
        </row>
        <row r="17365">
          <cell r="H17365" t="str">
            <v>1359999777</v>
          </cell>
          <cell r="I17365">
            <v>112635900</v>
          </cell>
          <cell r="J17365">
            <v>112635882.56999999</v>
          </cell>
        </row>
        <row r="17366">
          <cell r="H17366" t="str">
            <v>1359999777</v>
          </cell>
          <cell r="I17366">
            <v>0</v>
          </cell>
          <cell r="J17366">
            <v>112635882.56999999</v>
          </cell>
        </row>
        <row r="17367">
          <cell r="H17367" t="str">
            <v>1359999777</v>
          </cell>
          <cell r="I17367">
            <v>0</v>
          </cell>
          <cell r="J17367">
            <v>112635882.56999999</v>
          </cell>
        </row>
        <row r="17368">
          <cell r="H17368" t="str">
            <v>777</v>
          </cell>
          <cell r="I17368">
            <v>44259800</v>
          </cell>
          <cell r="J17368">
            <v>44259800</v>
          </cell>
        </row>
        <row r="17369">
          <cell r="H17369" t="str">
            <v>0200000777</v>
          </cell>
          <cell r="I17369">
            <v>44259800</v>
          </cell>
          <cell r="J17369">
            <v>44259800</v>
          </cell>
        </row>
        <row r="17370">
          <cell r="H17370" t="str">
            <v>0210000777</v>
          </cell>
          <cell r="I17370">
            <v>44259800</v>
          </cell>
          <cell r="J17370">
            <v>44259800</v>
          </cell>
        </row>
        <row r="17371">
          <cell r="H17371" t="str">
            <v>0210059777</v>
          </cell>
          <cell r="I17371">
            <v>44259800</v>
          </cell>
          <cell r="J17371">
            <v>44259800</v>
          </cell>
        </row>
        <row r="17372">
          <cell r="H17372" t="str">
            <v>0210059777</v>
          </cell>
          <cell r="I17372">
            <v>44259800</v>
          </cell>
          <cell r="J17372">
            <v>44259800</v>
          </cell>
        </row>
        <row r="17373">
          <cell r="H17373" t="str">
            <v>0210059777</v>
          </cell>
          <cell r="I17373">
            <v>0</v>
          </cell>
          <cell r="J17373">
            <v>44259800</v>
          </cell>
        </row>
        <row r="17374">
          <cell r="H17374" t="str">
            <v>0210059777</v>
          </cell>
          <cell r="I17374">
            <v>0</v>
          </cell>
          <cell r="J17374">
            <v>44259800</v>
          </cell>
        </row>
        <row r="17375">
          <cell r="H17375" t="str">
            <v>777</v>
          </cell>
          <cell r="I17375">
            <v>45436200</v>
          </cell>
          <cell r="J17375">
            <v>45436200</v>
          </cell>
        </row>
        <row r="17376">
          <cell r="H17376" t="str">
            <v>777</v>
          </cell>
          <cell r="I17376">
            <v>45436200</v>
          </cell>
          <cell r="J17376">
            <v>45436200</v>
          </cell>
        </row>
        <row r="17377">
          <cell r="H17377" t="str">
            <v>1100000777</v>
          </cell>
          <cell r="I17377">
            <v>45436200</v>
          </cell>
          <cell r="J17377">
            <v>45436200</v>
          </cell>
        </row>
        <row r="17378">
          <cell r="H17378" t="str">
            <v>1110000777</v>
          </cell>
          <cell r="I17378">
            <v>45436200</v>
          </cell>
          <cell r="J17378">
            <v>45436200</v>
          </cell>
        </row>
        <row r="17379">
          <cell r="H17379" t="str">
            <v>1110059777</v>
          </cell>
          <cell r="I17379">
            <v>45436200</v>
          </cell>
          <cell r="J17379">
            <v>45436200</v>
          </cell>
        </row>
        <row r="17380">
          <cell r="H17380" t="str">
            <v>1110059777</v>
          </cell>
          <cell r="I17380">
            <v>45436200</v>
          </cell>
          <cell r="J17380">
            <v>45436200</v>
          </cell>
        </row>
        <row r="17381">
          <cell r="H17381" t="str">
            <v>1110059777</v>
          </cell>
          <cell r="I17381">
            <v>0</v>
          </cell>
          <cell r="J17381">
            <v>45436200</v>
          </cell>
        </row>
        <row r="17382">
          <cell r="H17382" t="str">
            <v>1110059777</v>
          </cell>
          <cell r="I17382">
            <v>0</v>
          </cell>
          <cell r="J17382">
            <v>45436200</v>
          </cell>
        </row>
        <row r="17383">
          <cell r="H17383" t="str">
            <v>777</v>
          </cell>
          <cell r="I17383">
            <v>26500000</v>
          </cell>
          <cell r="J17383">
            <v>26500000</v>
          </cell>
        </row>
        <row r="17384">
          <cell r="H17384" t="str">
            <v>777</v>
          </cell>
          <cell r="I17384">
            <v>26500000</v>
          </cell>
          <cell r="J17384">
            <v>26500000</v>
          </cell>
        </row>
        <row r="17385">
          <cell r="H17385" t="str">
            <v>0500000777</v>
          </cell>
          <cell r="I17385">
            <v>26500000</v>
          </cell>
          <cell r="J17385">
            <v>26500000</v>
          </cell>
        </row>
        <row r="17386">
          <cell r="H17386" t="str">
            <v>0540000777</v>
          </cell>
          <cell r="I17386">
            <v>26500000</v>
          </cell>
          <cell r="J17386">
            <v>26500000</v>
          </cell>
        </row>
        <row r="17387">
          <cell r="H17387" t="str">
            <v>0543589777</v>
          </cell>
          <cell r="I17387">
            <v>26500000</v>
          </cell>
          <cell r="J17387">
            <v>26500000</v>
          </cell>
        </row>
        <row r="17388">
          <cell r="H17388" t="str">
            <v>0543589777</v>
          </cell>
          <cell r="I17388">
            <v>26500000</v>
          </cell>
          <cell r="J17388">
            <v>26500000</v>
          </cell>
        </row>
        <row r="17389">
          <cell r="H17389" t="str">
            <v>0543589777</v>
          </cell>
          <cell r="I17389">
            <v>0</v>
          </cell>
          <cell r="J17389">
            <v>26500000</v>
          </cell>
        </row>
        <row r="17390">
          <cell r="H17390" t="str">
            <v>0543589777</v>
          </cell>
          <cell r="I17390">
            <v>0</v>
          </cell>
          <cell r="J17390">
            <v>26500000</v>
          </cell>
        </row>
        <row r="17391">
          <cell r="H17391" t="str">
            <v>777</v>
          </cell>
          <cell r="I17391">
            <v>69872861300</v>
          </cell>
          <cell r="J17391">
            <v>68295049079.379997</v>
          </cell>
        </row>
        <row r="17392">
          <cell r="H17392" t="str">
            <v>777</v>
          </cell>
          <cell r="I17392">
            <v>11621280500</v>
          </cell>
          <cell r="J17392">
            <v>10419082920</v>
          </cell>
        </row>
        <row r="17393">
          <cell r="H17393" t="str">
            <v>0400000777</v>
          </cell>
          <cell r="I17393">
            <v>26216000</v>
          </cell>
          <cell r="J17393">
            <v>26082000</v>
          </cell>
        </row>
        <row r="17394">
          <cell r="H17394" t="str">
            <v>0410000777</v>
          </cell>
          <cell r="I17394">
            <v>26216000</v>
          </cell>
          <cell r="J17394">
            <v>26082000</v>
          </cell>
        </row>
        <row r="17395">
          <cell r="H17395" t="str">
            <v>0415027777</v>
          </cell>
          <cell r="I17395">
            <v>24624000</v>
          </cell>
          <cell r="J17395">
            <v>24624000</v>
          </cell>
        </row>
        <row r="17396">
          <cell r="H17396" t="str">
            <v>0415027777</v>
          </cell>
          <cell r="I17396">
            <v>24624000</v>
          </cell>
          <cell r="J17396">
            <v>24624000</v>
          </cell>
        </row>
        <row r="17397">
          <cell r="H17397" t="str">
            <v>0415027777</v>
          </cell>
          <cell r="I17397">
            <v>0</v>
          </cell>
          <cell r="J17397">
            <v>24624000</v>
          </cell>
        </row>
        <row r="17398">
          <cell r="H17398" t="str">
            <v>0415027777</v>
          </cell>
          <cell r="I17398">
            <v>0</v>
          </cell>
          <cell r="J17398">
            <v>24624000</v>
          </cell>
        </row>
        <row r="17399">
          <cell r="H17399" t="str">
            <v>0419999777</v>
          </cell>
          <cell r="I17399">
            <v>1592000</v>
          </cell>
          <cell r="J17399">
            <v>1458000</v>
          </cell>
        </row>
        <row r="17400">
          <cell r="H17400" t="str">
            <v>0419999777</v>
          </cell>
          <cell r="I17400">
            <v>1592000</v>
          </cell>
          <cell r="J17400">
            <v>1458000</v>
          </cell>
        </row>
        <row r="17401">
          <cell r="H17401" t="str">
            <v>0419999777</v>
          </cell>
          <cell r="I17401">
            <v>0</v>
          </cell>
          <cell r="J17401">
            <v>1458000</v>
          </cell>
        </row>
        <row r="17402">
          <cell r="H17402" t="str">
            <v>0419999777</v>
          </cell>
          <cell r="I17402">
            <v>0</v>
          </cell>
          <cell r="J17402">
            <v>1458000</v>
          </cell>
        </row>
        <row r="17403">
          <cell r="H17403" t="str">
            <v>1300000777</v>
          </cell>
          <cell r="I17403">
            <v>11595064500</v>
          </cell>
          <cell r="J17403">
            <v>10393000920</v>
          </cell>
        </row>
        <row r="17404">
          <cell r="H17404" t="str">
            <v>1310000777</v>
          </cell>
          <cell r="I17404">
            <v>3084915700</v>
          </cell>
          <cell r="J17404">
            <v>1883552120</v>
          </cell>
        </row>
        <row r="17405">
          <cell r="H17405" t="str">
            <v>1310059777</v>
          </cell>
          <cell r="I17405">
            <v>813074200</v>
          </cell>
          <cell r="J17405">
            <v>813074200</v>
          </cell>
        </row>
        <row r="17406">
          <cell r="H17406" t="str">
            <v>1310059777</v>
          </cell>
          <cell r="I17406">
            <v>813074200</v>
          </cell>
          <cell r="J17406">
            <v>813074200</v>
          </cell>
        </row>
        <row r="17407">
          <cell r="H17407" t="str">
            <v>1310059777</v>
          </cell>
          <cell r="I17407">
            <v>0</v>
          </cell>
          <cell r="J17407">
            <v>40920500</v>
          </cell>
        </row>
        <row r="17408">
          <cell r="H17408" t="str">
            <v>1310059777</v>
          </cell>
          <cell r="I17408">
            <v>0</v>
          </cell>
          <cell r="J17408">
            <v>40920500</v>
          </cell>
        </row>
        <row r="17409">
          <cell r="H17409" t="str">
            <v>1310059777</v>
          </cell>
          <cell r="I17409">
            <v>0</v>
          </cell>
          <cell r="J17409">
            <v>772153700</v>
          </cell>
        </row>
        <row r="17410">
          <cell r="H17410" t="str">
            <v>1310059777</v>
          </cell>
          <cell r="I17410">
            <v>0</v>
          </cell>
          <cell r="J17410">
            <v>772153700</v>
          </cell>
        </row>
        <row r="17411">
          <cell r="H17411" t="str">
            <v>1312015777</v>
          </cell>
          <cell r="I17411">
            <v>24367500</v>
          </cell>
          <cell r="J17411">
            <v>24367500</v>
          </cell>
        </row>
        <row r="17412">
          <cell r="H17412" t="str">
            <v>1312015777</v>
          </cell>
          <cell r="I17412">
            <v>24367500</v>
          </cell>
          <cell r="J17412">
            <v>24367500</v>
          </cell>
        </row>
        <row r="17413">
          <cell r="H17413" t="str">
            <v>1312015777</v>
          </cell>
          <cell r="I17413">
            <v>0</v>
          </cell>
          <cell r="J17413">
            <v>24367500</v>
          </cell>
        </row>
        <row r="17414">
          <cell r="H17414" t="str">
            <v>1312015777</v>
          </cell>
          <cell r="I17414">
            <v>0</v>
          </cell>
          <cell r="J17414">
            <v>24367500</v>
          </cell>
        </row>
        <row r="17415">
          <cell r="H17415" t="str">
            <v>1312795777</v>
          </cell>
          <cell r="I17415">
            <v>1201095000</v>
          </cell>
          <cell r="J17415">
            <v>0</v>
          </cell>
        </row>
        <row r="17416">
          <cell r="H17416" t="str">
            <v>1312795777</v>
          </cell>
          <cell r="I17416">
            <v>1201095000</v>
          </cell>
          <cell r="J17416">
            <v>0</v>
          </cell>
        </row>
        <row r="17417">
          <cell r="H17417" t="str">
            <v>1315080777</v>
          </cell>
          <cell r="I17417">
            <v>434250000</v>
          </cell>
          <cell r="J17417">
            <v>433991720</v>
          </cell>
        </row>
        <row r="17418">
          <cell r="H17418" t="str">
            <v>1315080777</v>
          </cell>
          <cell r="I17418">
            <v>434250000</v>
          </cell>
          <cell r="J17418">
            <v>433991720</v>
          </cell>
        </row>
        <row r="17419">
          <cell r="H17419" t="str">
            <v>1315080777</v>
          </cell>
          <cell r="I17419">
            <v>0</v>
          </cell>
          <cell r="J17419">
            <v>433991720</v>
          </cell>
        </row>
        <row r="17420">
          <cell r="H17420" t="str">
            <v>1315080777</v>
          </cell>
          <cell r="I17420">
            <v>0</v>
          </cell>
          <cell r="J17420">
            <v>433991720</v>
          </cell>
        </row>
        <row r="17421">
          <cell r="H17421" t="str">
            <v>1315111777</v>
          </cell>
          <cell r="I17421">
            <v>300000000</v>
          </cell>
          <cell r="J17421">
            <v>300000000</v>
          </cell>
        </row>
        <row r="17422">
          <cell r="H17422" t="str">
            <v>1315111777</v>
          </cell>
          <cell r="I17422">
            <v>300000000</v>
          </cell>
          <cell r="J17422">
            <v>300000000</v>
          </cell>
        </row>
        <row r="17423">
          <cell r="H17423" t="str">
            <v>1315111777</v>
          </cell>
          <cell r="I17423">
            <v>0</v>
          </cell>
          <cell r="J17423">
            <v>300000000</v>
          </cell>
        </row>
        <row r="17424">
          <cell r="H17424" t="str">
            <v>1315111777</v>
          </cell>
          <cell r="I17424">
            <v>0</v>
          </cell>
          <cell r="J17424">
            <v>300000000</v>
          </cell>
        </row>
        <row r="17425">
          <cell r="H17425" t="str">
            <v>1315127777</v>
          </cell>
          <cell r="I17425">
            <v>127440000</v>
          </cell>
          <cell r="J17425">
            <v>127439700</v>
          </cell>
        </row>
        <row r="17426">
          <cell r="H17426" t="str">
            <v>1315127777</v>
          </cell>
          <cell r="I17426">
            <v>127440000</v>
          </cell>
          <cell r="J17426">
            <v>127439700</v>
          </cell>
        </row>
        <row r="17427">
          <cell r="H17427" t="str">
            <v>1315127777</v>
          </cell>
          <cell r="I17427">
            <v>0</v>
          </cell>
          <cell r="J17427">
            <v>127439700</v>
          </cell>
        </row>
        <row r="17428">
          <cell r="H17428" t="str">
            <v>1315127777</v>
          </cell>
          <cell r="I17428">
            <v>0</v>
          </cell>
          <cell r="J17428">
            <v>127439700</v>
          </cell>
        </row>
        <row r="17429">
          <cell r="H17429" t="str">
            <v>1315165777</v>
          </cell>
          <cell r="I17429">
            <v>85500000</v>
          </cell>
          <cell r="J17429">
            <v>85500000</v>
          </cell>
        </row>
        <row r="17430">
          <cell r="H17430" t="str">
            <v>1315165777</v>
          </cell>
          <cell r="I17430">
            <v>85500000</v>
          </cell>
          <cell r="J17430">
            <v>85500000</v>
          </cell>
        </row>
        <row r="17431">
          <cell r="H17431" t="str">
            <v>1315165777</v>
          </cell>
          <cell r="I17431">
            <v>0</v>
          </cell>
          <cell r="J17431">
            <v>85500000</v>
          </cell>
        </row>
        <row r="17432">
          <cell r="H17432" t="str">
            <v>1316057777</v>
          </cell>
          <cell r="I17432">
            <v>3249000</v>
          </cell>
          <cell r="J17432">
            <v>3239000</v>
          </cell>
        </row>
        <row r="17433">
          <cell r="H17433" t="str">
            <v>1316057777</v>
          </cell>
          <cell r="I17433">
            <v>3249000</v>
          </cell>
          <cell r="J17433">
            <v>3239000</v>
          </cell>
        </row>
        <row r="17434">
          <cell r="H17434" t="str">
            <v>1316057777</v>
          </cell>
          <cell r="I17434">
            <v>0</v>
          </cell>
          <cell r="J17434">
            <v>3239000</v>
          </cell>
        </row>
        <row r="17435">
          <cell r="H17435" t="str">
            <v>1316057777</v>
          </cell>
          <cell r="I17435">
            <v>0</v>
          </cell>
          <cell r="J17435">
            <v>3239000</v>
          </cell>
        </row>
        <row r="17436">
          <cell r="H17436" t="str">
            <v>1316679777</v>
          </cell>
          <cell r="I17436">
            <v>95940000</v>
          </cell>
          <cell r="J17436">
            <v>95940000</v>
          </cell>
        </row>
        <row r="17437">
          <cell r="H17437" t="str">
            <v>1316679777</v>
          </cell>
          <cell r="I17437">
            <v>95940000</v>
          </cell>
          <cell r="J17437">
            <v>95940000</v>
          </cell>
        </row>
        <row r="17438">
          <cell r="H17438" t="str">
            <v>1316679777</v>
          </cell>
          <cell r="I17438">
            <v>0</v>
          </cell>
          <cell r="J17438">
            <v>95940000</v>
          </cell>
        </row>
        <row r="17439">
          <cell r="H17439" t="str">
            <v>1350000777</v>
          </cell>
          <cell r="I17439">
            <v>8510148800</v>
          </cell>
          <cell r="J17439">
            <v>8509448800</v>
          </cell>
        </row>
        <row r="17440">
          <cell r="H17440" t="str">
            <v>1355017777</v>
          </cell>
          <cell r="I17440">
            <v>1338673500</v>
          </cell>
          <cell r="J17440">
            <v>1338673500</v>
          </cell>
        </row>
        <row r="17441">
          <cell r="H17441" t="str">
            <v>1355017777</v>
          </cell>
          <cell r="I17441">
            <v>1338673500</v>
          </cell>
          <cell r="J17441">
            <v>1338673500</v>
          </cell>
        </row>
        <row r="17442">
          <cell r="H17442" t="str">
            <v>1355017777</v>
          </cell>
          <cell r="I17442">
            <v>0</v>
          </cell>
          <cell r="J17442">
            <v>1338673500</v>
          </cell>
        </row>
        <row r="17443">
          <cell r="H17443" t="str">
            <v>1355017777</v>
          </cell>
          <cell r="I17443">
            <v>0</v>
          </cell>
          <cell r="J17443">
            <v>515364000</v>
          </cell>
        </row>
        <row r="17444">
          <cell r="H17444" t="str">
            <v>1355017777</v>
          </cell>
          <cell r="I17444">
            <v>0</v>
          </cell>
          <cell r="J17444">
            <v>823309500</v>
          </cell>
        </row>
        <row r="17445">
          <cell r="H17445" t="str">
            <v>1355095777</v>
          </cell>
          <cell r="I17445">
            <v>7018738100</v>
          </cell>
          <cell r="J17445">
            <v>7018738100</v>
          </cell>
        </row>
        <row r="17446">
          <cell r="H17446" t="str">
            <v>1355095777</v>
          </cell>
          <cell r="I17446">
            <v>7018738100</v>
          </cell>
          <cell r="J17446">
            <v>7018738100</v>
          </cell>
        </row>
        <row r="17447">
          <cell r="H17447" t="str">
            <v>1355095777</v>
          </cell>
          <cell r="I17447">
            <v>0</v>
          </cell>
          <cell r="J17447">
            <v>7018738100</v>
          </cell>
        </row>
        <row r="17448">
          <cell r="H17448" t="str">
            <v>1355095777</v>
          </cell>
          <cell r="I17448">
            <v>0</v>
          </cell>
          <cell r="J17448">
            <v>7018738100</v>
          </cell>
        </row>
        <row r="17449">
          <cell r="H17449" t="str">
            <v>1359999777</v>
          </cell>
          <cell r="I17449">
            <v>152737200</v>
          </cell>
          <cell r="J17449">
            <v>152037200</v>
          </cell>
        </row>
        <row r="17450">
          <cell r="H17450" t="str">
            <v>1359999777</v>
          </cell>
          <cell r="I17450">
            <v>152737200</v>
          </cell>
          <cell r="J17450">
            <v>152037200</v>
          </cell>
        </row>
        <row r="17451">
          <cell r="H17451" t="str">
            <v>1359999777</v>
          </cell>
          <cell r="I17451">
            <v>0</v>
          </cell>
          <cell r="J17451">
            <v>152037200</v>
          </cell>
        </row>
        <row r="17452">
          <cell r="H17452" t="str">
            <v>1359999777</v>
          </cell>
          <cell r="I17452">
            <v>0</v>
          </cell>
          <cell r="J17452">
            <v>152037200</v>
          </cell>
        </row>
        <row r="17453">
          <cell r="H17453" t="str">
            <v>777</v>
          </cell>
          <cell r="I17453">
            <v>56645579200</v>
          </cell>
          <cell r="J17453">
            <v>56284355836.139999</v>
          </cell>
        </row>
        <row r="17454">
          <cell r="H17454" t="str">
            <v>1300000777</v>
          </cell>
          <cell r="I17454">
            <v>56645579200</v>
          </cell>
          <cell r="J17454">
            <v>56284355836.139999</v>
          </cell>
        </row>
        <row r="17455">
          <cell r="H17455" t="str">
            <v>1320000777</v>
          </cell>
          <cell r="I17455">
            <v>22515229500</v>
          </cell>
          <cell r="J17455">
            <v>22154171948.080002</v>
          </cell>
        </row>
        <row r="17456">
          <cell r="H17456" t="str">
            <v>1320059777</v>
          </cell>
          <cell r="I17456">
            <v>13080660100</v>
          </cell>
          <cell r="J17456">
            <v>12670931200</v>
          </cell>
        </row>
        <row r="17457">
          <cell r="H17457" t="str">
            <v>1320059777</v>
          </cell>
          <cell r="I17457">
            <v>13080660100</v>
          </cell>
          <cell r="J17457">
            <v>12670931200</v>
          </cell>
        </row>
        <row r="17458">
          <cell r="H17458" t="str">
            <v>1320059777</v>
          </cell>
          <cell r="I17458">
            <v>0</v>
          </cell>
          <cell r="J17458">
            <v>12184931200</v>
          </cell>
        </row>
        <row r="17459">
          <cell r="H17459" t="str">
            <v>1320059777</v>
          </cell>
          <cell r="I17459">
            <v>0</v>
          </cell>
          <cell r="J17459">
            <v>9999194100</v>
          </cell>
        </row>
        <row r="17460">
          <cell r="H17460" t="str">
            <v>1320059777</v>
          </cell>
          <cell r="I17460">
            <v>0</v>
          </cell>
          <cell r="J17460">
            <v>2185737100</v>
          </cell>
        </row>
        <row r="17461">
          <cell r="H17461" t="str">
            <v>1320059777</v>
          </cell>
          <cell r="I17461">
            <v>0</v>
          </cell>
          <cell r="J17461">
            <v>486000000</v>
          </cell>
        </row>
        <row r="17462">
          <cell r="H17462" t="str">
            <v>1320059777</v>
          </cell>
          <cell r="I17462">
            <v>0</v>
          </cell>
          <cell r="J17462">
            <v>486000000</v>
          </cell>
        </row>
        <row r="17463">
          <cell r="H17463" t="str">
            <v>1323044777</v>
          </cell>
          <cell r="I17463">
            <v>1152000000</v>
          </cell>
          <cell r="J17463">
            <v>1121440000</v>
          </cell>
        </row>
        <row r="17464">
          <cell r="H17464" t="str">
            <v>1323044777</v>
          </cell>
          <cell r="I17464">
            <v>1152000000</v>
          </cell>
          <cell r="J17464">
            <v>1121440000</v>
          </cell>
        </row>
        <row r="17465">
          <cell r="H17465" t="str">
            <v>1323044777</v>
          </cell>
          <cell r="I17465">
            <v>0</v>
          </cell>
          <cell r="J17465">
            <v>1121440000</v>
          </cell>
        </row>
        <row r="17466">
          <cell r="H17466" t="str">
            <v>1325081777</v>
          </cell>
          <cell r="I17466">
            <v>523800000</v>
          </cell>
          <cell r="J17466">
            <v>523799999</v>
          </cell>
        </row>
        <row r="17467">
          <cell r="H17467" t="str">
            <v>1325081777</v>
          </cell>
          <cell r="I17467">
            <v>523800000</v>
          </cell>
          <cell r="J17467">
            <v>523799999</v>
          </cell>
        </row>
        <row r="17468">
          <cell r="H17468" t="str">
            <v>1325081777</v>
          </cell>
          <cell r="I17468">
            <v>0</v>
          </cell>
          <cell r="J17468">
            <v>523799999</v>
          </cell>
        </row>
        <row r="17469">
          <cell r="H17469" t="str">
            <v>1325081777</v>
          </cell>
          <cell r="I17469">
            <v>0</v>
          </cell>
          <cell r="J17469">
            <v>523799999</v>
          </cell>
        </row>
        <row r="17470">
          <cell r="H17470" t="str">
            <v>1325177777</v>
          </cell>
          <cell r="I17470">
            <v>543600000</v>
          </cell>
          <cell r="J17470">
            <v>543600000</v>
          </cell>
        </row>
        <row r="17471">
          <cell r="H17471" t="str">
            <v>1325177777</v>
          </cell>
          <cell r="I17471">
            <v>543600000</v>
          </cell>
          <cell r="J17471">
            <v>543600000</v>
          </cell>
        </row>
        <row r="17472">
          <cell r="H17472" t="str">
            <v>1325177777</v>
          </cell>
          <cell r="I17472">
            <v>0</v>
          </cell>
          <cell r="J17472">
            <v>543600000</v>
          </cell>
        </row>
        <row r="17473">
          <cell r="H17473" t="str">
            <v>1325215777</v>
          </cell>
          <cell r="I17473">
            <v>90000000</v>
          </cell>
          <cell r="J17473">
            <v>90000000</v>
          </cell>
        </row>
        <row r="17474">
          <cell r="H17474" t="str">
            <v>1325215777</v>
          </cell>
          <cell r="I17474">
            <v>90000000</v>
          </cell>
          <cell r="J17474">
            <v>90000000</v>
          </cell>
        </row>
        <row r="17475">
          <cell r="H17475" t="str">
            <v>1325215777</v>
          </cell>
          <cell r="I17475">
            <v>0</v>
          </cell>
          <cell r="J17475">
            <v>90000000</v>
          </cell>
        </row>
        <row r="17476">
          <cell r="H17476" t="str">
            <v>1325215777</v>
          </cell>
          <cell r="I17476">
            <v>0</v>
          </cell>
          <cell r="J17476">
            <v>90000000</v>
          </cell>
        </row>
        <row r="17477">
          <cell r="H17477" t="str">
            <v>1326054777</v>
          </cell>
          <cell r="I17477">
            <v>250758600</v>
          </cell>
          <cell r="J17477">
            <v>250758600</v>
          </cell>
        </row>
        <row r="17478">
          <cell r="H17478" t="str">
            <v>1326054777</v>
          </cell>
          <cell r="I17478">
            <v>250758600</v>
          </cell>
          <cell r="J17478">
            <v>250758600</v>
          </cell>
        </row>
        <row r="17479">
          <cell r="H17479" t="str">
            <v>1326054777</v>
          </cell>
          <cell r="I17479">
            <v>0</v>
          </cell>
          <cell r="J17479">
            <v>250758600</v>
          </cell>
        </row>
        <row r="17480">
          <cell r="H17480" t="str">
            <v>1326057777</v>
          </cell>
          <cell r="I17480">
            <v>812200</v>
          </cell>
          <cell r="J17480">
            <v>812200</v>
          </cell>
        </row>
        <row r="17481">
          <cell r="H17481" t="str">
            <v>1326057777</v>
          </cell>
          <cell r="I17481">
            <v>812200</v>
          </cell>
          <cell r="J17481">
            <v>812200</v>
          </cell>
        </row>
        <row r="17482">
          <cell r="H17482" t="str">
            <v>1326057777</v>
          </cell>
          <cell r="I17482">
            <v>0</v>
          </cell>
          <cell r="J17482">
            <v>812200</v>
          </cell>
        </row>
        <row r="17483">
          <cell r="H17483" t="str">
            <v>1326057777</v>
          </cell>
          <cell r="I17483">
            <v>0</v>
          </cell>
          <cell r="J17483">
            <v>812200</v>
          </cell>
        </row>
        <row r="17484">
          <cell r="H17484" t="str">
            <v>1326060777</v>
          </cell>
          <cell r="I17484">
            <v>87030000</v>
          </cell>
          <cell r="J17484">
            <v>87030000</v>
          </cell>
        </row>
        <row r="17485">
          <cell r="H17485" t="str">
            <v>1326060777</v>
          </cell>
          <cell r="I17485">
            <v>87030000</v>
          </cell>
          <cell r="J17485">
            <v>87030000</v>
          </cell>
        </row>
        <row r="17486">
          <cell r="H17486" t="str">
            <v>1326060777</v>
          </cell>
          <cell r="I17486">
            <v>0</v>
          </cell>
          <cell r="J17486">
            <v>87030000</v>
          </cell>
        </row>
        <row r="17487">
          <cell r="H17487" t="str">
            <v>1326227777</v>
          </cell>
          <cell r="I17487">
            <v>97470000</v>
          </cell>
          <cell r="J17487">
            <v>97470000</v>
          </cell>
        </row>
        <row r="17488">
          <cell r="H17488" t="str">
            <v>1326227777</v>
          </cell>
          <cell r="I17488">
            <v>97470000</v>
          </cell>
          <cell r="J17488">
            <v>97470000</v>
          </cell>
        </row>
        <row r="17489">
          <cell r="H17489" t="str">
            <v>1326227777</v>
          </cell>
          <cell r="I17489">
            <v>0</v>
          </cell>
          <cell r="J17489">
            <v>97470000</v>
          </cell>
        </row>
        <row r="17490">
          <cell r="H17490" t="str">
            <v>1326239777</v>
          </cell>
          <cell r="I17490">
            <v>3469853500</v>
          </cell>
          <cell r="J17490">
            <v>3469853470</v>
          </cell>
        </row>
        <row r="17491">
          <cell r="H17491" t="str">
            <v>1326239777</v>
          </cell>
          <cell r="I17491">
            <v>3469853500</v>
          </cell>
          <cell r="J17491">
            <v>3469853470</v>
          </cell>
        </row>
        <row r="17492">
          <cell r="H17492" t="str">
            <v>1326239777</v>
          </cell>
          <cell r="I17492">
            <v>0</v>
          </cell>
          <cell r="J17492">
            <v>3469853470</v>
          </cell>
        </row>
        <row r="17493">
          <cell r="H17493" t="str">
            <v>1326246777</v>
          </cell>
          <cell r="I17493">
            <v>1086943900</v>
          </cell>
          <cell r="J17493">
            <v>1086943900</v>
          </cell>
        </row>
        <row r="17494">
          <cell r="H17494" t="str">
            <v>1326246777</v>
          </cell>
          <cell r="I17494">
            <v>1086943900</v>
          </cell>
          <cell r="J17494">
            <v>1086943900</v>
          </cell>
        </row>
        <row r="17495">
          <cell r="H17495" t="str">
            <v>1326246777</v>
          </cell>
          <cell r="I17495">
            <v>0</v>
          </cell>
          <cell r="J17495">
            <v>1086943900</v>
          </cell>
        </row>
        <row r="17496">
          <cell r="H17496" t="str">
            <v>1329999777</v>
          </cell>
          <cell r="I17496">
            <v>2132301200</v>
          </cell>
          <cell r="J17496">
            <v>2211532579.0799999</v>
          </cell>
        </row>
        <row r="17497">
          <cell r="H17497" t="str">
            <v>1329999777</v>
          </cell>
          <cell r="I17497">
            <v>1657707800</v>
          </cell>
          <cell r="J17497">
            <v>1736939179.0799999</v>
          </cell>
        </row>
        <row r="17498">
          <cell r="H17498" t="str">
            <v>1329999777</v>
          </cell>
          <cell r="I17498">
            <v>0</v>
          </cell>
          <cell r="J17498">
            <v>1736939179.0799999</v>
          </cell>
        </row>
        <row r="17499">
          <cell r="H17499" t="str">
            <v>1329999777</v>
          </cell>
          <cell r="I17499">
            <v>0</v>
          </cell>
          <cell r="J17499">
            <v>1736939179.0799999</v>
          </cell>
        </row>
        <row r="17500">
          <cell r="H17500" t="str">
            <v>1329999777</v>
          </cell>
          <cell r="I17500">
            <v>474593400</v>
          </cell>
          <cell r="J17500">
            <v>474593400</v>
          </cell>
        </row>
        <row r="17501">
          <cell r="H17501" t="str">
            <v>1329999777</v>
          </cell>
          <cell r="I17501">
            <v>0</v>
          </cell>
          <cell r="J17501">
            <v>474593400</v>
          </cell>
        </row>
        <row r="17502">
          <cell r="H17502" t="str">
            <v>1330000777</v>
          </cell>
          <cell r="I17502">
            <v>32586851900</v>
          </cell>
          <cell r="J17502">
            <v>32586689897.830002</v>
          </cell>
        </row>
        <row r="17503">
          <cell r="H17503" t="str">
            <v>1332027777</v>
          </cell>
          <cell r="I17503">
            <v>31453407900</v>
          </cell>
          <cell r="J17503">
            <v>31453245897.830002</v>
          </cell>
        </row>
        <row r="17504">
          <cell r="H17504" t="str">
            <v>1332027777</v>
          </cell>
          <cell r="I17504">
            <v>29655698400</v>
          </cell>
          <cell r="J17504">
            <v>29655536397.830002</v>
          </cell>
        </row>
        <row r="17505">
          <cell r="H17505" t="str">
            <v>1332027777</v>
          </cell>
          <cell r="I17505">
            <v>0</v>
          </cell>
          <cell r="J17505">
            <v>29655536397.830002</v>
          </cell>
        </row>
        <row r="17506">
          <cell r="H17506" t="str">
            <v>1332027777</v>
          </cell>
          <cell r="I17506">
            <v>0</v>
          </cell>
          <cell r="J17506">
            <v>29655536397.830002</v>
          </cell>
        </row>
        <row r="17507">
          <cell r="H17507" t="str">
            <v>1332027777</v>
          </cell>
          <cell r="I17507">
            <v>1797709500</v>
          </cell>
          <cell r="J17507">
            <v>1797709500</v>
          </cell>
        </row>
        <row r="17508">
          <cell r="H17508" t="str">
            <v>1332027777</v>
          </cell>
          <cell r="I17508">
            <v>0</v>
          </cell>
          <cell r="J17508">
            <v>1797709500</v>
          </cell>
        </row>
        <row r="17509">
          <cell r="H17509" t="str">
            <v>1335154777</v>
          </cell>
          <cell r="I17509">
            <v>85344000</v>
          </cell>
          <cell r="J17509">
            <v>85344000</v>
          </cell>
        </row>
        <row r="17510">
          <cell r="H17510" t="str">
            <v>1335154777</v>
          </cell>
          <cell r="I17510">
            <v>85344000</v>
          </cell>
          <cell r="J17510">
            <v>85344000</v>
          </cell>
        </row>
        <row r="17511">
          <cell r="H17511" t="str">
            <v>1335154777</v>
          </cell>
          <cell r="I17511">
            <v>0</v>
          </cell>
          <cell r="J17511">
            <v>85344000</v>
          </cell>
        </row>
        <row r="17512">
          <cell r="H17512" t="str">
            <v>1336824777</v>
          </cell>
          <cell r="I17512">
            <v>840000000</v>
          </cell>
          <cell r="J17512">
            <v>840000000</v>
          </cell>
        </row>
        <row r="17513">
          <cell r="H17513" t="str">
            <v>1336824777</v>
          </cell>
          <cell r="I17513">
            <v>840000000</v>
          </cell>
          <cell r="J17513">
            <v>840000000</v>
          </cell>
        </row>
        <row r="17514">
          <cell r="H17514" t="str">
            <v>1336824777</v>
          </cell>
          <cell r="I17514">
            <v>0</v>
          </cell>
          <cell r="J17514">
            <v>840000000</v>
          </cell>
        </row>
        <row r="17515">
          <cell r="H17515" t="str">
            <v>1336825777</v>
          </cell>
          <cell r="I17515">
            <v>208100000</v>
          </cell>
          <cell r="J17515">
            <v>208100000</v>
          </cell>
        </row>
        <row r="17516">
          <cell r="H17516" t="str">
            <v>1336825777</v>
          </cell>
          <cell r="I17516">
            <v>208100000</v>
          </cell>
          <cell r="J17516">
            <v>208100000</v>
          </cell>
        </row>
        <row r="17517">
          <cell r="H17517" t="str">
            <v>1336825777</v>
          </cell>
          <cell r="I17517">
            <v>0</v>
          </cell>
          <cell r="J17517">
            <v>208100000</v>
          </cell>
        </row>
        <row r="17518">
          <cell r="H17518" t="str">
            <v>1340000777</v>
          </cell>
          <cell r="I17518">
            <v>191394000</v>
          </cell>
          <cell r="J17518">
            <v>191394000</v>
          </cell>
        </row>
        <row r="17519">
          <cell r="H17519" t="str">
            <v>1340059777</v>
          </cell>
          <cell r="I17519">
            <v>191394000</v>
          </cell>
          <cell r="J17519">
            <v>191394000</v>
          </cell>
        </row>
        <row r="17520">
          <cell r="H17520" t="str">
            <v>1340059777</v>
          </cell>
          <cell r="I17520">
            <v>191394000</v>
          </cell>
          <cell r="J17520">
            <v>191394000</v>
          </cell>
        </row>
        <row r="17521">
          <cell r="H17521" t="str">
            <v>1340059777</v>
          </cell>
          <cell r="I17521">
            <v>0</v>
          </cell>
          <cell r="J17521">
            <v>191394000</v>
          </cell>
        </row>
        <row r="17522">
          <cell r="H17522" t="str">
            <v>1340059777</v>
          </cell>
          <cell r="I17522">
            <v>0</v>
          </cell>
          <cell r="J17522">
            <v>191394000</v>
          </cell>
        </row>
        <row r="17523">
          <cell r="H17523" t="str">
            <v>1350000777</v>
          </cell>
          <cell r="I17523">
            <v>1352103800</v>
          </cell>
          <cell r="J17523">
            <v>1352099990.23</v>
          </cell>
        </row>
        <row r="17524">
          <cell r="H17524" t="str">
            <v>1359999777</v>
          </cell>
          <cell r="I17524">
            <v>1352103800</v>
          </cell>
          <cell r="J17524">
            <v>1352099990.23</v>
          </cell>
        </row>
        <row r="17525">
          <cell r="H17525" t="str">
            <v>1359999777</v>
          </cell>
          <cell r="I17525">
            <v>1352103800</v>
          </cell>
          <cell r="J17525">
            <v>1352099990.23</v>
          </cell>
        </row>
        <row r="17526">
          <cell r="H17526" t="str">
            <v>1359999777</v>
          </cell>
          <cell r="I17526">
            <v>0</v>
          </cell>
          <cell r="J17526">
            <v>1352099990.23</v>
          </cell>
        </row>
        <row r="17527">
          <cell r="H17527" t="str">
            <v>1359999777</v>
          </cell>
          <cell r="I17527">
            <v>0</v>
          </cell>
          <cell r="J17527">
            <v>1352099990.23</v>
          </cell>
        </row>
        <row r="17528">
          <cell r="H17528" t="str">
            <v>777</v>
          </cell>
          <cell r="I17528">
            <v>322833600</v>
          </cell>
          <cell r="J17528">
            <v>322829600</v>
          </cell>
        </row>
        <row r="17529">
          <cell r="H17529" t="str">
            <v>0400000777</v>
          </cell>
          <cell r="I17529">
            <v>20000000</v>
          </cell>
          <cell r="J17529">
            <v>20000000</v>
          </cell>
        </row>
        <row r="17530">
          <cell r="H17530" t="str">
            <v>0410000777</v>
          </cell>
          <cell r="I17530">
            <v>20000000</v>
          </cell>
          <cell r="J17530">
            <v>20000000</v>
          </cell>
        </row>
        <row r="17531">
          <cell r="H17531" t="str">
            <v>0419999777</v>
          </cell>
          <cell r="I17531">
            <v>20000000</v>
          </cell>
          <cell r="J17531">
            <v>20000000</v>
          </cell>
        </row>
        <row r="17532">
          <cell r="H17532" t="str">
            <v>0419999777</v>
          </cell>
          <cell r="I17532">
            <v>20000000</v>
          </cell>
          <cell r="J17532">
            <v>20000000</v>
          </cell>
        </row>
        <row r="17533">
          <cell r="H17533" t="str">
            <v>0419999777</v>
          </cell>
          <cell r="I17533">
            <v>0</v>
          </cell>
          <cell r="J17533">
            <v>20000000</v>
          </cell>
        </row>
        <row r="17534">
          <cell r="H17534" t="str">
            <v>0419999777</v>
          </cell>
          <cell r="I17534">
            <v>0</v>
          </cell>
          <cell r="J17534">
            <v>20000000</v>
          </cell>
        </row>
        <row r="17535">
          <cell r="H17535" t="str">
            <v>1300000777</v>
          </cell>
          <cell r="I17535">
            <v>302833600</v>
          </cell>
          <cell r="J17535">
            <v>302829600</v>
          </cell>
        </row>
        <row r="17536">
          <cell r="H17536" t="str">
            <v>1340000777</v>
          </cell>
          <cell r="I17536">
            <v>301123600</v>
          </cell>
          <cell r="J17536">
            <v>301119600</v>
          </cell>
        </row>
        <row r="17537">
          <cell r="H17537" t="str">
            <v>1340019777</v>
          </cell>
          <cell r="I17537">
            <v>169695900</v>
          </cell>
          <cell r="J17537">
            <v>169691900</v>
          </cell>
        </row>
        <row r="17538">
          <cell r="H17538" t="str">
            <v>1340019777</v>
          </cell>
          <cell r="I17538">
            <v>169695900</v>
          </cell>
          <cell r="J17538">
            <v>169691900</v>
          </cell>
        </row>
        <row r="17539">
          <cell r="H17539" t="str">
            <v>1340019777</v>
          </cell>
          <cell r="I17539">
            <v>0</v>
          </cell>
          <cell r="J17539">
            <v>169691900</v>
          </cell>
        </row>
        <row r="17540">
          <cell r="H17540" t="str">
            <v>1340019777</v>
          </cell>
          <cell r="I17540">
            <v>0</v>
          </cell>
          <cell r="J17540">
            <v>169691900</v>
          </cell>
        </row>
        <row r="17541">
          <cell r="H17541" t="str">
            <v>1340059777</v>
          </cell>
          <cell r="I17541">
            <v>131427700</v>
          </cell>
          <cell r="J17541">
            <v>131427700</v>
          </cell>
        </row>
        <row r="17542">
          <cell r="H17542" t="str">
            <v>1340059777</v>
          </cell>
          <cell r="I17542">
            <v>131427700</v>
          </cell>
          <cell r="J17542">
            <v>131427700</v>
          </cell>
        </row>
        <row r="17543">
          <cell r="H17543" t="str">
            <v>1340059777</v>
          </cell>
          <cell r="I17543">
            <v>0</v>
          </cell>
          <cell r="J17543">
            <v>131427700</v>
          </cell>
        </row>
        <row r="17544">
          <cell r="H17544" t="str">
            <v>1340059777</v>
          </cell>
          <cell r="I17544">
            <v>0</v>
          </cell>
          <cell r="J17544">
            <v>129452900</v>
          </cell>
        </row>
        <row r="17545">
          <cell r="H17545" t="str">
            <v>1340059777</v>
          </cell>
          <cell r="I17545">
            <v>0</v>
          </cell>
          <cell r="J17545">
            <v>1974800</v>
          </cell>
        </row>
        <row r="17546">
          <cell r="H17546" t="str">
            <v>1350000777</v>
          </cell>
          <cell r="I17546">
            <v>1710000</v>
          </cell>
          <cell r="J17546">
            <v>1710000</v>
          </cell>
        </row>
        <row r="17547">
          <cell r="H17547" t="str">
            <v>1359999777</v>
          </cell>
          <cell r="I17547">
            <v>1710000</v>
          </cell>
          <cell r="J17547">
            <v>1710000</v>
          </cell>
        </row>
        <row r="17548">
          <cell r="H17548" t="str">
            <v>1359999777</v>
          </cell>
          <cell r="I17548">
            <v>1710000</v>
          </cell>
          <cell r="J17548">
            <v>1710000</v>
          </cell>
        </row>
        <row r="17549">
          <cell r="H17549" t="str">
            <v>1359999777</v>
          </cell>
          <cell r="I17549">
            <v>0</v>
          </cell>
          <cell r="J17549">
            <v>1710000</v>
          </cell>
        </row>
        <row r="17550">
          <cell r="H17550" t="str">
            <v>1359999777</v>
          </cell>
          <cell r="I17550">
            <v>0</v>
          </cell>
          <cell r="J17550">
            <v>1710000</v>
          </cell>
        </row>
        <row r="17551">
          <cell r="H17551" t="str">
            <v>777</v>
          </cell>
          <cell r="I17551">
            <v>1283168000</v>
          </cell>
          <cell r="J17551">
            <v>1268780723.24</v>
          </cell>
        </row>
        <row r="17552">
          <cell r="H17552" t="str">
            <v>1300000777</v>
          </cell>
          <cell r="I17552">
            <v>1283168000</v>
          </cell>
          <cell r="J17552">
            <v>1268780723.24</v>
          </cell>
        </row>
        <row r="17553">
          <cell r="H17553" t="str">
            <v>1340000777</v>
          </cell>
          <cell r="I17553">
            <v>1283168000</v>
          </cell>
          <cell r="J17553">
            <v>1268780723.24</v>
          </cell>
        </row>
        <row r="17554">
          <cell r="H17554" t="str">
            <v>1340011777</v>
          </cell>
          <cell r="I17554">
            <v>321784400</v>
          </cell>
          <cell r="J17554">
            <v>320930915.22000003</v>
          </cell>
        </row>
        <row r="17555">
          <cell r="H17555" t="str">
            <v>1340011777</v>
          </cell>
          <cell r="I17555">
            <v>321784400</v>
          </cell>
          <cell r="J17555">
            <v>320930915.22000003</v>
          </cell>
        </row>
        <row r="17556">
          <cell r="H17556" t="str">
            <v>1340011777</v>
          </cell>
          <cell r="I17556">
            <v>0</v>
          </cell>
          <cell r="J17556">
            <v>320930915.22000003</v>
          </cell>
        </row>
        <row r="17557">
          <cell r="H17557" t="str">
            <v>1340011777</v>
          </cell>
          <cell r="I17557">
            <v>0</v>
          </cell>
          <cell r="J17557">
            <v>320930915.22000003</v>
          </cell>
        </row>
        <row r="17558">
          <cell r="H17558" t="str">
            <v>1340019777</v>
          </cell>
          <cell r="I17558">
            <v>262739100</v>
          </cell>
          <cell r="J17558">
            <v>251208890.68000001</v>
          </cell>
        </row>
        <row r="17559">
          <cell r="H17559" t="str">
            <v>1340019777</v>
          </cell>
          <cell r="I17559">
            <v>6232300</v>
          </cell>
          <cell r="J17559">
            <v>5126511.51</v>
          </cell>
        </row>
        <row r="17560">
          <cell r="H17560" t="str">
            <v>1340019777</v>
          </cell>
          <cell r="I17560">
            <v>0</v>
          </cell>
          <cell r="J17560">
            <v>5126511.51</v>
          </cell>
        </row>
        <row r="17561">
          <cell r="H17561" t="str">
            <v>1340019777</v>
          </cell>
          <cell r="I17561">
            <v>0</v>
          </cell>
          <cell r="J17561">
            <v>5126511.51</v>
          </cell>
        </row>
        <row r="17562">
          <cell r="H17562" t="str">
            <v>1340019777</v>
          </cell>
          <cell r="I17562">
            <v>133399600</v>
          </cell>
          <cell r="J17562">
            <v>123993321.36</v>
          </cell>
        </row>
        <row r="17563">
          <cell r="H17563" t="str">
            <v>1340019777</v>
          </cell>
          <cell r="I17563">
            <v>0</v>
          </cell>
          <cell r="J17563">
            <v>123993321.36</v>
          </cell>
        </row>
        <row r="17564">
          <cell r="H17564" t="str">
            <v>1340019777</v>
          </cell>
          <cell r="I17564">
            <v>0</v>
          </cell>
          <cell r="J17564">
            <v>33510918.43</v>
          </cell>
        </row>
        <row r="17565">
          <cell r="H17565" t="str">
            <v>1340019777</v>
          </cell>
          <cell r="I17565">
            <v>0</v>
          </cell>
          <cell r="J17565">
            <v>90482402.930000007</v>
          </cell>
        </row>
        <row r="17566">
          <cell r="H17566" t="str">
            <v>1340019777</v>
          </cell>
          <cell r="I17566">
            <v>123107200</v>
          </cell>
          <cell r="J17566">
            <v>122089057.81</v>
          </cell>
        </row>
        <row r="17567">
          <cell r="H17567" t="str">
            <v>1340019777</v>
          </cell>
          <cell r="I17567">
            <v>0</v>
          </cell>
          <cell r="J17567">
            <v>1589704.81</v>
          </cell>
        </row>
        <row r="17568">
          <cell r="H17568" t="str">
            <v>1340019777</v>
          </cell>
          <cell r="I17568">
            <v>0</v>
          </cell>
          <cell r="J17568">
            <v>1589704.81</v>
          </cell>
        </row>
        <row r="17569">
          <cell r="H17569" t="str">
            <v>1340019777</v>
          </cell>
          <cell r="I17569">
            <v>0</v>
          </cell>
          <cell r="J17569">
            <v>120499353</v>
          </cell>
        </row>
        <row r="17570">
          <cell r="H17570" t="str">
            <v>1340019777</v>
          </cell>
          <cell r="I17570">
            <v>0</v>
          </cell>
          <cell r="J17570">
            <v>120499353</v>
          </cell>
        </row>
        <row r="17571">
          <cell r="H17571" t="str">
            <v>1343494777</v>
          </cell>
          <cell r="I17571">
            <v>8500000</v>
          </cell>
          <cell r="J17571">
            <v>8500000</v>
          </cell>
        </row>
        <row r="17572">
          <cell r="H17572" t="str">
            <v>1343494777</v>
          </cell>
          <cell r="I17572">
            <v>8500000</v>
          </cell>
          <cell r="J17572">
            <v>8500000</v>
          </cell>
        </row>
        <row r="17573">
          <cell r="H17573" t="str">
            <v>1343494777</v>
          </cell>
          <cell r="I17573">
            <v>0</v>
          </cell>
          <cell r="J17573">
            <v>8500000</v>
          </cell>
        </row>
        <row r="17574">
          <cell r="H17574" t="str">
            <v>1344009777</v>
          </cell>
          <cell r="I17574">
            <v>320144500</v>
          </cell>
          <cell r="J17574">
            <v>320144500</v>
          </cell>
        </row>
        <row r="17575">
          <cell r="H17575" t="str">
            <v>1344009777</v>
          </cell>
          <cell r="I17575">
            <v>320144500</v>
          </cell>
          <cell r="J17575">
            <v>320144500</v>
          </cell>
        </row>
        <row r="17576">
          <cell r="H17576" t="str">
            <v>1344009777</v>
          </cell>
          <cell r="I17576">
            <v>0</v>
          </cell>
          <cell r="J17576">
            <v>320144500</v>
          </cell>
        </row>
        <row r="17577">
          <cell r="H17577" t="str">
            <v>1344009777</v>
          </cell>
          <cell r="I17577">
            <v>0</v>
          </cell>
          <cell r="J17577">
            <v>320144500</v>
          </cell>
        </row>
        <row r="17578">
          <cell r="H17578" t="str">
            <v>1345393777</v>
          </cell>
          <cell r="I17578">
            <v>370000000</v>
          </cell>
          <cell r="J17578">
            <v>367996417.33999997</v>
          </cell>
        </row>
        <row r="17579">
          <cell r="H17579" t="str">
            <v>1345393777</v>
          </cell>
          <cell r="I17579">
            <v>370000000</v>
          </cell>
          <cell r="J17579">
            <v>367996417.33999997</v>
          </cell>
        </row>
        <row r="17580">
          <cell r="H17580" t="str">
            <v>1345393777</v>
          </cell>
          <cell r="I17580">
            <v>0</v>
          </cell>
          <cell r="J17580">
            <v>367996417.33999997</v>
          </cell>
        </row>
        <row r="17581">
          <cell r="H17581" t="str">
            <v>1345393777</v>
          </cell>
          <cell r="I17581">
            <v>0</v>
          </cell>
          <cell r="J17581">
            <v>367996417.33999997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4"/>
  <sheetViews>
    <sheetView showZeros="0" view="pageBreakPreview" zoomScaleNormal="100" zoomScaleSheetLayoutView="100" workbookViewId="0">
      <selection activeCell="B8" sqref="B8:E9"/>
    </sheetView>
  </sheetViews>
  <sheetFormatPr defaultRowHeight="15" x14ac:dyDescent="0.2"/>
  <cols>
    <col min="1" max="1" width="18.85546875" style="56" customWidth="1"/>
    <col min="2" max="2" width="2.42578125" style="57" customWidth="1"/>
    <col min="3" max="3" width="3.85546875" style="57" customWidth="1"/>
    <col min="4" max="4" width="3.140625" style="57" customWidth="1"/>
    <col min="5" max="5" width="52.42578125" style="57" customWidth="1"/>
    <col min="6" max="6" width="12.7109375" style="186" customWidth="1"/>
    <col min="7" max="7" width="13" style="654" customWidth="1"/>
    <col min="8" max="8" width="12.5703125" style="59" customWidth="1"/>
    <col min="9" max="9" width="40.28515625" style="186" customWidth="1"/>
    <col min="10" max="10" width="11.85546875" style="186" bestFit="1" customWidth="1"/>
    <col min="11" max="16384" width="9.140625" style="186"/>
  </cols>
  <sheetData>
    <row r="1" spans="1:10" ht="20.25" customHeight="1" x14ac:dyDescent="0.2">
      <c r="A1" s="56" t="s">
        <v>56</v>
      </c>
      <c r="G1" s="59"/>
      <c r="H1" s="60"/>
    </row>
    <row r="2" spans="1:10" ht="18.75" customHeight="1" x14ac:dyDescent="0.2">
      <c r="A2" s="911" t="s">
        <v>1057</v>
      </c>
      <c r="B2" s="911"/>
      <c r="C2" s="911"/>
      <c r="D2" s="911"/>
      <c r="E2" s="911"/>
      <c r="F2" s="911"/>
      <c r="G2" s="911"/>
      <c r="H2" s="911"/>
    </row>
    <row r="3" spans="1:10" ht="18.75" customHeight="1" x14ac:dyDescent="0.2">
      <c r="A3" s="911" t="s">
        <v>37</v>
      </c>
      <c r="B3" s="911"/>
      <c r="C3" s="911"/>
      <c r="D3" s="911"/>
      <c r="E3" s="911"/>
      <c r="F3" s="911"/>
      <c r="G3" s="911"/>
      <c r="H3" s="911"/>
    </row>
    <row r="4" spans="1:10" ht="18.75" customHeight="1" x14ac:dyDescent="0.2">
      <c r="A4" s="911" t="s">
        <v>2398</v>
      </c>
      <c r="B4" s="911"/>
      <c r="C4" s="911"/>
      <c r="D4" s="911"/>
      <c r="E4" s="911"/>
      <c r="F4" s="911"/>
      <c r="G4" s="911"/>
      <c r="H4" s="911"/>
    </row>
    <row r="5" spans="1:10" ht="18.75" customHeight="1" x14ac:dyDescent="0.2">
      <c r="A5" s="781"/>
      <c r="B5" s="781"/>
      <c r="C5" s="781"/>
      <c r="D5" s="781"/>
      <c r="E5" s="781"/>
      <c r="F5" s="58"/>
      <c r="G5" s="58"/>
      <c r="H5" s="61"/>
    </row>
    <row r="6" spans="1:10" ht="24.75" customHeight="1" x14ac:dyDescent="0.2">
      <c r="A6" s="912" t="s">
        <v>38</v>
      </c>
      <c r="B6" s="912"/>
      <c r="C6" s="912"/>
      <c r="D6" s="912"/>
      <c r="E6" s="912"/>
      <c r="F6" s="912"/>
      <c r="G6" s="912"/>
      <c r="H6" s="912"/>
    </row>
    <row r="7" spans="1:10" ht="24" customHeight="1" x14ac:dyDescent="0.2">
      <c r="F7" s="187"/>
      <c r="G7" s="625"/>
      <c r="H7" s="62" t="s">
        <v>1131</v>
      </c>
    </row>
    <row r="8" spans="1:10" s="188" customFormat="1" ht="22.5" customHeight="1" x14ac:dyDescent="0.2">
      <c r="A8" s="901" t="s">
        <v>1749</v>
      </c>
      <c r="B8" s="901" t="s">
        <v>1750</v>
      </c>
      <c r="C8" s="901"/>
      <c r="D8" s="901"/>
      <c r="E8" s="901"/>
      <c r="F8" s="901" t="s">
        <v>2320</v>
      </c>
      <c r="G8" s="901" t="s">
        <v>1751</v>
      </c>
      <c r="H8" s="901"/>
    </row>
    <row r="9" spans="1:10" s="188" customFormat="1" ht="109.5" customHeight="1" x14ac:dyDescent="0.2">
      <c r="A9" s="901"/>
      <c r="B9" s="901"/>
      <c r="C9" s="901"/>
      <c r="D9" s="901"/>
      <c r="E9" s="901"/>
      <c r="F9" s="901"/>
      <c r="G9" s="785" t="s">
        <v>357</v>
      </c>
      <c r="H9" s="785" t="s">
        <v>1752</v>
      </c>
    </row>
    <row r="10" spans="1:10" s="188" customFormat="1" ht="17.25" customHeight="1" x14ac:dyDescent="0.2">
      <c r="A10" s="785">
        <v>1</v>
      </c>
      <c r="B10" s="901">
        <v>2</v>
      </c>
      <c r="C10" s="901"/>
      <c r="D10" s="901"/>
      <c r="E10" s="901"/>
      <c r="F10" s="785">
        <v>3</v>
      </c>
      <c r="G10" s="785">
        <v>4</v>
      </c>
      <c r="H10" s="785">
        <v>5</v>
      </c>
    </row>
    <row r="11" spans="1:10" s="188" customFormat="1" ht="28.5" customHeight="1" x14ac:dyDescent="0.2">
      <c r="A11" s="626"/>
      <c r="B11" s="902" t="s">
        <v>1223</v>
      </c>
      <c r="C11" s="903"/>
      <c r="D11" s="903"/>
      <c r="E11" s="904"/>
      <c r="F11" s="627">
        <f>F13+F222</f>
        <v>13251351.4</v>
      </c>
      <c r="G11" s="627">
        <f>G13+G222</f>
        <v>13655665.5</v>
      </c>
      <c r="H11" s="628">
        <f>IF(F11=0, ,G11/F11*100)</f>
        <v>103.05111597900876</v>
      </c>
      <c r="I11" s="189"/>
      <c r="J11" s="189"/>
    </row>
    <row r="12" spans="1:10" s="188" customFormat="1" ht="18" customHeight="1" x14ac:dyDescent="0.2">
      <c r="A12" s="629"/>
      <c r="B12" s="905" t="s">
        <v>35</v>
      </c>
      <c r="C12" s="906"/>
      <c r="D12" s="906"/>
      <c r="E12" s="907"/>
      <c r="F12" s="630"/>
      <c r="G12" s="630"/>
      <c r="H12" s="631"/>
    </row>
    <row r="13" spans="1:10" s="190" customFormat="1" ht="28.5" customHeight="1" x14ac:dyDescent="0.2">
      <c r="A13" s="632" t="s">
        <v>40</v>
      </c>
      <c r="B13" s="908" t="s">
        <v>78</v>
      </c>
      <c r="C13" s="909"/>
      <c r="D13" s="909"/>
      <c r="E13" s="910"/>
      <c r="F13" s="627">
        <v>13059015.1</v>
      </c>
      <c r="G13" s="627">
        <f>VLOOKUP(A13,'[4]ДОХОДЫ_Штогрин '!$A$11:$G$281,7,FALSE)</f>
        <v>13396441</v>
      </c>
      <c r="H13" s="628">
        <f>IF(F13=0, ,G13/F13*100)</f>
        <v>102.58385412235262</v>
      </c>
    </row>
    <row r="14" spans="1:10" s="190" customFormat="1" ht="28.5" customHeight="1" x14ac:dyDescent="0.2">
      <c r="A14" s="632" t="s">
        <v>79</v>
      </c>
      <c r="B14" s="869" t="s">
        <v>218</v>
      </c>
      <c r="C14" s="870"/>
      <c r="D14" s="870"/>
      <c r="E14" s="871"/>
      <c r="F14" s="633">
        <v>482795</v>
      </c>
      <c r="G14" s="633">
        <v>491379.9</v>
      </c>
      <c r="H14" s="628">
        <f t="shared" ref="H14:H77" si="0">IF(F14=0, ,G14/F14*100)</f>
        <v>101.77816671672242</v>
      </c>
    </row>
    <row r="15" spans="1:10" s="191" customFormat="1" ht="27" customHeight="1" x14ac:dyDescent="0.2">
      <c r="A15" s="634" t="s">
        <v>372</v>
      </c>
      <c r="B15" s="852" t="s">
        <v>219</v>
      </c>
      <c r="C15" s="853"/>
      <c r="D15" s="853"/>
      <c r="E15" s="854"/>
      <c r="F15" s="635">
        <v>482795</v>
      </c>
      <c r="G15" s="635">
        <v>491379.9</v>
      </c>
      <c r="H15" s="631">
        <f t="shared" si="0"/>
        <v>101.77816671672242</v>
      </c>
    </row>
    <row r="16" spans="1:10" s="190" customFormat="1" ht="35.1" customHeight="1" x14ac:dyDescent="0.2">
      <c r="A16" s="632" t="s">
        <v>373</v>
      </c>
      <c r="B16" s="869" t="s">
        <v>225</v>
      </c>
      <c r="C16" s="870"/>
      <c r="D16" s="870"/>
      <c r="E16" s="871"/>
      <c r="F16" s="633">
        <v>2843755.5</v>
      </c>
      <c r="G16" s="633">
        <v>2976237.8</v>
      </c>
      <c r="H16" s="628">
        <f t="shared" si="0"/>
        <v>104.65870923150742</v>
      </c>
    </row>
    <row r="17" spans="1:8" s="192" customFormat="1" ht="39" customHeight="1" x14ac:dyDescent="0.2">
      <c r="A17" s="634" t="s">
        <v>374</v>
      </c>
      <c r="B17" s="872" t="s">
        <v>73</v>
      </c>
      <c r="C17" s="873"/>
      <c r="D17" s="873"/>
      <c r="E17" s="874"/>
      <c r="F17" s="635">
        <v>2352494</v>
      </c>
      <c r="G17" s="635">
        <v>2448348.4</v>
      </c>
      <c r="H17" s="631">
        <f t="shared" si="0"/>
        <v>104.0745863751406</v>
      </c>
    </row>
    <row r="18" spans="1:8" s="192" customFormat="1" ht="36.75" customHeight="1" x14ac:dyDescent="0.2">
      <c r="A18" s="634" t="s">
        <v>375</v>
      </c>
      <c r="B18" s="872" t="s">
        <v>747</v>
      </c>
      <c r="C18" s="873"/>
      <c r="D18" s="873"/>
      <c r="E18" s="874"/>
      <c r="F18" s="635">
        <v>491261.5</v>
      </c>
      <c r="G18" s="635">
        <v>527889.4</v>
      </c>
      <c r="H18" s="631">
        <f t="shared" si="0"/>
        <v>107.45588652886498</v>
      </c>
    </row>
    <row r="19" spans="1:8" s="192" customFormat="1" ht="78.75" customHeight="1" x14ac:dyDescent="0.2">
      <c r="A19" s="634" t="s">
        <v>376</v>
      </c>
      <c r="B19" s="636"/>
      <c r="C19" s="873" t="s">
        <v>1035</v>
      </c>
      <c r="D19" s="873"/>
      <c r="E19" s="874"/>
      <c r="F19" s="635">
        <v>635.79999999999995</v>
      </c>
      <c r="G19" s="635">
        <v>528.4</v>
      </c>
      <c r="H19" s="631">
        <f t="shared" si="0"/>
        <v>83.107895564642973</v>
      </c>
    </row>
    <row r="20" spans="1:8" s="190" customFormat="1" ht="63.75" customHeight="1" x14ac:dyDescent="0.2">
      <c r="A20" s="634" t="s">
        <v>377</v>
      </c>
      <c r="B20" s="636"/>
      <c r="C20" s="784"/>
      <c r="D20" s="873" t="s">
        <v>1036</v>
      </c>
      <c r="E20" s="874"/>
      <c r="F20" s="635">
        <v>227.9</v>
      </c>
      <c r="G20" s="635">
        <v>222.7</v>
      </c>
      <c r="H20" s="631">
        <f t="shared" si="0"/>
        <v>97.718297498903013</v>
      </c>
    </row>
    <row r="21" spans="1:8" s="190" customFormat="1" ht="38.25" customHeight="1" x14ac:dyDescent="0.2">
      <c r="A21" s="634" t="s">
        <v>378</v>
      </c>
      <c r="B21" s="636"/>
      <c r="C21" s="784"/>
      <c r="D21" s="873" t="s">
        <v>1037</v>
      </c>
      <c r="E21" s="874"/>
      <c r="F21" s="635">
        <v>407.9</v>
      </c>
      <c r="G21" s="635">
        <v>305.2</v>
      </c>
      <c r="H21" s="631">
        <f>IF(G21&lt;0, ,G21/F21*100)</f>
        <v>74.822260357930872</v>
      </c>
    </row>
    <row r="22" spans="1:8" s="192" customFormat="1" ht="35.1" customHeight="1" x14ac:dyDescent="0.2">
      <c r="A22" s="634" t="s">
        <v>379</v>
      </c>
      <c r="B22" s="636"/>
      <c r="C22" s="873" t="s">
        <v>426</v>
      </c>
      <c r="D22" s="873"/>
      <c r="E22" s="874"/>
      <c r="F22" s="635">
        <v>356046.4</v>
      </c>
      <c r="G22" s="635">
        <v>379105.9</v>
      </c>
      <c r="H22" s="631">
        <f t="shared" si="0"/>
        <v>106.47654350668903</v>
      </c>
    </row>
    <row r="23" spans="1:8" s="192" customFormat="1" ht="35.1" customHeight="1" x14ac:dyDescent="0.2">
      <c r="A23" s="634" t="s">
        <v>380</v>
      </c>
      <c r="B23" s="636"/>
      <c r="C23" s="873" t="s">
        <v>1</v>
      </c>
      <c r="D23" s="873"/>
      <c r="E23" s="874"/>
      <c r="F23" s="635">
        <v>11971.3</v>
      </c>
      <c r="G23" s="635">
        <v>11314.5</v>
      </c>
      <c r="H23" s="631">
        <f t="shared" si="0"/>
        <v>94.513544894873576</v>
      </c>
    </row>
    <row r="24" spans="1:8" s="192" customFormat="1" ht="125.25" customHeight="1" x14ac:dyDescent="0.2">
      <c r="A24" s="637" t="s">
        <v>818</v>
      </c>
      <c r="B24" s="636"/>
      <c r="C24" s="873" t="s">
        <v>1038</v>
      </c>
      <c r="D24" s="873"/>
      <c r="E24" s="874"/>
      <c r="F24" s="635">
        <v>77844.5</v>
      </c>
      <c r="G24" s="635">
        <v>77010.600000000006</v>
      </c>
      <c r="H24" s="631">
        <f t="shared" si="0"/>
        <v>98.928761826461738</v>
      </c>
    </row>
    <row r="25" spans="1:8" s="192" customFormat="1" ht="35.1" customHeight="1" x14ac:dyDescent="0.2">
      <c r="A25" s="637" t="s">
        <v>1496</v>
      </c>
      <c r="B25" s="636"/>
      <c r="C25" s="873" t="s">
        <v>1497</v>
      </c>
      <c r="D25" s="873"/>
      <c r="E25" s="874"/>
      <c r="F25" s="635">
        <v>60570</v>
      </c>
      <c r="G25" s="635">
        <v>73165.2</v>
      </c>
      <c r="H25" s="631">
        <f t="shared" si="0"/>
        <v>120.79445269935611</v>
      </c>
    </row>
    <row r="26" spans="1:8" s="190" customFormat="1" ht="35.1" customHeight="1" x14ac:dyDescent="0.2">
      <c r="A26" s="632" t="s">
        <v>381</v>
      </c>
      <c r="B26" s="869" t="s">
        <v>609</v>
      </c>
      <c r="C26" s="870"/>
      <c r="D26" s="870"/>
      <c r="E26" s="871"/>
      <c r="F26" s="633">
        <v>1768747.5</v>
      </c>
      <c r="G26" s="633">
        <v>1839194.5</v>
      </c>
      <c r="H26" s="628">
        <f t="shared" si="0"/>
        <v>103.98287488745568</v>
      </c>
    </row>
    <row r="27" spans="1:8" s="192" customFormat="1" ht="35.1" customHeight="1" x14ac:dyDescent="0.2">
      <c r="A27" s="634" t="s">
        <v>382</v>
      </c>
      <c r="B27" s="872" t="s">
        <v>612</v>
      </c>
      <c r="C27" s="873"/>
      <c r="D27" s="873"/>
      <c r="E27" s="874"/>
      <c r="F27" s="635">
        <v>1719117.2</v>
      </c>
      <c r="G27" s="635">
        <v>1785219.8</v>
      </c>
      <c r="H27" s="631">
        <f t="shared" si="0"/>
        <v>103.84514796315226</v>
      </c>
    </row>
    <row r="28" spans="1:8" s="192" customFormat="1" ht="35.1" customHeight="1" x14ac:dyDescent="0.2">
      <c r="A28" s="634" t="s">
        <v>383</v>
      </c>
      <c r="B28" s="872" t="s">
        <v>133</v>
      </c>
      <c r="C28" s="873"/>
      <c r="D28" s="873"/>
      <c r="E28" s="874"/>
      <c r="F28" s="635">
        <v>49630.3</v>
      </c>
      <c r="G28" s="635">
        <v>53974.7</v>
      </c>
      <c r="H28" s="631">
        <f t="shared" si="0"/>
        <v>108.75352355315199</v>
      </c>
    </row>
    <row r="29" spans="1:8" s="190" customFormat="1" ht="35.1" customHeight="1" x14ac:dyDescent="0.2">
      <c r="A29" s="632" t="s">
        <v>384</v>
      </c>
      <c r="B29" s="869" t="s">
        <v>565</v>
      </c>
      <c r="C29" s="870"/>
      <c r="D29" s="870"/>
      <c r="E29" s="871"/>
      <c r="F29" s="633">
        <v>3270827</v>
      </c>
      <c r="G29" s="633">
        <v>3181153.3</v>
      </c>
      <c r="H29" s="628">
        <f t="shared" si="0"/>
        <v>97.258378385649863</v>
      </c>
    </row>
    <row r="30" spans="1:8" s="192" customFormat="1" ht="24.95" customHeight="1" x14ac:dyDescent="0.2">
      <c r="A30" s="634" t="s">
        <v>385</v>
      </c>
      <c r="B30" s="872" t="s">
        <v>566</v>
      </c>
      <c r="C30" s="873"/>
      <c r="D30" s="873"/>
      <c r="E30" s="874"/>
      <c r="F30" s="635">
        <v>3246256.8</v>
      </c>
      <c r="G30" s="635">
        <v>3159991.9</v>
      </c>
      <c r="H30" s="631">
        <f t="shared" si="0"/>
        <v>97.342634753972632</v>
      </c>
    </row>
    <row r="31" spans="1:8" s="192" customFormat="1" ht="35.1" customHeight="1" x14ac:dyDescent="0.2">
      <c r="A31" s="634" t="s">
        <v>386</v>
      </c>
      <c r="B31" s="636"/>
      <c r="C31" s="873" t="s">
        <v>497</v>
      </c>
      <c r="D31" s="873"/>
      <c r="E31" s="874"/>
      <c r="F31" s="635">
        <v>3218198.9</v>
      </c>
      <c r="G31" s="635">
        <v>3130438.7</v>
      </c>
      <c r="H31" s="631">
        <f t="shared" si="0"/>
        <v>97.273002610248867</v>
      </c>
    </row>
    <row r="32" spans="1:8" s="192" customFormat="1" ht="24.95" customHeight="1" x14ac:dyDescent="0.2">
      <c r="A32" s="634" t="s">
        <v>94</v>
      </c>
      <c r="B32" s="636"/>
      <c r="C32" s="784"/>
      <c r="D32" s="873" t="s">
        <v>95</v>
      </c>
      <c r="E32" s="874"/>
      <c r="F32" s="635">
        <v>2797492.9</v>
      </c>
      <c r="G32" s="635">
        <v>2703531.3</v>
      </c>
      <c r="H32" s="631">
        <f t="shared" si="0"/>
        <v>96.64122114483294</v>
      </c>
    </row>
    <row r="33" spans="1:8" s="192" customFormat="1" ht="35.1" customHeight="1" x14ac:dyDescent="0.2">
      <c r="A33" s="634" t="s">
        <v>96</v>
      </c>
      <c r="B33" s="636"/>
      <c r="C33" s="784"/>
      <c r="D33" s="873" t="s">
        <v>498</v>
      </c>
      <c r="E33" s="874"/>
      <c r="F33" s="635">
        <v>349891.5</v>
      </c>
      <c r="G33" s="635">
        <v>346454</v>
      </c>
      <c r="H33" s="631">
        <f t="shared" si="0"/>
        <v>99.017552584158224</v>
      </c>
    </row>
    <row r="34" spans="1:8" s="192" customFormat="1" ht="35.1" customHeight="1" x14ac:dyDescent="0.2">
      <c r="A34" s="634" t="s">
        <v>97</v>
      </c>
      <c r="B34" s="636"/>
      <c r="C34" s="784"/>
      <c r="D34" s="873" t="s">
        <v>613</v>
      </c>
      <c r="E34" s="874"/>
      <c r="F34" s="635">
        <v>70814.5</v>
      </c>
      <c r="G34" s="635">
        <v>80453.399999999994</v>
      </c>
      <c r="H34" s="631">
        <f t="shared" si="0"/>
        <v>113.61147787529389</v>
      </c>
    </row>
    <row r="35" spans="1:8" s="192" customFormat="1" ht="35.1" customHeight="1" x14ac:dyDescent="0.2">
      <c r="A35" s="634" t="s">
        <v>98</v>
      </c>
      <c r="B35" s="636"/>
      <c r="C35" s="873" t="s">
        <v>27</v>
      </c>
      <c r="D35" s="873"/>
      <c r="E35" s="874"/>
      <c r="F35" s="635">
        <v>19325.3</v>
      </c>
      <c r="G35" s="635">
        <v>20400.5</v>
      </c>
      <c r="H35" s="631">
        <f t="shared" si="0"/>
        <v>105.56369111993087</v>
      </c>
    </row>
    <row r="36" spans="1:8" s="192" customFormat="1" ht="73.5" customHeight="1" x14ac:dyDescent="0.2">
      <c r="A36" s="634" t="s">
        <v>99</v>
      </c>
      <c r="B36" s="638"/>
      <c r="C36" s="873" t="s">
        <v>792</v>
      </c>
      <c r="D36" s="873"/>
      <c r="E36" s="874"/>
      <c r="F36" s="635">
        <v>4921.5</v>
      </c>
      <c r="G36" s="635">
        <v>5383.1</v>
      </c>
      <c r="H36" s="631">
        <f t="shared" si="0"/>
        <v>109.37925429239056</v>
      </c>
    </row>
    <row r="37" spans="1:8" s="192" customFormat="1" ht="24.95" customHeight="1" x14ac:dyDescent="0.2">
      <c r="A37" s="634" t="s">
        <v>886</v>
      </c>
      <c r="B37" s="638"/>
      <c r="C37" s="873" t="s">
        <v>887</v>
      </c>
      <c r="D37" s="873"/>
      <c r="E37" s="874"/>
      <c r="F37" s="635">
        <v>3811.1</v>
      </c>
      <c r="G37" s="635">
        <v>3769.7</v>
      </c>
      <c r="H37" s="631">
        <f t="shared" si="0"/>
        <v>98.913699456849727</v>
      </c>
    </row>
    <row r="38" spans="1:8" s="192" customFormat="1" ht="35.1" customHeight="1" x14ac:dyDescent="0.2">
      <c r="A38" s="634" t="s">
        <v>172</v>
      </c>
      <c r="B38" s="872" t="s">
        <v>793</v>
      </c>
      <c r="C38" s="873"/>
      <c r="D38" s="873"/>
      <c r="E38" s="874"/>
      <c r="F38" s="635">
        <v>21679.7</v>
      </c>
      <c r="G38" s="635">
        <v>18212.7</v>
      </c>
      <c r="H38" s="631">
        <f t="shared" si="0"/>
        <v>84.008081292637812</v>
      </c>
    </row>
    <row r="39" spans="1:8" s="192" customFormat="1" ht="54" customHeight="1" x14ac:dyDescent="0.2">
      <c r="A39" s="634" t="s">
        <v>173</v>
      </c>
      <c r="B39" s="782"/>
      <c r="C39" s="873" t="s">
        <v>346</v>
      </c>
      <c r="D39" s="873"/>
      <c r="E39" s="874"/>
      <c r="F39" s="635">
        <v>794.2</v>
      </c>
      <c r="G39" s="635">
        <v>773.6</v>
      </c>
      <c r="H39" s="631">
        <f t="shared" si="0"/>
        <v>97.406194913120117</v>
      </c>
    </row>
    <row r="40" spans="1:8" s="192" customFormat="1" ht="55.5" customHeight="1" x14ac:dyDescent="0.2">
      <c r="A40" s="634" t="s">
        <v>174</v>
      </c>
      <c r="B40" s="782"/>
      <c r="C40" s="873" t="s">
        <v>347</v>
      </c>
      <c r="D40" s="873"/>
      <c r="E40" s="874"/>
      <c r="F40" s="635">
        <v>20885.5</v>
      </c>
      <c r="G40" s="635">
        <v>17439.099999999999</v>
      </c>
      <c r="H40" s="631">
        <f t="shared" si="0"/>
        <v>83.498599506834879</v>
      </c>
    </row>
    <row r="41" spans="1:8" s="192" customFormat="1" ht="24.95" customHeight="1" x14ac:dyDescent="0.2">
      <c r="A41" s="634" t="s">
        <v>175</v>
      </c>
      <c r="B41" s="872" t="s">
        <v>348</v>
      </c>
      <c r="C41" s="873"/>
      <c r="D41" s="873"/>
      <c r="E41" s="874"/>
      <c r="F41" s="635">
        <v>2520</v>
      </c>
      <c r="G41" s="635">
        <v>2550.8000000000002</v>
      </c>
      <c r="H41" s="631">
        <f t="shared" si="0"/>
        <v>101.22222222222223</v>
      </c>
    </row>
    <row r="42" spans="1:8" s="192" customFormat="1" ht="35.1" customHeight="1" x14ac:dyDescent="0.2">
      <c r="A42" s="634" t="s">
        <v>176</v>
      </c>
      <c r="B42" s="872" t="s">
        <v>349</v>
      </c>
      <c r="C42" s="873"/>
      <c r="D42" s="873"/>
      <c r="E42" s="874"/>
      <c r="F42" s="635">
        <v>370.5</v>
      </c>
      <c r="G42" s="635">
        <v>397.8</v>
      </c>
      <c r="H42" s="631">
        <f t="shared" si="0"/>
        <v>107.36842105263158</v>
      </c>
    </row>
    <row r="43" spans="1:8" s="192" customFormat="1" ht="38.25" customHeight="1" x14ac:dyDescent="0.2">
      <c r="A43" s="634" t="s">
        <v>177</v>
      </c>
      <c r="B43" s="638"/>
      <c r="C43" s="873" t="s">
        <v>794</v>
      </c>
      <c r="D43" s="873"/>
      <c r="E43" s="874"/>
      <c r="F43" s="635">
        <v>349.5</v>
      </c>
      <c r="G43" s="635">
        <v>374.6</v>
      </c>
      <c r="H43" s="631">
        <f t="shared" si="0"/>
        <v>107.18168812589414</v>
      </c>
    </row>
    <row r="44" spans="1:8" s="192" customFormat="1" ht="40.5" customHeight="1" x14ac:dyDescent="0.2">
      <c r="A44" s="634" t="s">
        <v>178</v>
      </c>
      <c r="B44" s="638"/>
      <c r="C44" s="873" t="s">
        <v>450</v>
      </c>
      <c r="D44" s="873"/>
      <c r="E44" s="874"/>
      <c r="F44" s="635">
        <v>21</v>
      </c>
      <c r="G44" s="635">
        <v>23.3</v>
      </c>
      <c r="H44" s="631">
        <f t="shared" si="0"/>
        <v>110.95238095238096</v>
      </c>
    </row>
    <row r="45" spans="1:8" s="190" customFormat="1" ht="24.95" customHeight="1" x14ac:dyDescent="0.2">
      <c r="A45" s="632" t="s">
        <v>179</v>
      </c>
      <c r="B45" s="864" t="s">
        <v>451</v>
      </c>
      <c r="C45" s="865"/>
      <c r="D45" s="865"/>
      <c r="E45" s="866"/>
      <c r="F45" s="633">
        <v>101119.9</v>
      </c>
      <c r="G45" s="639">
        <v>101741.6</v>
      </c>
      <c r="H45" s="628">
        <f t="shared" si="0"/>
        <v>100.61481469028352</v>
      </c>
    </row>
    <row r="46" spans="1:8" s="192" customFormat="1" ht="35.1" customHeight="1" x14ac:dyDescent="0.2">
      <c r="A46" s="634" t="s">
        <v>180</v>
      </c>
      <c r="B46" s="872" t="s">
        <v>452</v>
      </c>
      <c r="C46" s="873"/>
      <c r="D46" s="873"/>
      <c r="E46" s="874"/>
      <c r="F46" s="635">
        <v>13815</v>
      </c>
      <c r="G46" s="635">
        <v>13411.5</v>
      </c>
      <c r="H46" s="631">
        <f t="shared" si="0"/>
        <v>97.079261672095555</v>
      </c>
    </row>
    <row r="47" spans="1:8" s="192" customFormat="1" ht="38.25" customHeight="1" x14ac:dyDescent="0.2">
      <c r="A47" s="634" t="s">
        <v>181</v>
      </c>
      <c r="B47" s="872" t="s">
        <v>810</v>
      </c>
      <c r="C47" s="873"/>
      <c r="D47" s="873"/>
      <c r="E47" s="874"/>
      <c r="F47" s="635">
        <v>3.6</v>
      </c>
      <c r="G47" s="635">
        <v>3.6</v>
      </c>
      <c r="H47" s="631">
        <f t="shared" si="0"/>
        <v>100</v>
      </c>
    </row>
    <row r="48" spans="1:8" s="192" customFormat="1" ht="38.25" customHeight="1" x14ac:dyDescent="0.2">
      <c r="A48" s="634" t="s">
        <v>182</v>
      </c>
      <c r="B48" s="872" t="s">
        <v>811</v>
      </c>
      <c r="C48" s="873"/>
      <c r="D48" s="873"/>
      <c r="E48" s="874"/>
      <c r="F48" s="635">
        <v>111.7</v>
      </c>
      <c r="G48" s="635">
        <v>73.7</v>
      </c>
      <c r="H48" s="631">
        <f t="shared" si="0"/>
        <v>65.98030438675022</v>
      </c>
    </row>
    <row r="49" spans="1:8" s="192" customFormat="1" ht="84" customHeight="1" x14ac:dyDescent="0.2">
      <c r="A49" s="634" t="s">
        <v>183</v>
      </c>
      <c r="B49" s="872" t="s">
        <v>111</v>
      </c>
      <c r="C49" s="873"/>
      <c r="D49" s="873"/>
      <c r="E49" s="874"/>
      <c r="F49" s="635">
        <v>2797.3</v>
      </c>
      <c r="G49" s="635">
        <v>2550.6999999999998</v>
      </c>
      <c r="H49" s="631">
        <f t="shared" si="0"/>
        <v>91.18435634361704</v>
      </c>
    </row>
    <row r="50" spans="1:8" s="192" customFormat="1" ht="69.75" customHeight="1" x14ac:dyDescent="0.2">
      <c r="A50" s="634" t="s">
        <v>184</v>
      </c>
      <c r="B50" s="872" t="s">
        <v>812</v>
      </c>
      <c r="C50" s="873"/>
      <c r="D50" s="873"/>
      <c r="E50" s="874"/>
      <c r="F50" s="635">
        <v>16111.1</v>
      </c>
      <c r="G50" s="635">
        <v>14633.1</v>
      </c>
      <c r="H50" s="631">
        <f t="shared" si="0"/>
        <v>90.826200569793485</v>
      </c>
    </row>
    <row r="51" spans="1:8" s="192" customFormat="1" ht="35.1" customHeight="1" x14ac:dyDescent="0.2">
      <c r="A51" s="634" t="s">
        <v>1130</v>
      </c>
      <c r="B51" s="872" t="s">
        <v>1129</v>
      </c>
      <c r="C51" s="873"/>
      <c r="D51" s="873"/>
      <c r="E51" s="874"/>
      <c r="F51" s="635">
        <v>67241.3</v>
      </c>
      <c r="G51" s="568">
        <v>69804.5</v>
      </c>
      <c r="H51" s="631">
        <f t="shared" si="0"/>
        <v>103.81194295767631</v>
      </c>
    </row>
    <row r="52" spans="1:8" s="192" customFormat="1" ht="94.5" customHeight="1" x14ac:dyDescent="0.2">
      <c r="A52" s="634" t="s">
        <v>185</v>
      </c>
      <c r="B52" s="638"/>
      <c r="C52" s="873" t="s">
        <v>737</v>
      </c>
      <c r="D52" s="873"/>
      <c r="E52" s="874"/>
      <c r="F52" s="635">
        <v>3063.1</v>
      </c>
      <c r="G52" s="635">
        <v>3264.2</v>
      </c>
      <c r="H52" s="631">
        <f t="shared" si="0"/>
        <v>106.5652443602886</v>
      </c>
    </row>
    <row r="53" spans="1:8" s="193" customFormat="1" ht="49.5" customHeight="1" x14ac:dyDescent="0.2">
      <c r="A53" s="634" t="s">
        <v>186</v>
      </c>
      <c r="B53" s="638"/>
      <c r="C53" s="873" t="s">
        <v>77</v>
      </c>
      <c r="D53" s="873"/>
      <c r="E53" s="874"/>
      <c r="F53" s="635">
        <v>32348.400000000001</v>
      </c>
      <c r="G53" s="635">
        <v>31711.200000000001</v>
      </c>
      <c r="H53" s="631">
        <f t="shared" si="0"/>
        <v>98.03019623845384</v>
      </c>
    </row>
    <row r="54" spans="1:8" s="192" customFormat="1" ht="48" customHeight="1" x14ac:dyDescent="0.2">
      <c r="A54" s="634" t="s">
        <v>187</v>
      </c>
      <c r="B54" s="638"/>
      <c r="C54" s="873" t="s">
        <v>399</v>
      </c>
      <c r="D54" s="873"/>
      <c r="E54" s="874"/>
      <c r="F54" s="635">
        <v>1.8</v>
      </c>
      <c r="G54" s="635">
        <v>1</v>
      </c>
      <c r="H54" s="631">
        <f>IF(G54&lt;=0, ,G54/F54*100)</f>
        <v>55.555555555555557</v>
      </c>
    </row>
    <row r="55" spans="1:8" s="192" customFormat="1" ht="50.25" customHeight="1" x14ac:dyDescent="0.2">
      <c r="A55" s="634" t="s">
        <v>188</v>
      </c>
      <c r="B55" s="638"/>
      <c r="C55" s="873" t="s">
        <v>400</v>
      </c>
      <c r="D55" s="873"/>
      <c r="E55" s="874"/>
      <c r="F55" s="635">
        <v>429.6</v>
      </c>
      <c r="G55" s="635">
        <v>323.7</v>
      </c>
      <c r="H55" s="631">
        <f t="shared" si="0"/>
        <v>75.349162011173178</v>
      </c>
    </row>
    <row r="56" spans="1:8" s="192" customFormat="1" ht="52.5" customHeight="1" x14ac:dyDescent="0.2">
      <c r="A56" s="634" t="s">
        <v>189</v>
      </c>
      <c r="B56" s="638"/>
      <c r="C56" s="873" t="s">
        <v>808</v>
      </c>
      <c r="D56" s="873"/>
      <c r="E56" s="874"/>
      <c r="F56" s="635">
        <v>49.1</v>
      </c>
      <c r="G56" s="635">
        <v>44</v>
      </c>
      <c r="H56" s="631">
        <f t="shared" si="0"/>
        <v>89.613034623217928</v>
      </c>
    </row>
    <row r="57" spans="1:8" s="192" customFormat="1" ht="60" customHeight="1" x14ac:dyDescent="0.2">
      <c r="A57" s="634" t="s">
        <v>190</v>
      </c>
      <c r="B57" s="638"/>
      <c r="C57" s="873" t="s">
        <v>71</v>
      </c>
      <c r="D57" s="873"/>
      <c r="E57" s="874"/>
      <c r="F57" s="635">
        <v>0.2</v>
      </c>
      <c r="G57" s="635">
        <v>0</v>
      </c>
      <c r="H57" s="631">
        <f t="shared" si="0"/>
        <v>0</v>
      </c>
    </row>
    <row r="58" spans="1:8" s="192" customFormat="1" ht="96" customHeight="1" x14ac:dyDescent="0.2">
      <c r="A58" s="634" t="s">
        <v>508</v>
      </c>
      <c r="B58" s="638"/>
      <c r="C58" s="873" t="s">
        <v>1039</v>
      </c>
      <c r="D58" s="873"/>
      <c r="E58" s="874"/>
      <c r="F58" s="635">
        <v>327.5</v>
      </c>
      <c r="G58" s="635">
        <v>306.89999999999998</v>
      </c>
      <c r="H58" s="631">
        <f t="shared" si="0"/>
        <v>93.70992366412213</v>
      </c>
    </row>
    <row r="59" spans="1:8" s="192" customFormat="1" ht="66.75" customHeight="1" x14ac:dyDescent="0.2">
      <c r="A59" s="634" t="s">
        <v>509</v>
      </c>
      <c r="B59" s="638"/>
      <c r="C59" s="873" t="s">
        <v>600</v>
      </c>
      <c r="D59" s="873"/>
      <c r="E59" s="874"/>
      <c r="F59" s="635">
        <v>1795.4</v>
      </c>
      <c r="G59" s="635">
        <v>2123.1</v>
      </c>
      <c r="H59" s="631">
        <f t="shared" si="0"/>
        <v>118.25220006683746</v>
      </c>
    </row>
    <row r="60" spans="1:8" s="192" customFormat="1" ht="35.1" customHeight="1" x14ac:dyDescent="0.2">
      <c r="A60" s="634" t="s">
        <v>510</v>
      </c>
      <c r="B60" s="638"/>
      <c r="C60" s="873" t="s">
        <v>216</v>
      </c>
      <c r="D60" s="873"/>
      <c r="E60" s="874"/>
      <c r="F60" s="635">
        <v>66.5</v>
      </c>
      <c r="G60" s="635">
        <v>71.5</v>
      </c>
      <c r="H60" s="631">
        <f t="shared" si="0"/>
        <v>107.51879699248121</v>
      </c>
    </row>
    <row r="61" spans="1:8" s="192" customFormat="1" ht="35.1" customHeight="1" x14ac:dyDescent="0.2">
      <c r="A61" s="634" t="s">
        <v>511</v>
      </c>
      <c r="B61" s="638"/>
      <c r="C61" s="873" t="s">
        <v>217</v>
      </c>
      <c r="D61" s="873"/>
      <c r="E61" s="874"/>
      <c r="F61" s="635">
        <v>2709.7</v>
      </c>
      <c r="G61" s="635">
        <v>3016.8</v>
      </c>
      <c r="H61" s="631">
        <f t="shared" si="0"/>
        <v>111.33335793630292</v>
      </c>
    </row>
    <row r="62" spans="1:8" s="192" customFormat="1" ht="93" customHeight="1" x14ac:dyDescent="0.2">
      <c r="A62" s="637" t="s">
        <v>990</v>
      </c>
      <c r="B62" s="638"/>
      <c r="C62" s="853" t="s">
        <v>989</v>
      </c>
      <c r="D62" s="853"/>
      <c r="E62" s="854"/>
      <c r="F62" s="635">
        <v>22488.799999999999</v>
      </c>
      <c r="G62" s="635">
        <v>24464.6</v>
      </c>
      <c r="H62" s="631">
        <f t="shared" si="0"/>
        <v>108.78570666287217</v>
      </c>
    </row>
    <row r="63" spans="1:8" s="192" customFormat="1" ht="92.25" customHeight="1" x14ac:dyDescent="0.2">
      <c r="A63" s="634" t="s">
        <v>512</v>
      </c>
      <c r="B63" s="638"/>
      <c r="C63" s="873" t="s">
        <v>608</v>
      </c>
      <c r="D63" s="873"/>
      <c r="E63" s="874"/>
      <c r="F63" s="640">
        <v>365.9</v>
      </c>
      <c r="G63" s="640">
        <v>407.1</v>
      </c>
      <c r="H63" s="631">
        <f t="shared" si="0"/>
        <v>111.25990707843674</v>
      </c>
    </row>
    <row r="64" spans="1:8" s="190" customFormat="1" ht="47.25" customHeight="1" x14ac:dyDescent="0.2">
      <c r="A64" s="634" t="s">
        <v>513</v>
      </c>
      <c r="B64" s="641"/>
      <c r="C64" s="853" t="s">
        <v>72</v>
      </c>
      <c r="D64" s="853"/>
      <c r="E64" s="854"/>
      <c r="F64" s="640">
        <v>33.700000000000003</v>
      </c>
      <c r="G64" s="640">
        <v>28.1</v>
      </c>
      <c r="H64" s="631">
        <f t="shared" si="0"/>
        <v>83.382789317507417</v>
      </c>
    </row>
    <row r="65" spans="1:8" s="190" customFormat="1" ht="48" customHeight="1" x14ac:dyDescent="0.2">
      <c r="A65" s="634" t="s">
        <v>362</v>
      </c>
      <c r="B65" s="641"/>
      <c r="C65" s="853" t="s">
        <v>363</v>
      </c>
      <c r="D65" s="853"/>
      <c r="E65" s="854"/>
      <c r="F65" s="640">
        <v>333.4</v>
      </c>
      <c r="G65" s="640">
        <v>494.4</v>
      </c>
      <c r="H65" s="631">
        <f t="shared" si="0"/>
        <v>148.29034193161368</v>
      </c>
    </row>
    <row r="66" spans="1:8" s="192" customFormat="1" ht="51" customHeight="1" x14ac:dyDescent="0.2">
      <c r="A66" s="634" t="s">
        <v>464</v>
      </c>
      <c r="B66" s="638"/>
      <c r="C66" s="873" t="s">
        <v>318</v>
      </c>
      <c r="D66" s="873"/>
      <c r="E66" s="874"/>
      <c r="F66" s="640">
        <v>2756.1</v>
      </c>
      <c r="G66" s="640">
        <v>2663.8</v>
      </c>
      <c r="H66" s="631">
        <f t="shared" si="0"/>
        <v>96.651064910562042</v>
      </c>
    </row>
    <row r="67" spans="1:8" s="192" customFormat="1" ht="35.1" customHeight="1" x14ac:dyDescent="0.2">
      <c r="A67" s="634" t="s">
        <v>988</v>
      </c>
      <c r="B67" s="638"/>
      <c r="C67" s="877" t="s">
        <v>987</v>
      </c>
      <c r="D67" s="877"/>
      <c r="E67" s="878"/>
      <c r="F67" s="640">
        <v>8.1</v>
      </c>
      <c r="G67" s="640">
        <v>7.3</v>
      </c>
      <c r="H67" s="631">
        <f t="shared" si="0"/>
        <v>90.123456790123456</v>
      </c>
    </row>
    <row r="68" spans="1:8" s="192" customFormat="1" ht="57" customHeight="1" x14ac:dyDescent="0.2">
      <c r="A68" s="634" t="s">
        <v>986</v>
      </c>
      <c r="B68" s="638"/>
      <c r="C68" s="877" t="s">
        <v>985</v>
      </c>
      <c r="D68" s="877"/>
      <c r="E68" s="878"/>
      <c r="F68" s="640">
        <v>3.2</v>
      </c>
      <c r="G68" s="640">
        <v>1.3</v>
      </c>
      <c r="H68" s="631">
        <f t="shared" si="0"/>
        <v>40.625</v>
      </c>
    </row>
    <row r="69" spans="1:8" s="192" customFormat="1" ht="35.1" customHeight="1" x14ac:dyDescent="0.2">
      <c r="A69" s="634" t="s">
        <v>984</v>
      </c>
      <c r="B69" s="638"/>
      <c r="C69" s="877" t="s">
        <v>983</v>
      </c>
      <c r="D69" s="877"/>
      <c r="E69" s="878"/>
      <c r="F69" s="640">
        <v>8.8000000000000007</v>
      </c>
      <c r="G69" s="640">
        <v>10.9</v>
      </c>
      <c r="H69" s="631">
        <f t="shared" si="0"/>
        <v>123.86363636363636</v>
      </c>
    </row>
    <row r="70" spans="1:8" s="192" customFormat="1" ht="56.25" customHeight="1" x14ac:dyDescent="0.2">
      <c r="A70" s="634" t="s">
        <v>982</v>
      </c>
      <c r="B70" s="638"/>
      <c r="C70" s="877" t="s">
        <v>981</v>
      </c>
      <c r="D70" s="877"/>
      <c r="E70" s="878"/>
      <c r="F70" s="640">
        <v>180</v>
      </c>
      <c r="G70" s="640">
        <v>532.20000000000005</v>
      </c>
      <c r="H70" s="631">
        <f t="shared" si="0"/>
        <v>295.66666666666669</v>
      </c>
    </row>
    <row r="71" spans="1:8" s="192" customFormat="1" ht="77.25" customHeight="1" x14ac:dyDescent="0.2">
      <c r="A71" s="634" t="s">
        <v>980</v>
      </c>
      <c r="B71" s="638"/>
      <c r="C71" s="877" t="s">
        <v>979</v>
      </c>
      <c r="D71" s="877"/>
      <c r="E71" s="878"/>
      <c r="F71" s="640">
        <v>43.7</v>
      </c>
      <c r="G71" s="640">
        <v>55.7</v>
      </c>
      <c r="H71" s="631">
        <f t="shared" si="0"/>
        <v>127.4599542334096</v>
      </c>
    </row>
    <row r="72" spans="1:8" s="192" customFormat="1" ht="35.1" customHeight="1" x14ac:dyDescent="0.2">
      <c r="A72" s="634" t="s">
        <v>978</v>
      </c>
      <c r="B72" s="638"/>
      <c r="C72" s="877" t="s">
        <v>977</v>
      </c>
      <c r="D72" s="877"/>
      <c r="E72" s="878"/>
      <c r="F72" s="640">
        <v>10.5</v>
      </c>
      <c r="G72" s="640">
        <v>11.7</v>
      </c>
      <c r="H72" s="631">
        <f t="shared" si="0"/>
        <v>111.42857142857143</v>
      </c>
    </row>
    <row r="73" spans="1:8" s="192" customFormat="1" ht="76.5" customHeight="1" x14ac:dyDescent="0.2">
      <c r="A73" s="634" t="s">
        <v>976</v>
      </c>
      <c r="B73" s="638"/>
      <c r="C73" s="880" t="s">
        <v>975</v>
      </c>
      <c r="D73" s="880"/>
      <c r="E73" s="881"/>
      <c r="F73" s="640">
        <v>40.1</v>
      </c>
      <c r="G73" s="640">
        <v>55.2</v>
      </c>
      <c r="H73" s="631">
        <f t="shared" si="0"/>
        <v>137.65586034912718</v>
      </c>
    </row>
    <row r="74" spans="1:8" s="192" customFormat="1" ht="45.75" customHeight="1" x14ac:dyDescent="0.2">
      <c r="A74" s="634" t="s">
        <v>974</v>
      </c>
      <c r="B74" s="638"/>
      <c r="C74" s="877" t="s">
        <v>973</v>
      </c>
      <c r="D74" s="877"/>
      <c r="E74" s="878"/>
      <c r="F74" s="640">
        <v>1</v>
      </c>
      <c r="G74" s="640">
        <v>1.5</v>
      </c>
      <c r="H74" s="631">
        <f t="shared" si="0"/>
        <v>150</v>
      </c>
    </row>
    <row r="75" spans="1:8" s="192" customFormat="1" ht="35.1" customHeight="1" x14ac:dyDescent="0.2">
      <c r="A75" s="634" t="s">
        <v>972</v>
      </c>
      <c r="B75" s="638"/>
      <c r="C75" s="877" t="s">
        <v>971</v>
      </c>
      <c r="D75" s="877"/>
      <c r="E75" s="878"/>
      <c r="F75" s="640">
        <v>118</v>
      </c>
      <c r="G75" s="640">
        <v>126.6</v>
      </c>
      <c r="H75" s="631">
        <f t="shared" si="0"/>
        <v>107.28813559322032</v>
      </c>
    </row>
    <row r="76" spans="1:8" s="192" customFormat="1" ht="56.25" customHeight="1" x14ac:dyDescent="0.2">
      <c r="A76" s="634" t="s">
        <v>970</v>
      </c>
      <c r="B76" s="638"/>
      <c r="C76" s="877" t="s">
        <v>969</v>
      </c>
      <c r="D76" s="877"/>
      <c r="E76" s="878"/>
      <c r="F76" s="640">
        <v>14</v>
      </c>
      <c r="G76" s="640">
        <v>24</v>
      </c>
      <c r="H76" s="631">
        <f t="shared" si="0"/>
        <v>171.42857142857142</v>
      </c>
    </row>
    <row r="77" spans="1:8" s="192" customFormat="1" ht="96.75" customHeight="1" x14ac:dyDescent="0.2">
      <c r="A77" s="634" t="s">
        <v>968</v>
      </c>
      <c r="B77" s="638"/>
      <c r="C77" s="880" t="s">
        <v>967</v>
      </c>
      <c r="D77" s="880"/>
      <c r="E77" s="881"/>
      <c r="F77" s="640">
        <v>35</v>
      </c>
      <c r="G77" s="640">
        <v>47.1</v>
      </c>
      <c r="H77" s="631">
        <f t="shared" si="0"/>
        <v>134.57142857142858</v>
      </c>
    </row>
    <row r="78" spans="1:8" s="192" customFormat="1" ht="88.5" customHeight="1" x14ac:dyDescent="0.2">
      <c r="A78" s="634" t="s">
        <v>1498</v>
      </c>
      <c r="B78" s="638"/>
      <c r="C78" s="880" t="s">
        <v>1499</v>
      </c>
      <c r="D78" s="880"/>
      <c r="E78" s="881"/>
      <c r="F78" s="640">
        <v>0.1</v>
      </c>
      <c r="G78" s="640">
        <v>0.1</v>
      </c>
      <c r="H78" s="631">
        <f t="shared" ref="H78:H143" si="1">IF(F78=0, ,G78/F78*100)</f>
        <v>100</v>
      </c>
    </row>
    <row r="79" spans="1:8" s="192" customFormat="1" ht="54" customHeight="1" x14ac:dyDescent="0.2">
      <c r="A79" s="634" t="s">
        <v>465</v>
      </c>
      <c r="B79" s="872" t="s">
        <v>388</v>
      </c>
      <c r="C79" s="873"/>
      <c r="D79" s="873"/>
      <c r="E79" s="874"/>
      <c r="F79" s="640">
        <v>620</v>
      </c>
      <c r="G79" s="640">
        <v>736.3</v>
      </c>
      <c r="H79" s="631">
        <f t="shared" si="1"/>
        <v>118.75806451612902</v>
      </c>
    </row>
    <row r="80" spans="1:8" s="192" customFormat="1" ht="80.25" customHeight="1" x14ac:dyDescent="0.2">
      <c r="A80" s="634" t="s">
        <v>466</v>
      </c>
      <c r="B80" s="872" t="s">
        <v>966</v>
      </c>
      <c r="C80" s="873"/>
      <c r="D80" s="873"/>
      <c r="E80" s="874"/>
      <c r="F80" s="640">
        <v>59.4</v>
      </c>
      <c r="G80" s="640">
        <v>72.900000000000006</v>
      </c>
      <c r="H80" s="631">
        <f t="shared" si="1"/>
        <v>122.72727272727273</v>
      </c>
    </row>
    <row r="81" spans="1:8" s="192" customFormat="1" ht="36.75" customHeight="1" x14ac:dyDescent="0.2">
      <c r="A81" s="634" t="s">
        <v>467</v>
      </c>
      <c r="B81" s="872" t="s">
        <v>59</v>
      </c>
      <c r="C81" s="873"/>
      <c r="D81" s="873"/>
      <c r="E81" s="874"/>
      <c r="F81" s="640">
        <v>350</v>
      </c>
      <c r="G81" s="640">
        <v>441.5</v>
      </c>
      <c r="H81" s="631">
        <f t="shared" si="1"/>
        <v>126.14285714285714</v>
      </c>
    </row>
    <row r="82" spans="1:8" s="192" customFormat="1" ht="36" customHeight="1" x14ac:dyDescent="0.2">
      <c r="A82" s="634" t="s">
        <v>468</v>
      </c>
      <c r="B82" s="872" t="s">
        <v>60</v>
      </c>
      <c r="C82" s="873"/>
      <c r="D82" s="873"/>
      <c r="E82" s="874"/>
      <c r="F82" s="640">
        <v>10.5</v>
      </c>
      <c r="G82" s="640">
        <v>13.8</v>
      </c>
      <c r="H82" s="631">
        <f t="shared" si="1"/>
        <v>131.42857142857142</v>
      </c>
    </row>
    <row r="83" spans="1:8" s="190" customFormat="1" ht="38.25" customHeight="1" x14ac:dyDescent="0.2">
      <c r="A83" s="632" t="s">
        <v>469</v>
      </c>
      <c r="B83" s="869" t="s">
        <v>36</v>
      </c>
      <c r="C83" s="870"/>
      <c r="D83" s="870"/>
      <c r="E83" s="871"/>
      <c r="F83" s="633">
        <v>707.8</v>
      </c>
      <c r="G83" s="633">
        <v>853.4</v>
      </c>
      <c r="H83" s="628">
        <f>IF(G83&lt;0, ,G83/F83*100)</f>
        <v>120.57078270697939</v>
      </c>
    </row>
    <row r="84" spans="1:8" s="190" customFormat="1" ht="27.75" customHeight="1" x14ac:dyDescent="0.2">
      <c r="A84" s="632" t="s">
        <v>470</v>
      </c>
      <c r="B84" s="869" t="s">
        <v>61</v>
      </c>
      <c r="C84" s="870"/>
      <c r="D84" s="870"/>
      <c r="E84" s="871"/>
      <c r="F84" s="633">
        <v>3300175</v>
      </c>
      <c r="G84" s="633">
        <v>3295257.8</v>
      </c>
      <c r="H84" s="628">
        <f t="shared" si="1"/>
        <v>99.851001840811477</v>
      </c>
    </row>
    <row r="85" spans="1:8" s="192" customFormat="1" ht="26.25" customHeight="1" x14ac:dyDescent="0.2">
      <c r="A85" s="634" t="s">
        <v>471</v>
      </c>
      <c r="B85" s="872" t="s">
        <v>22</v>
      </c>
      <c r="C85" s="873"/>
      <c r="D85" s="873"/>
      <c r="E85" s="874"/>
      <c r="F85" s="635">
        <v>2708085</v>
      </c>
      <c r="G85" s="635">
        <v>2780547</v>
      </c>
      <c r="H85" s="631">
        <f t="shared" si="1"/>
        <v>102.67576534709953</v>
      </c>
    </row>
    <row r="86" spans="1:8" s="192" customFormat="1" ht="26.25" customHeight="1" x14ac:dyDescent="0.2">
      <c r="A86" s="634" t="s">
        <v>472</v>
      </c>
      <c r="B86" s="636"/>
      <c r="C86" s="873" t="s">
        <v>23</v>
      </c>
      <c r="D86" s="873"/>
      <c r="E86" s="874"/>
      <c r="F86" s="635">
        <v>2707888.7</v>
      </c>
      <c r="G86" s="635">
        <v>2780367.2</v>
      </c>
      <c r="H86" s="631">
        <f t="shared" si="1"/>
        <v>102.67656864922108</v>
      </c>
    </row>
    <row r="87" spans="1:8" s="192" customFormat="1" ht="26.25" customHeight="1" x14ac:dyDescent="0.2">
      <c r="A87" s="634" t="s">
        <v>473</v>
      </c>
      <c r="B87" s="636"/>
      <c r="C87" s="784"/>
      <c r="D87" s="873" t="s">
        <v>24</v>
      </c>
      <c r="E87" s="874"/>
      <c r="F87" s="635">
        <v>1389110.6</v>
      </c>
      <c r="G87" s="635">
        <v>1431215.6</v>
      </c>
      <c r="H87" s="631">
        <f t="shared" si="1"/>
        <v>103.0310761432531</v>
      </c>
    </row>
    <row r="88" spans="1:8" s="192" customFormat="1" ht="24.95" customHeight="1" x14ac:dyDescent="0.2">
      <c r="A88" s="634" t="s">
        <v>474</v>
      </c>
      <c r="B88" s="636"/>
      <c r="C88" s="784"/>
      <c r="D88" s="873" t="s">
        <v>25</v>
      </c>
      <c r="E88" s="874"/>
      <c r="F88" s="635">
        <v>481671.6</v>
      </c>
      <c r="G88" s="635">
        <v>552536.1</v>
      </c>
      <c r="H88" s="631">
        <f t="shared" si="1"/>
        <v>114.71220225564471</v>
      </c>
    </row>
    <row r="89" spans="1:8" s="192" customFormat="1" ht="35.1" customHeight="1" x14ac:dyDescent="0.2">
      <c r="A89" s="634" t="s">
        <v>475</v>
      </c>
      <c r="B89" s="636"/>
      <c r="C89" s="784"/>
      <c r="D89" s="873" t="s">
        <v>416</v>
      </c>
      <c r="E89" s="874"/>
      <c r="F89" s="635">
        <v>790887.5</v>
      </c>
      <c r="G89" s="635">
        <v>748460.7</v>
      </c>
      <c r="H89" s="631">
        <f t="shared" si="1"/>
        <v>94.635545510581466</v>
      </c>
    </row>
    <row r="90" spans="1:8" s="192" customFormat="1" ht="24.95" customHeight="1" x14ac:dyDescent="0.2">
      <c r="A90" s="634" t="s">
        <v>476</v>
      </c>
      <c r="B90" s="636"/>
      <c r="C90" s="784"/>
      <c r="D90" s="873" t="s">
        <v>417</v>
      </c>
      <c r="E90" s="874"/>
      <c r="F90" s="635">
        <v>46219</v>
      </c>
      <c r="G90" s="635">
        <v>48154.8</v>
      </c>
      <c r="H90" s="631">
        <f t="shared" si="1"/>
        <v>104.18832082044183</v>
      </c>
    </row>
    <row r="91" spans="1:8" s="192" customFormat="1" ht="24.95" customHeight="1" x14ac:dyDescent="0.2">
      <c r="A91" s="634" t="s">
        <v>477</v>
      </c>
      <c r="B91" s="872" t="s">
        <v>418</v>
      </c>
      <c r="C91" s="873"/>
      <c r="D91" s="873"/>
      <c r="E91" s="874"/>
      <c r="F91" s="635">
        <v>15605</v>
      </c>
      <c r="G91" s="635">
        <v>15965.3</v>
      </c>
      <c r="H91" s="631">
        <f t="shared" si="1"/>
        <v>102.30887536046139</v>
      </c>
    </row>
    <row r="92" spans="1:8" s="192" customFormat="1" ht="54.75" customHeight="1" x14ac:dyDescent="0.2">
      <c r="A92" s="637" t="s">
        <v>483</v>
      </c>
      <c r="B92" s="852" t="s">
        <v>26</v>
      </c>
      <c r="C92" s="853"/>
      <c r="D92" s="853"/>
      <c r="E92" s="854"/>
      <c r="F92" s="635">
        <v>7974.5</v>
      </c>
      <c r="G92" s="635">
        <v>8761.2999999999993</v>
      </c>
      <c r="H92" s="631">
        <f t="shared" si="1"/>
        <v>109.86644930716658</v>
      </c>
    </row>
    <row r="93" spans="1:8" s="192" customFormat="1" ht="26.25" customHeight="1" x14ac:dyDescent="0.2">
      <c r="A93" s="642" t="s">
        <v>478</v>
      </c>
      <c r="B93" s="858" t="s">
        <v>268</v>
      </c>
      <c r="C93" s="859"/>
      <c r="D93" s="859"/>
      <c r="E93" s="860"/>
      <c r="F93" s="635">
        <v>0.3</v>
      </c>
      <c r="G93" s="635">
        <v>0.5</v>
      </c>
      <c r="H93" s="631">
        <f t="shared" si="1"/>
        <v>166.66666666666669</v>
      </c>
    </row>
    <row r="94" spans="1:8" s="192" customFormat="1" ht="26.25" customHeight="1" x14ac:dyDescent="0.2">
      <c r="A94" s="643" t="s">
        <v>1441</v>
      </c>
      <c r="B94" s="895" t="s">
        <v>920</v>
      </c>
      <c r="C94" s="896"/>
      <c r="D94" s="896"/>
      <c r="E94" s="897"/>
      <c r="F94" s="786"/>
      <c r="G94" s="635">
        <v>-73883.600000000006</v>
      </c>
      <c r="H94" s="631">
        <f t="shared" si="1"/>
        <v>0</v>
      </c>
    </row>
    <row r="95" spans="1:8" s="192" customFormat="1" ht="26.25" customHeight="1" x14ac:dyDescent="0.2">
      <c r="A95" s="643" t="s">
        <v>1442</v>
      </c>
      <c r="B95" s="895" t="s">
        <v>919</v>
      </c>
      <c r="C95" s="896"/>
      <c r="D95" s="896"/>
      <c r="E95" s="897"/>
      <c r="F95" s="786"/>
      <c r="G95" s="635">
        <v>-1126</v>
      </c>
      <c r="H95" s="631">
        <f t="shared" si="1"/>
        <v>0</v>
      </c>
    </row>
    <row r="96" spans="1:8" s="194" customFormat="1" ht="39" customHeight="1" x14ac:dyDescent="0.2">
      <c r="A96" s="634" t="s">
        <v>762</v>
      </c>
      <c r="B96" s="898" t="s">
        <v>1500</v>
      </c>
      <c r="C96" s="899"/>
      <c r="D96" s="899"/>
      <c r="E96" s="900"/>
      <c r="F96" s="635">
        <v>568510.19999999995</v>
      </c>
      <c r="G96" s="568">
        <v>564993.4</v>
      </c>
      <c r="H96" s="631">
        <f t="shared" si="1"/>
        <v>99.381400720690678</v>
      </c>
    </row>
    <row r="97" spans="1:9" s="194" customFormat="1" ht="50.25" customHeight="1" x14ac:dyDescent="0.2">
      <c r="A97" s="634" t="s">
        <v>905</v>
      </c>
      <c r="B97" s="783"/>
      <c r="C97" s="862" t="s">
        <v>965</v>
      </c>
      <c r="D97" s="862"/>
      <c r="E97" s="863"/>
      <c r="F97" s="635">
        <v>483308.9</v>
      </c>
      <c r="G97" s="635">
        <v>481906</v>
      </c>
      <c r="H97" s="631">
        <f t="shared" si="1"/>
        <v>99.709730153945017</v>
      </c>
    </row>
    <row r="98" spans="1:9" s="194" customFormat="1" ht="68.25" customHeight="1" x14ac:dyDescent="0.2">
      <c r="A98" s="634" t="s">
        <v>1128</v>
      </c>
      <c r="B98" s="783"/>
      <c r="C98" s="862" t="s">
        <v>1127</v>
      </c>
      <c r="D98" s="862"/>
      <c r="E98" s="863"/>
      <c r="F98" s="635">
        <v>27751.4</v>
      </c>
      <c r="G98" s="635">
        <v>28269.599999999999</v>
      </c>
      <c r="H98" s="631">
        <f t="shared" si="1"/>
        <v>101.86729318160523</v>
      </c>
    </row>
    <row r="99" spans="1:9" s="194" customFormat="1" ht="66.75" customHeight="1" x14ac:dyDescent="0.2">
      <c r="A99" s="634" t="s">
        <v>1126</v>
      </c>
      <c r="B99" s="783"/>
      <c r="C99" s="862" t="s">
        <v>1125</v>
      </c>
      <c r="D99" s="862"/>
      <c r="E99" s="863"/>
      <c r="F99" s="635">
        <v>49840.1</v>
      </c>
      <c r="G99" s="635">
        <v>45930.9</v>
      </c>
      <c r="H99" s="631">
        <f t="shared" si="1"/>
        <v>92.156516539894582</v>
      </c>
    </row>
    <row r="100" spans="1:9" s="194" customFormat="1" ht="117.75" customHeight="1" x14ac:dyDescent="0.2">
      <c r="A100" s="634" t="s">
        <v>888</v>
      </c>
      <c r="B100" s="783"/>
      <c r="C100" s="862" t="s">
        <v>964</v>
      </c>
      <c r="D100" s="862"/>
      <c r="E100" s="863"/>
      <c r="F100" s="635">
        <v>5.9</v>
      </c>
      <c r="G100" s="635">
        <v>5.9</v>
      </c>
      <c r="H100" s="644">
        <f t="shared" si="1"/>
        <v>100</v>
      </c>
    </row>
    <row r="101" spans="1:9" s="194" customFormat="1" ht="48.75" customHeight="1" x14ac:dyDescent="0.2">
      <c r="A101" s="634" t="s">
        <v>889</v>
      </c>
      <c r="B101" s="783"/>
      <c r="C101" s="862" t="s">
        <v>890</v>
      </c>
      <c r="D101" s="862"/>
      <c r="E101" s="863"/>
      <c r="F101" s="635">
        <v>1969.8</v>
      </c>
      <c r="G101" s="635">
        <v>2157.6999999999998</v>
      </c>
      <c r="H101" s="631">
        <f t="shared" si="1"/>
        <v>109.53903949639556</v>
      </c>
    </row>
    <row r="102" spans="1:9" s="194" customFormat="1" ht="56.25" customHeight="1" x14ac:dyDescent="0.2">
      <c r="A102" s="634" t="s">
        <v>1501</v>
      </c>
      <c r="B102" s="783"/>
      <c r="C102" s="862" t="s">
        <v>1502</v>
      </c>
      <c r="D102" s="862"/>
      <c r="E102" s="863"/>
      <c r="F102" s="635">
        <v>145</v>
      </c>
      <c r="G102" s="635">
        <v>120</v>
      </c>
      <c r="H102" s="631">
        <f t="shared" si="1"/>
        <v>82.758620689655174</v>
      </c>
    </row>
    <row r="103" spans="1:9" s="194" customFormat="1" ht="60" customHeight="1" x14ac:dyDescent="0.2">
      <c r="A103" s="634" t="s">
        <v>1503</v>
      </c>
      <c r="B103" s="783"/>
      <c r="C103" s="862" t="s">
        <v>1504</v>
      </c>
      <c r="D103" s="862"/>
      <c r="E103" s="863"/>
      <c r="F103" s="635">
        <v>312.8</v>
      </c>
      <c r="G103" s="635">
        <v>307.60000000000002</v>
      </c>
      <c r="H103" s="631">
        <f t="shared" si="1"/>
        <v>98.337595907928389</v>
      </c>
    </row>
    <row r="104" spans="1:9" s="190" customFormat="1" ht="42" customHeight="1" x14ac:dyDescent="0.2">
      <c r="A104" s="632" t="s">
        <v>479</v>
      </c>
      <c r="B104" s="869" t="s">
        <v>269</v>
      </c>
      <c r="C104" s="870"/>
      <c r="D104" s="870"/>
      <c r="E104" s="871"/>
      <c r="F104" s="633">
        <v>649986.9</v>
      </c>
      <c r="G104" s="633">
        <v>689075.7</v>
      </c>
      <c r="H104" s="628">
        <f t="shared" si="1"/>
        <v>106.01378273931365</v>
      </c>
      <c r="I104" s="195">
        <f>F104-649986.9</f>
        <v>0</v>
      </c>
    </row>
    <row r="105" spans="1:9" s="192" customFormat="1" ht="57.75" customHeight="1" x14ac:dyDescent="0.2">
      <c r="A105" s="634" t="s">
        <v>75</v>
      </c>
      <c r="B105" s="852" t="s">
        <v>76</v>
      </c>
      <c r="C105" s="853"/>
      <c r="D105" s="853"/>
      <c r="E105" s="854"/>
      <c r="F105" s="635">
        <v>247348.5</v>
      </c>
      <c r="G105" s="635">
        <v>258872.2</v>
      </c>
      <c r="H105" s="631">
        <f t="shared" si="1"/>
        <v>104.65889221078761</v>
      </c>
    </row>
    <row r="106" spans="1:9" s="192" customFormat="1" ht="48.75" customHeight="1" x14ac:dyDescent="0.2">
      <c r="A106" s="634" t="s">
        <v>624</v>
      </c>
      <c r="B106" s="852" t="s">
        <v>109</v>
      </c>
      <c r="C106" s="853"/>
      <c r="D106" s="853"/>
      <c r="E106" s="854"/>
      <c r="F106" s="635">
        <v>47023.7</v>
      </c>
      <c r="G106" s="635">
        <v>75233.899999999994</v>
      </c>
      <c r="H106" s="631">
        <f t="shared" si="1"/>
        <v>159.99145111932918</v>
      </c>
    </row>
    <row r="107" spans="1:9" s="192" customFormat="1" ht="24.95" customHeight="1" x14ac:dyDescent="0.2">
      <c r="A107" s="634" t="s">
        <v>625</v>
      </c>
      <c r="B107" s="852" t="s">
        <v>110</v>
      </c>
      <c r="C107" s="853"/>
      <c r="D107" s="853"/>
      <c r="E107" s="854"/>
      <c r="F107" s="635">
        <v>50484</v>
      </c>
      <c r="G107" s="635">
        <v>50484</v>
      </c>
      <c r="H107" s="631">
        <f t="shared" si="1"/>
        <v>100</v>
      </c>
    </row>
    <row r="108" spans="1:9" s="192" customFormat="1" ht="35.1" customHeight="1" x14ac:dyDescent="0.2">
      <c r="A108" s="634" t="s">
        <v>626</v>
      </c>
      <c r="B108" s="852" t="s">
        <v>3</v>
      </c>
      <c r="C108" s="853"/>
      <c r="D108" s="853"/>
      <c r="E108" s="854"/>
      <c r="F108" s="635">
        <v>88951.7</v>
      </c>
      <c r="G108" s="635">
        <v>83245.5</v>
      </c>
      <c r="H108" s="631">
        <f t="shared" si="1"/>
        <v>93.585057958420137</v>
      </c>
    </row>
    <row r="109" spans="1:9" s="192" customFormat="1" ht="35.1" customHeight="1" x14ac:dyDescent="0.2">
      <c r="A109" s="634" t="s">
        <v>627</v>
      </c>
      <c r="B109" s="852" t="s">
        <v>754</v>
      </c>
      <c r="C109" s="853"/>
      <c r="D109" s="853"/>
      <c r="E109" s="854"/>
      <c r="F109" s="635">
        <v>7156.3</v>
      </c>
      <c r="G109" s="635">
        <v>7018.6</v>
      </c>
      <c r="H109" s="631">
        <f t="shared" si="1"/>
        <v>98.075821304305293</v>
      </c>
    </row>
    <row r="110" spans="1:9" s="192" customFormat="1" ht="60.75" customHeight="1" x14ac:dyDescent="0.2">
      <c r="A110" s="634" t="s">
        <v>1124</v>
      </c>
      <c r="B110" s="852" t="s">
        <v>1123</v>
      </c>
      <c r="C110" s="853"/>
      <c r="D110" s="853"/>
      <c r="E110" s="854"/>
      <c r="F110" s="635">
        <v>60.8</v>
      </c>
      <c r="G110" s="635">
        <v>69.8</v>
      </c>
      <c r="H110" s="631">
        <f t="shared" si="1"/>
        <v>114.80263157894737</v>
      </c>
    </row>
    <row r="111" spans="1:9" s="192" customFormat="1" ht="24.95" customHeight="1" x14ac:dyDescent="0.2">
      <c r="A111" s="634" t="s">
        <v>628</v>
      </c>
      <c r="B111" s="852" t="s">
        <v>755</v>
      </c>
      <c r="C111" s="853"/>
      <c r="D111" s="853"/>
      <c r="E111" s="854"/>
      <c r="F111" s="635">
        <v>45071.7</v>
      </c>
      <c r="G111" s="635">
        <v>45634.7</v>
      </c>
      <c r="H111" s="631">
        <f t="shared" si="1"/>
        <v>101.24912084523103</v>
      </c>
    </row>
    <row r="112" spans="1:9" s="192" customFormat="1" ht="51.75" customHeight="1" x14ac:dyDescent="0.2">
      <c r="A112" s="634" t="s">
        <v>629</v>
      </c>
      <c r="B112" s="645"/>
      <c r="C112" s="853" t="s">
        <v>756</v>
      </c>
      <c r="D112" s="853"/>
      <c r="E112" s="854"/>
      <c r="F112" s="635">
        <v>44710.6</v>
      </c>
      <c r="G112" s="635">
        <v>45271.9</v>
      </c>
      <c r="H112" s="631">
        <f t="shared" si="1"/>
        <v>101.25540699520921</v>
      </c>
    </row>
    <row r="113" spans="1:8" s="192" customFormat="1" ht="81" customHeight="1" x14ac:dyDescent="0.2">
      <c r="A113" s="634" t="s">
        <v>630</v>
      </c>
      <c r="B113" s="645"/>
      <c r="C113" s="853" t="s">
        <v>403</v>
      </c>
      <c r="D113" s="853"/>
      <c r="E113" s="854"/>
      <c r="F113" s="635">
        <v>228.9</v>
      </c>
      <c r="G113" s="635">
        <v>230.6</v>
      </c>
      <c r="H113" s="631">
        <f t="shared" si="1"/>
        <v>100.74268239405852</v>
      </c>
    </row>
    <row r="114" spans="1:8" s="192" customFormat="1" ht="82.5" customHeight="1" x14ac:dyDescent="0.2">
      <c r="A114" s="634" t="s">
        <v>631</v>
      </c>
      <c r="B114" s="645"/>
      <c r="C114" s="853" t="s">
        <v>404</v>
      </c>
      <c r="D114" s="853"/>
      <c r="E114" s="854"/>
      <c r="F114" s="635">
        <v>132.19999999999999</v>
      </c>
      <c r="G114" s="635">
        <v>132.19999999999999</v>
      </c>
      <c r="H114" s="631">
        <f t="shared" si="1"/>
        <v>100</v>
      </c>
    </row>
    <row r="115" spans="1:8" s="192" customFormat="1" ht="82.5" customHeight="1" x14ac:dyDescent="0.2">
      <c r="A115" s="634" t="s">
        <v>1122</v>
      </c>
      <c r="B115" s="852" t="s">
        <v>1121</v>
      </c>
      <c r="C115" s="853"/>
      <c r="D115" s="853"/>
      <c r="E115" s="854"/>
      <c r="F115" s="635">
        <v>14196.4</v>
      </c>
      <c r="G115" s="635">
        <v>16701.5</v>
      </c>
      <c r="H115" s="631">
        <f t="shared" si="1"/>
        <v>117.64602293539208</v>
      </c>
    </row>
    <row r="116" spans="1:8" s="192" customFormat="1" ht="80.25" customHeight="1" x14ac:dyDescent="0.2">
      <c r="A116" s="637" t="s">
        <v>192</v>
      </c>
      <c r="B116" s="641"/>
      <c r="C116" s="853" t="s">
        <v>364</v>
      </c>
      <c r="D116" s="853"/>
      <c r="E116" s="854"/>
      <c r="F116" s="635">
        <v>6645.9</v>
      </c>
      <c r="G116" s="635">
        <v>9008.7999999999993</v>
      </c>
      <c r="H116" s="631">
        <f t="shared" si="1"/>
        <v>135.55425149340195</v>
      </c>
    </row>
    <row r="117" spans="1:8" s="192" customFormat="1" ht="72" customHeight="1" x14ac:dyDescent="0.2">
      <c r="A117" s="637" t="s">
        <v>193</v>
      </c>
      <c r="B117" s="641"/>
      <c r="C117" s="853" t="s">
        <v>365</v>
      </c>
      <c r="D117" s="853"/>
      <c r="E117" s="854"/>
      <c r="F117" s="635">
        <v>6216.3</v>
      </c>
      <c r="G117" s="635">
        <v>5593.8</v>
      </c>
      <c r="H117" s="631">
        <f t="shared" si="1"/>
        <v>89.986004536460598</v>
      </c>
    </row>
    <row r="118" spans="1:8" s="192" customFormat="1" ht="114.75" customHeight="1" x14ac:dyDescent="0.2">
      <c r="A118" s="637" t="s">
        <v>963</v>
      </c>
      <c r="B118" s="641"/>
      <c r="C118" s="853" t="s">
        <v>962</v>
      </c>
      <c r="D118" s="853"/>
      <c r="E118" s="854"/>
      <c r="F118" s="635">
        <v>2.9</v>
      </c>
      <c r="G118" s="635">
        <v>3</v>
      </c>
      <c r="H118" s="631">
        <f t="shared" si="1"/>
        <v>103.44827586206897</v>
      </c>
    </row>
    <row r="119" spans="1:8" s="192" customFormat="1" ht="35.1" customHeight="1" x14ac:dyDescent="0.2">
      <c r="A119" s="637" t="s">
        <v>961</v>
      </c>
      <c r="B119" s="641"/>
      <c r="C119" s="853" t="s">
        <v>960</v>
      </c>
      <c r="D119" s="853"/>
      <c r="E119" s="854"/>
      <c r="F119" s="635">
        <v>1223.7</v>
      </c>
      <c r="G119" s="635">
        <v>1687.8</v>
      </c>
      <c r="H119" s="631">
        <f t="shared" si="1"/>
        <v>137.92596224564844</v>
      </c>
    </row>
    <row r="120" spans="1:8" s="192" customFormat="1" ht="92.25" customHeight="1" x14ac:dyDescent="0.2">
      <c r="A120" s="637" t="s">
        <v>959</v>
      </c>
      <c r="B120" s="641"/>
      <c r="C120" s="853" t="s">
        <v>958</v>
      </c>
      <c r="D120" s="853"/>
      <c r="E120" s="854"/>
      <c r="F120" s="635">
        <v>100.3</v>
      </c>
      <c r="G120" s="635">
        <v>100.3</v>
      </c>
      <c r="H120" s="631">
        <f t="shared" si="1"/>
        <v>100</v>
      </c>
    </row>
    <row r="121" spans="1:8" s="192" customFormat="1" ht="35.1" customHeight="1" x14ac:dyDescent="0.2">
      <c r="A121" s="634" t="s">
        <v>141</v>
      </c>
      <c r="B121" s="852" t="s">
        <v>614</v>
      </c>
      <c r="C121" s="853"/>
      <c r="D121" s="853"/>
      <c r="E121" s="854"/>
      <c r="F121" s="646">
        <v>137508.70000000001</v>
      </c>
      <c r="G121" s="646">
        <v>137508.70000000001</v>
      </c>
      <c r="H121" s="631">
        <f t="shared" si="1"/>
        <v>100</v>
      </c>
    </row>
    <row r="122" spans="1:8" s="192" customFormat="1" ht="51" customHeight="1" x14ac:dyDescent="0.2">
      <c r="A122" s="634" t="s">
        <v>142</v>
      </c>
      <c r="B122" s="852" t="s">
        <v>615</v>
      </c>
      <c r="C122" s="853"/>
      <c r="D122" s="853"/>
      <c r="E122" s="854"/>
      <c r="F122" s="635">
        <v>9101.9</v>
      </c>
      <c r="G122" s="635">
        <v>9285.2000000000007</v>
      </c>
      <c r="H122" s="644">
        <f t="shared" si="1"/>
        <v>102.01386523692857</v>
      </c>
    </row>
    <row r="123" spans="1:8" s="192" customFormat="1" ht="77.25" customHeight="1" x14ac:dyDescent="0.2">
      <c r="A123" s="634" t="s">
        <v>1505</v>
      </c>
      <c r="B123" s="852" t="s">
        <v>1506</v>
      </c>
      <c r="C123" s="853"/>
      <c r="D123" s="853"/>
      <c r="E123" s="854"/>
      <c r="F123" s="635">
        <v>2820.6</v>
      </c>
      <c r="G123" s="635">
        <v>4859.8999999999996</v>
      </c>
      <c r="H123" s="631">
        <f t="shared" si="1"/>
        <v>172.30021981138762</v>
      </c>
    </row>
    <row r="124" spans="1:8" s="192" customFormat="1" ht="55.5" customHeight="1" x14ac:dyDescent="0.2">
      <c r="A124" s="634" t="s">
        <v>143</v>
      </c>
      <c r="B124" s="638"/>
      <c r="C124" s="853" t="s">
        <v>191</v>
      </c>
      <c r="D124" s="853"/>
      <c r="E124" s="854"/>
      <c r="F124" s="635">
        <v>2369.3000000000002</v>
      </c>
      <c r="G124" s="635">
        <v>3918.6</v>
      </c>
      <c r="H124" s="631">
        <f t="shared" si="1"/>
        <v>165.39062170261255</v>
      </c>
    </row>
    <row r="125" spans="1:8" s="192" customFormat="1" ht="84" customHeight="1" x14ac:dyDescent="0.2">
      <c r="A125" s="634" t="s">
        <v>144</v>
      </c>
      <c r="B125" s="638"/>
      <c r="C125" s="853" t="s">
        <v>366</v>
      </c>
      <c r="D125" s="853"/>
      <c r="E125" s="854"/>
      <c r="F125" s="635">
        <v>433.2</v>
      </c>
      <c r="G125" s="635">
        <v>916</v>
      </c>
      <c r="H125" s="631">
        <f t="shared" si="1"/>
        <v>211.44967682363807</v>
      </c>
    </row>
    <row r="126" spans="1:8" s="192" customFormat="1" ht="51" customHeight="1" x14ac:dyDescent="0.2">
      <c r="A126" s="634" t="s">
        <v>1120</v>
      </c>
      <c r="B126" s="638"/>
      <c r="C126" s="853" t="s">
        <v>1119</v>
      </c>
      <c r="D126" s="853"/>
      <c r="E126" s="854"/>
      <c r="F126" s="635">
        <v>17</v>
      </c>
      <c r="G126" s="635">
        <v>23.8</v>
      </c>
      <c r="H126" s="631">
        <f t="shared" si="1"/>
        <v>140</v>
      </c>
    </row>
    <row r="127" spans="1:8" s="192" customFormat="1" ht="51" customHeight="1" x14ac:dyDescent="0.2">
      <c r="A127" s="634" t="s">
        <v>604</v>
      </c>
      <c r="B127" s="852" t="s">
        <v>605</v>
      </c>
      <c r="C127" s="853"/>
      <c r="D127" s="853"/>
      <c r="E127" s="854"/>
      <c r="F127" s="635">
        <v>260</v>
      </c>
      <c r="G127" s="635">
        <v>153.80000000000001</v>
      </c>
      <c r="H127" s="631">
        <f t="shared" si="1"/>
        <v>59.15384615384616</v>
      </c>
    </row>
    <row r="128" spans="1:8" s="190" customFormat="1" ht="24.95" customHeight="1" x14ac:dyDescent="0.2">
      <c r="A128" s="632" t="s">
        <v>606</v>
      </c>
      <c r="B128" s="869" t="s">
        <v>324</v>
      </c>
      <c r="C128" s="870"/>
      <c r="D128" s="870"/>
      <c r="E128" s="871"/>
      <c r="F128" s="633">
        <v>153371.20000000001</v>
      </c>
      <c r="G128" s="633">
        <v>166259.29999999999</v>
      </c>
      <c r="H128" s="628">
        <f t="shared" si="1"/>
        <v>108.40320738182916</v>
      </c>
    </row>
    <row r="129" spans="1:8" s="192" customFormat="1" ht="24.95" customHeight="1" x14ac:dyDescent="0.2">
      <c r="A129" s="634" t="s">
        <v>607</v>
      </c>
      <c r="B129" s="872" t="s">
        <v>210</v>
      </c>
      <c r="C129" s="873"/>
      <c r="D129" s="873"/>
      <c r="E129" s="874"/>
      <c r="F129" s="635">
        <v>4622.5</v>
      </c>
      <c r="G129" s="635">
        <v>5354.8</v>
      </c>
      <c r="H129" s="631">
        <f t="shared" si="1"/>
        <v>115.84207679826935</v>
      </c>
    </row>
    <row r="130" spans="1:8" s="192" customFormat="1" ht="35.1" customHeight="1" x14ac:dyDescent="0.2">
      <c r="A130" s="647" t="s">
        <v>1118</v>
      </c>
      <c r="B130" s="782"/>
      <c r="C130" s="893" t="s">
        <v>1117</v>
      </c>
      <c r="D130" s="893"/>
      <c r="E130" s="894"/>
      <c r="F130" s="635">
        <v>854.3</v>
      </c>
      <c r="G130" s="635">
        <v>879.1</v>
      </c>
      <c r="H130" s="631">
        <f t="shared" si="1"/>
        <v>102.90296148893832</v>
      </c>
    </row>
    <row r="131" spans="1:8" s="192" customFormat="1" ht="35.1" customHeight="1" x14ac:dyDescent="0.2">
      <c r="A131" s="647" t="s">
        <v>1116</v>
      </c>
      <c r="B131" s="782"/>
      <c r="C131" s="882" t="s">
        <v>1115</v>
      </c>
      <c r="D131" s="882"/>
      <c r="E131" s="883"/>
      <c r="F131" s="635">
        <v>51.8</v>
      </c>
      <c r="G131" s="635">
        <v>59</v>
      </c>
      <c r="H131" s="631">
        <f t="shared" si="1"/>
        <v>113.89961389961391</v>
      </c>
    </row>
    <row r="132" spans="1:8" s="192" customFormat="1" ht="24.95" customHeight="1" x14ac:dyDescent="0.2">
      <c r="A132" s="647" t="s">
        <v>1114</v>
      </c>
      <c r="B132" s="782"/>
      <c r="C132" s="893" t="s">
        <v>1113</v>
      </c>
      <c r="D132" s="893"/>
      <c r="E132" s="894"/>
      <c r="F132" s="635">
        <v>835.5</v>
      </c>
      <c r="G132" s="635">
        <v>1012.3</v>
      </c>
      <c r="H132" s="631">
        <f t="shared" si="1"/>
        <v>121.16098144823459</v>
      </c>
    </row>
    <row r="133" spans="1:8" s="192" customFormat="1" ht="24.95" customHeight="1" x14ac:dyDescent="0.2">
      <c r="A133" s="647" t="s">
        <v>1112</v>
      </c>
      <c r="B133" s="782"/>
      <c r="C133" s="882" t="s">
        <v>1111</v>
      </c>
      <c r="D133" s="882"/>
      <c r="E133" s="883"/>
      <c r="F133" s="635">
        <v>2534.6999999999998</v>
      </c>
      <c r="G133" s="635">
        <v>2799.5</v>
      </c>
      <c r="H133" s="631">
        <f t="shared" si="1"/>
        <v>110.44699569968834</v>
      </c>
    </row>
    <row r="134" spans="1:8" s="192" customFormat="1" ht="51" customHeight="1" x14ac:dyDescent="0.2">
      <c r="A134" s="647" t="s">
        <v>1110</v>
      </c>
      <c r="B134" s="782"/>
      <c r="C134" s="882" t="s">
        <v>1109</v>
      </c>
      <c r="D134" s="882"/>
      <c r="E134" s="883"/>
      <c r="F134" s="635">
        <v>345.4</v>
      </c>
      <c r="G134" s="635">
        <v>604.6</v>
      </c>
      <c r="H134" s="631">
        <f t="shared" si="1"/>
        <v>175.04342790966996</v>
      </c>
    </row>
    <row r="135" spans="1:8" s="192" customFormat="1" ht="24.95" customHeight="1" x14ac:dyDescent="0.2">
      <c r="A135" s="634" t="s">
        <v>819</v>
      </c>
      <c r="B135" s="872" t="s">
        <v>211</v>
      </c>
      <c r="C135" s="873"/>
      <c r="D135" s="873"/>
      <c r="E135" s="874"/>
      <c r="F135" s="635">
        <v>37116.6</v>
      </c>
      <c r="G135" s="635">
        <v>41548.699999999997</v>
      </c>
      <c r="H135" s="631">
        <f t="shared" si="1"/>
        <v>111.94101830447832</v>
      </c>
    </row>
    <row r="136" spans="1:8" s="192" customFormat="1" ht="85.5" customHeight="1" x14ac:dyDescent="0.2">
      <c r="A136" s="637" t="s">
        <v>712</v>
      </c>
      <c r="B136" s="645"/>
      <c r="C136" s="853" t="s">
        <v>1507</v>
      </c>
      <c r="D136" s="853"/>
      <c r="E136" s="854"/>
      <c r="F136" s="635">
        <v>36067.5</v>
      </c>
      <c r="G136" s="635">
        <v>40109.9</v>
      </c>
      <c r="H136" s="631">
        <f t="shared" si="1"/>
        <v>111.20787412490469</v>
      </c>
    </row>
    <row r="137" spans="1:8" s="192" customFormat="1" ht="35.1" customHeight="1" x14ac:dyDescent="0.2">
      <c r="A137" s="634" t="s">
        <v>713</v>
      </c>
      <c r="B137" s="636"/>
      <c r="C137" s="873" t="s">
        <v>1508</v>
      </c>
      <c r="D137" s="873"/>
      <c r="E137" s="874"/>
      <c r="F137" s="635">
        <v>581.4</v>
      </c>
      <c r="G137" s="635">
        <v>576.79999999999995</v>
      </c>
      <c r="H137" s="631">
        <f t="shared" si="1"/>
        <v>99.208806329549361</v>
      </c>
    </row>
    <row r="138" spans="1:8" s="192" customFormat="1" ht="45" customHeight="1" x14ac:dyDescent="0.2">
      <c r="A138" s="634" t="s">
        <v>714</v>
      </c>
      <c r="B138" s="636"/>
      <c r="C138" s="873" t="s">
        <v>623</v>
      </c>
      <c r="D138" s="873"/>
      <c r="E138" s="874"/>
      <c r="F138" s="635">
        <v>11.7</v>
      </c>
      <c r="G138" s="635">
        <v>11.7</v>
      </c>
      <c r="H138" s="631">
        <f t="shared" si="1"/>
        <v>100</v>
      </c>
    </row>
    <row r="139" spans="1:8" s="190" customFormat="1" ht="65.25" customHeight="1" x14ac:dyDescent="0.2">
      <c r="A139" s="637" t="s">
        <v>715</v>
      </c>
      <c r="B139" s="645"/>
      <c r="C139" s="853" t="s">
        <v>957</v>
      </c>
      <c r="D139" s="853"/>
      <c r="E139" s="854"/>
      <c r="F139" s="635">
        <v>180</v>
      </c>
      <c r="G139" s="635">
        <v>207.3</v>
      </c>
      <c r="H139" s="631">
        <f t="shared" si="1"/>
        <v>115.16666666666669</v>
      </c>
    </row>
    <row r="140" spans="1:8" s="192" customFormat="1" ht="95.25" customHeight="1" x14ac:dyDescent="0.2">
      <c r="A140" s="634" t="s">
        <v>716</v>
      </c>
      <c r="B140" s="636"/>
      <c r="C140" s="873" t="s">
        <v>1108</v>
      </c>
      <c r="D140" s="873"/>
      <c r="E140" s="874"/>
      <c r="F140" s="635">
        <v>197.7</v>
      </c>
      <c r="G140" s="635">
        <v>157.6</v>
      </c>
      <c r="H140" s="631">
        <f t="shared" si="1"/>
        <v>79.716742539200808</v>
      </c>
    </row>
    <row r="141" spans="1:8" s="192" customFormat="1" ht="35.1" customHeight="1" x14ac:dyDescent="0.2">
      <c r="A141" s="637" t="s">
        <v>717</v>
      </c>
      <c r="B141" s="645"/>
      <c r="C141" s="853" t="s">
        <v>1107</v>
      </c>
      <c r="D141" s="853"/>
      <c r="E141" s="854"/>
      <c r="F141" s="635">
        <v>78.3</v>
      </c>
      <c r="G141" s="635">
        <v>72.2</v>
      </c>
      <c r="H141" s="631">
        <f t="shared" si="1"/>
        <v>92.209450830140497</v>
      </c>
    </row>
    <row r="142" spans="1:8" s="192" customFormat="1" ht="35.1" customHeight="1" x14ac:dyDescent="0.2">
      <c r="A142" s="634" t="s">
        <v>718</v>
      </c>
      <c r="B142" s="872" t="s">
        <v>220</v>
      </c>
      <c r="C142" s="873"/>
      <c r="D142" s="873"/>
      <c r="E142" s="874"/>
      <c r="F142" s="635">
        <v>1741.1</v>
      </c>
      <c r="G142" s="635">
        <v>1730.8</v>
      </c>
      <c r="H142" s="631">
        <f t="shared" si="1"/>
        <v>99.408419964390333</v>
      </c>
    </row>
    <row r="143" spans="1:8" s="192" customFormat="1" ht="24.95" customHeight="1" x14ac:dyDescent="0.2">
      <c r="A143" s="634" t="s">
        <v>484</v>
      </c>
      <c r="B143" s="872" t="s">
        <v>221</v>
      </c>
      <c r="C143" s="873"/>
      <c r="D143" s="873"/>
      <c r="E143" s="874"/>
      <c r="F143" s="635">
        <v>16658.2</v>
      </c>
      <c r="G143" s="635">
        <v>17734.900000000001</v>
      </c>
      <c r="H143" s="631">
        <f t="shared" si="1"/>
        <v>106.4634834495924</v>
      </c>
    </row>
    <row r="144" spans="1:8" s="192" customFormat="1" ht="35.1" customHeight="1" x14ac:dyDescent="0.2">
      <c r="A144" s="634" t="s">
        <v>719</v>
      </c>
      <c r="B144" s="638"/>
      <c r="C144" s="873" t="s">
        <v>1040</v>
      </c>
      <c r="D144" s="873"/>
      <c r="E144" s="874"/>
      <c r="F144" s="635">
        <v>16591.5</v>
      </c>
      <c r="G144" s="635">
        <v>17699.099999999999</v>
      </c>
      <c r="H144" s="631">
        <f t="shared" ref="H144:H207" si="2">IF(F144=0, ,G144/F144*100)</f>
        <v>106.67570744055691</v>
      </c>
    </row>
    <row r="145" spans="1:9" s="192" customFormat="1" ht="49.5" customHeight="1" x14ac:dyDescent="0.2">
      <c r="A145" s="634" t="s">
        <v>153</v>
      </c>
      <c r="B145" s="782"/>
      <c r="C145" s="787"/>
      <c r="D145" s="873" t="s">
        <v>1041</v>
      </c>
      <c r="E145" s="874"/>
      <c r="F145" s="635">
        <v>808.8</v>
      </c>
      <c r="G145" s="635">
        <v>862.5</v>
      </c>
      <c r="H145" s="631">
        <f t="shared" si="2"/>
        <v>106.63946587537092</v>
      </c>
    </row>
    <row r="146" spans="1:9" s="192" customFormat="1" ht="41.25" customHeight="1" x14ac:dyDescent="0.2">
      <c r="A146" s="634" t="s">
        <v>154</v>
      </c>
      <c r="B146" s="782"/>
      <c r="C146" s="787"/>
      <c r="D146" s="873" t="s">
        <v>1042</v>
      </c>
      <c r="E146" s="874"/>
      <c r="F146" s="635">
        <v>15782.7</v>
      </c>
      <c r="G146" s="635">
        <v>16836.599999999999</v>
      </c>
      <c r="H146" s="631">
        <f t="shared" si="2"/>
        <v>106.67756467524568</v>
      </c>
    </row>
    <row r="147" spans="1:9" s="192" customFormat="1" ht="35.1" customHeight="1" x14ac:dyDescent="0.2">
      <c r="A147" s="634" t="s">
        <v>1106</v>
      </c>
      <c r="B147" s="782"/>
      <c r="C147" s="891" t="s">
        <v>1105</v>
      </c>
      <c r="D147" s="891"/>
      <c r="E147" s="892"/>
      <c r="F147" s="635">
        <v>66.599999999999994</v>
      </c>
      <c r="G147" s="635">
        <v>35.700000000000003</v>
      </c>
      <c r="H147" s="631">
        <f t="shared" si="2"/>
        <v>53.603603603603609</v>
      </c>
    </row>
    <row r="148" spans="1:9" s="192" customFormat="1" ht="57.75" customHeight="1" x14ac:dyDescent="0.2">
      <c r="A148" s="647" t="s">
        <v>1104</v>
      </c>
      <c r="B148" s="782"/>
      <c r="C148" s="788"/>
      <c r="D148" s="873" t="s">
        <v>1103</v>
      </c>
      <c r="E148" s="874"/>
      <c r="F148" s="635">
        <v>65.400000000000006</v>
      </c>
      <c r="G148" s="635">
        <v>31.5</v>
      </c>
      <c r="H148" s="631">
        <f t="shared" si="2"/>
        <v>48.165137614678891</v>
      </c>
    </row>
    <row r="149" spans="1:9" s="190" customFormat="1" ht="35.1" customHeight="1" x14ac:dyDescent="0.2">
      <c r="A149" s="634" t="s">
        <v>501</v>
      </c>
      <c r="B149" s="852" t="s">
        <v>151</v>
      </c>
      <c r="C149" s="853"/>
      <c r="D149" s="853"/>
      <c r="E149" s="854"/>
      <c r="F149" s="635">
        <v>11153.2</v>
      </c>
      <c r="G149" s="635">
        <v>11256.6</v>
      </c>
      <c r="H149" s="631">
        <f t="shared" si="2"/>
        <v>100.92708818993653</v>
      </c>
    </row>
    <row r="150" spans="1:9" s="190" customFormat="1" ht="24.95" customHeight="1" x14ac:dyDescent="0.2">
      <c r="A150" s="634" t="s">
        <v>925</v>
      </c>
      <c r="B150" s="852" t="s">
        <v>924</v>
      </c>
      <c r="C150" s="853"/>
      <c r="D150" s="853"/>
      <c r="E150" s="854"/>
      <c r="F150" s="635">
        <v>81226.600000000006</v>
      </c>
      <c r="G150" s="635">
        <v>84723.568687970008</v>
      </c>
      <c r="H150" s="631">
        <f t="shared" si="2"/>
        <v>104.30520136010864</v>
      </c>
    </row>
    <row r="151" spans="1:9" s="190" customFormat="1" ht="35.1" customHeight="1" x14ac:dyDescent="0.2">
      <c r="A151" s="634" t="s">
        <v>1509</v>
      </c>
      <c r="B151" s="852" t="s">
        <v>1510</v>
      </c>
      <c r="C151" s="853"/>
      <c r="D151" s="853"/>
      <c r="E151" s="854"/>
      <c r="F151" s="635">
        <v>180</v>
      </c>
      <c r="G151" s="635">
        <v>358.08968110000001</v>
      </c>
      <c r="H151" s="631">
        <f t="shared" si="2"/>
        <v>198.93871172222222</v>
      </c>
    </row>
    <row r="152" spans="1:9" s="190" customFormat="1" ht="72.75" customHeight="1" x14ac:dyDescent="0.2">
      <c r="A152" s="632" t="s">
        <v>502</v>
      </c>
      <c r="B152" s="869" t="s">
        <v>2400</v>
      </c>
      <c r="C152" s="870"/>
      <c r="D152" s="870"/>
      <c r="E152" s="871"/>
      <c r="F152" s="633">
        <v>150063.9</v>
      </c>
      <c r="G152" s="633">
        <v>377756.9</v>
      </c>
      <c r="H152" s="628">
        <f t="shared" si="2"/>
        <v>251.73069605681317</v>
      </c>
    </row>
    <row r="153" spans="1:9" s="192" customFormat="1" ht="24.95" customHeight="1" x14ac:dyDescent="0.2">
      <c r="A153" s="634" t="s">
        <v>1511</v>
      </c>
      <c r="B153" s="872" t="s">
        <v>821</v>
      </c>
      <c r="C153" s="873"/>
      <c r="D153" s="873"/>
      <c r="E153" s="874"/>
      <c r="F153" s="635">
        <v>114532.90000000001</v>
      </c>
      <c r="G153" s="635">
        <v>118219.7</v>
      </c>
      <c r="H153" s="631">
        <f t="shared" si="2"/>
        <v>103.21898773190934</v>
      </c>
      <c r="I153" s="196">
        <f>G153-47101.3</f>
        <v>71118.399999999994</v>
      </c>
    </row>
    <row r="154" spans="1:9" s="192" customFormat="1" ht="53.25" customHeight="1" x14ac:dyDescent="0.2">
      <c r="A154" s="634" t="s">
        <v>503</v>
      </c>
      <c r="B154" s="636"/>
      <c r="C154" s="873" t="s">
        <v>720</v>
      </c>
      <c r="D154" s="873"/>
      <c r="E154" s="874"/>
      <c r="F154" s="635">
        <v>779.7</v>
      </c>
      <c r="G154" s="635">
        <v>1042.4000000000001</v>
      </c>
      <c r="H154" s="631">
        <f t="shared" si="2"/>
        <v>133.69244581249197</v>
      </c>
      <c r="I154" s="196">
        <f>114532.9-F153</f>
        <v>0</v>
      </c>
    </row>
    <row r="155" spans="1:9" s="192" customFormat="1" ht="71.25" customHeight="1" x14ac:dyDescent="0.2">
      <c r="A155" s="634" t="s">
        <v>504</v>
      </c>
      <c r="B155" s="636"/>
      <c r="C155" s="873" t="s">
        <v>721</v>
      </c>
      <c r="D155" s="873"/>
      <c r="E155" s="874"/>
      <c r="F155" s="635">
        <v>1685</v>
      </c>
      <c r="G155" s="635">
        <v>1735</v>
      </c>
      <c r="H155" s="631">
        <f t="shared" si="2"/>
        <v>102.9673590504451</v>
      </c>
      <c r="I155" s="196"/>
    </row>
    <row r="156" spans="1:9" s="192" customFormat="1" ht="35.1" customHeight="1" x14ac:dyDescent="0.2">
      <c r="A156" s="634" t="s">
        <v>505</v>
      </c>
      <c r="B156" s="636"/>
      <c r="C156" s="873" t="s">
        <v>822</v>
      </c>
      <c r="D156" s="873"/>
      <c r="E156" s="874"/>
      <c r="F156" s="635">
        <v>400</v>
      </c>
      <c r="G156" s="635">
        <v>406</v>
      </c>
      <c r="H156" s="631">
        <f t="shared" si="2"/>
        <v>101.49999999999999</v>
      </c>
    </row>
    <row r="157" spans="1:9" s="192" customFormat="1" ht="66" customHeight="1" x14ac:dyDescent="0.2">
      <c r="A157" s="634" t="s">
        <v>891</v>
      </c>
      <c r="B157" s="636"/>
      <c r="C157" s="873" t="s">
        <v>892</v>
      </c>
      <c r="D157" s="873"/>
      <c r="E157" s="874"/>
      <c r="F157" s="635">
        <v>549.9</v>
      </c>
      <c r="G157" s="635">
        <v>665.2</v>
      </c>
      <c r="H157" s="631">
        <f t="shared" si="2"/>
        <v>120.96744862702312</v>
      </c>
    </row>
    <row r="158" spans="1:9" s="190" customFormat="1" ht="81" customHeight="1" x14ac:dyDescent="0.2">
      <c r="A158" s="634" t="s">
        <v>506</v>
      </c>
      <c r="B158" s="636"/>
      <c r="C158" s="873" t="s">
        <v>730</v>
      </c>
      <c r="D158" s="873"/>
      <c r="E158" s="874"/>
      <c r="F158" s="635">
        <v>40726.1</v>
      </c>
      <c r="G158" s="635">
        <v>42676</v>
      </c>
      <c r="H158" s="631">
        <f t="shared" si="2"/>
        <v>104.78783875696421</v>
      </c>
    </row>
    <row r="159" spans="1:9" s="190" customFormat="1" ht="35.1" customHeight="1" x14ac:dyDescent="0.2">
      <c r="A159" s="634" t="s">
        <v>823</v>
      </c>
      <c r="B159" s="636"/>
      <c r="C159" s="873" t="s">
        <v>796</v>
      </c>
      <c r="D159" s="873"/>
      <c r="E159" s="874"/>
      <c r="F159" s="635">
        <v>415</v>
      </c>
      <c r="G159" s="635">
        <v>444.5</v>
      </c>
      <c r="H159" s="631">
        <f t="shared" si="2"/>
        <v>107.10843373493977</v>
      </c>
    </row>
    <row r="160" spans="1:9" s="192" customFormat="1" ht="24.95" customHeight="1" x14ac:dyDescent="0.2">
      <c r="A160" s="634" t="s">
        <v>92</v>
      </c>
      <c r="B160" s="636"/>
      <c r="C160" s="873" t="s">
        <v>760</v>
      </c>
      <c r="D160" s="873"/>
      <c r="E160" s="874"/>
      <c r="F160" s="635">
        <v>41.7</v>
      </c>
      <c r="G160" s="635">
        <v>41.5</v>
      </c>
      <c r="H160" s="631">
        <f t="shared" si="2"/>
        <v>99.520383693045559</v>
      </c>
    </row>
    <row r="161" spans="1:8" s="192" customFormat="1" ht="24.95" customHeight="1" x14ac:dyDescent="0.2">
      <c r="A161" s="634" t="s">
        <v>824</v>
      </c>
      <c r="B161" s="636"/>
      <c r="C161" s="873" t="s">
        <v>761</v>
      </c>
      <c r="D161" s="873"/>
      <c r="E161" s="874"/>
      <c r="F161" s="635">
        <v>19510</v>
      </c>
      <c r="G161" s="635">
        <v>20077.3</v>
      </c>
      <c r="H161" s="631">
        <f t="shared" si="2"/>
        <v>102.90773962070732</v>
      </c>
    </row>
    <row r="162" spans="1:8" s="192" customFormat="1" ht="96.75" customHeight="1" x14ac:dyDescent="0.2">
      <c r="A162" s="634" t="s">
        <v>873</v>
      </c>
      <c r="B162" s="636"/>
      <c r="C162" s="873" t="s">
        <v>875</v>
      </c>
      <c r="D162" s="873"/>
      <c r="E162" s="874"/>
      <c r="F162" s="635">
        <v>424.3</v>
      </c>
      <c r="G162" s="635">
        <v>632.9</v>
      </c>
      <c r="H162" s="631">
        <f t="shared" si="2"/>
        <v>149.16332783407967</v>
      </c>
    </row>
    <row r="163" spans="1:8" s="192" customFormat="1" ht="73.5" customHeight="1" x14ac:dyDescent="0.2">
      <c r="A163" s="634" t="s">
        <v>825</v>
      </c>
      <c r="B163" s="636"/>
      <c r="C163" s="873" t="s">
        <v>355</v>
      </c>
      <c r="D163" s="873"/>
      <c r="E163" s="874"/>
      <c r="F163" s="635">
        <v>10808.6</v>
      </c>
      <c r="G163" s="635">
        <v>10620</v>
      </c>
      <c r="H163" s="631">
        <f t="shared" si="2"/>
        <v>98.255093166552555</v>
      </c>
    </row>
    <row r="164" spans="1:8" s="192" customFormat="1" ht="35.1" customHeight="1" x14ac:dyDescent="0.2">
      <c r="A164" s="634" t="s">
        <v>93</v>
      </c>
      <c r="B164" s="636"/>
      <c r="C164" s="873" t="s">
        <v>826</v>
      </c>
      <c r="D164" s="873"/>
      <c r="E164" s="874"/>
      <c r="F164" s="635">
        <v>9945.2999999999993</v>
      </c>
      <c r="G164" s="635">
        <v>8765.1</v>
      </c>
      <c r="H164" s="631">
        <f t="shared" si="2"/>
        <v>88.133087991312493</v>
      </c>
    </row>
    <row r="165" spans="1:8" s="192" customFormat="1" ht="50.25" customHeight="1" x14ac:dyDescent="0.2">
      <c r="A165" s="634" t="s">
        <v>64</v>
      </c>
      <c r="B165" s="636"/>
      <c r="C165" s="873" t="s">
        <v>827</v>
      </c>
      <c r="D165" s="873"/>
      <c r="E165" s="874"/>
      <c r="F165" s="635">
        <v>2573.9</v>
      </c>
      <c r="G165" s="635">
        <v>2279.6</v>
      </c>
      <c r="H165" s="631">
        <f t="shared" si="2"/>
        <v>88.565989354675779</v>
      </c>
    </row>
    <row r="166" spans="1:8" s="192" customFormat="1" ht="50.25" customHeight="1" x14ac:dyDescent="0.2">
      <c r="A166" s="634" t="s">
        <v>65</v>
      </c>
      <c r="B166" s="636"/>
      <c r="C166" s="873" t="s">
        <v>828</v>
      </c>
      <c r="D166" s="873"/>
      <c r="E166" s="874"/>
      <c r="F166" s="635">
        <v>8</v>
      </c>
      <c r="G166" s="635">
        <v>6.3</v>
      </c>
      <c r="H166" s="631">
        <f t="shared" si="2"/>
        <v>78.75</v>
      </c>
    </row>
    <row r="167" spans="1:8" s="192" customFormat="1" ht="35.1" customHeight="1" x14ac:dyDescent="0.2">
      <c r="A167" s="634" t="s">
        <v>1512</v>
      </c>
      <c r="B167" s="636"/>
      <c r="C167" s="873" t="s">
        <v>1513</v>
      </c>
      <c r="D167" s="873"/>
      <c r="E167" s="874"/>
      <c r="F167" s="635">
        <v>2.1</v>
      </c>
      <c r="G167" s="635">
        <v>3.4</v>
      </c>
      <c r="H167" s="631">
        <f t="shared" si="2"/>
        <v>161.9047619047619</v>
      </c>
    </row>
    <row r="168" spans="1:8" s="192" customFormat="1" ht="35.1" customHeight="1" x14ac:dyDescent="0.2">
      <c r="A168" s="634" t="s">
        <v>1102</v>
      </c>
      <c r="B168" s="636"/>
      <c r="C168" s="873" t="s">
        <v>1101</v>
      </c>
      <c r="D168" s="873"/>
      <c r="E168" s="874"/>
      <c r="F168" s="635">
        <v>1103.0999999999999</v>
      </c>
      <c r="G168" s="635">
        <v>1552</v>
      </c>
      <c r="H168" s="631">
        <f t="shared" si="2"/>
        <v>140.69440667210588</v>
      </c>
    </row>
    <row r="169" spans="1:8" s="192" customFormat="1" ht="51.75" customHeight="1" x14ac:dyDescent="0.2">
      <c r="A169" s="634" t="s">
        <v>956</v>
      </c>
      <c r="B169" s="636"/>
      <c r="C169" s="873" t="s">
        <v>955</v>
      </c>
      <c r="D169" s="873"/>
      <c r="E169" s="874"/>
      <c r="F169" s="635">
        <v>7</v>
      </c>
      <c r="G169" s="635">
        <v>17.100000000000001</v>
      </c>
      <c r="H169" s="631">
        <f t="shared" si="2"/>
        <v>244.28571428571431</v>
      </c>
    </row>
    <row r="170" spans="1:8" s="192" customFormat="1" ht="45" customHeight="1" x14ac:dyDescent="0.2">
      <c r="A170" s="634" t="s">
        <v>829</v>
      </c>
      <c r="B170" s="636"/>
      <c r="C170" s="873" t="s">
        <v>1100</v>
      </c>
      <c r="D170" s="873"/>
      <c r="E170" s="874"/>
      <c r="F170" s="635">
        <v>25430.2</v>
      </c>
      <c r="G170" s="635">
        <v>27119.200000000001</v>
      </c>
      <c r="H170" s="631">
        <f t="shared" si="2"/>
        <v>106.64170946355121</v>
      </c>
    </row>
    <row r="171" spans="1:8" s="192" customFormat="1" ht="24.95" customHeight="1" x14ac:dyDescent="0.2">
      <c r="A171" s="634" t="s">
        <v>830</v>
      </c>
      <c r="B171" s="872" t="s">
        <v>831</v>
      </c>
      <c r="C171" s="873"/>
      <c r="D171" s="873"/>
      <c r="E171" s="874"/>
      <c r="F171" s="635">
        <v>35531</v>
      </c>
      <c r="G171" s="635">
        <v>259537.2</v>
      </c>
      <c r="H171" s="631">
        <f t="shared" si="2"/>
        <v>730.45284399538434</v>
      </c>
    </row>
    <row r="172" spans="1:8" s="192" customFormat="1" ht="48" customHeight="1" x14ac:dyDescent="0.2">
      <c r="A172" s="634" t="s">
        <v>832</v>
      </c>
      <c r="B172" s="636"/>
      <c r="C172" s="873" t="s">
        <v>833</v>
      </c>
      <c r="D172" s="873"/>
      <c r="E172" s="874"/>
      <c r="F172" s="635">
        <v>254</v>
      </c>
      <c r="G172" s="635">
        <v>240.6</v>
      </c>
      <c r="H172" s="631">
        <f t="shared" si="2"/>
        <v>94.724409448818889</v>
      </c>
    </row>
    <row r="173" spans="1:8" s="192" customFormat="1" ht="35.1" customHeight="1" x14ac:dyDescent="0.2">
      <c r="A173" s="634" t="s">
        <v>834</v>
      </c>
      <c r="B173" s="636"/>
      <c r="C173" s="873" t="s">
        <v>835</v>
      </c>
      <c r="D173" s="873"/>
      <c r="E173" s="874"/>
      <c r="F173" s="635">
        <v>2655.5</v>
      </c>
      <c r="G173" s="635">
        <v>3625.9</v>
      </c>
      <c r="H173" s="631">
        <f t="shared" si="2"/>
        <v>136.54302391263414</v>
      </c>
    </row>
    <row r="174" spans="1:8" s="192" customFormat="1" ht="25.5" customHeight="1" x14ac:dyDescent="0.2">
      <c r="A174" s="634" t="s">
        <v>836</v>
      </c>
      <c r="B174" s="636"/>
      <c r="C174" s="873" t="s">
        <v>837</v>
      </c>
      <c r="D174" s="873"/>
      <c r="E174" s="874"/>
      <c r="F174" s="635">
        <v>31644.2</v>
      </c>
      <c r="G174" s="635">
        <v>252005.5</v>
      </c>
      <c r="H174" s="631">
        <f t="shared" si="2"/>
        <v>796.371846973537</v>
      </c>
    </row>
    <row r="175" spans="1:8" s="190" customFormat="1" ht="35.1" customHeight="1" x14ac:dyDescent="0.2">
      <c r="A175" s="632" t="s">
        <v>711</v>
      </c>
      <c r="B175" s="888" t="s">
        <v>1482</v>
      </c>
      <c r="C175" s="889"/>
      <c r="D175" s="889"/>
      <c r="E175" s="890"/>
      <c r="F175" s="648">
        <v>104540.4</v>
      </c>
      <c r="G175" s="648">
        <v>107797.4</v>
      </c>
      <c r="H175" s="628">
        <f t="shared" si="2"/>
        <v>103.11554193402741</v>
      </c>
    </row>
    <row r="176" spans="1:8" s="197" customFormat="1" ht="93" customHeight="1" x14ac:dyDescent="0.2">
      <c r="A176" s="647" t="s">
        <v>1099</v>
      </c>
      <c r="B176" s="884" t="s">
        <v>1514</v>
      </c>
      <c r="C176" s="882"/>
      <c r="D176" s="882"/>
      <c r="E176" s="883"/>
      <c r="F176" s="649">
        <v>6292.4</v>
      </c>
      <c r="G176" s="649">
        <v>4421.5</v>
      </c>
      <c r="H176" s="631">
        <f t="shared" si="2"/>
        <v>70.267306592079336</v>
      </c>
    </row>
    <row r="177" spans="1:8" s="190" customFormat="1" ht="75.75" customHeight="1" x14ac:dyDescent="0.2">
      <c r="A177" s="647" t="s">
        <v>1098</v>
      </c>
      <c r="B177" s="641"/>
      <c r="C177" s="882" t="s">
        <v>1233</v>
      </c>
      <c r="D177" s="882"/>
      <c r="E177" s="883"/>
      <c r="F177" s="649">
        <v>17</v>
      </c>
      <c r="G177" s="649">
        <v>340.4</v>
      </c>
      <c r="H177" s="631">
        <f t="shared" si="2"/>
        <v>2002.3529411764705</v>
      </c>
    </row>
    <row r="178" spans="1:8" s="190" customFormat="1" ht="78.75" customHeight="1" x14ac:dyDescent="0.2">
      <c r="A178" s="647" t="s">
        <v>1097</v>
      </c>
      <c r="B178" s="641"/>
      <c r="C178" s="882" t="s">
        <v>1096</v>
      </c>
      <c r="D178" s="882"/>
      <c r="E178" s="883"/>
      <c r="F178" s="649">
        <v>2215.4</v>
      </c>
      <c r="G178" s="649">
        <v>469.6</v>
      </c>
      <c r="H178" s="631">
        <f t="shared" si="2"/>
        <v>21.197075020312358</v>
      </c>
    </row>
    <row r="179" spans="1:8" s="190" customFormat="1" ht="66" customHeight="1" x14ac:dyDescent="0.2">
      <c r="A179" s="647" t="s">
        <v>1095</v>
      </c>
      <c r="B179" s="641"/>
      <c r="C179" s="882" t="s">
        <v>1234</v>
      </c>
      <c r="D179" s="882"/>
      <c r="E179" s="883"/>
      <c r="F179" s="649">
        <v>3058.2</v>
      </c>
      <c r="G179" s="649">
        <v>2886</v>
      </c>
      <c r="H179" s="631">
        <f t="shared" si="2"/>
        <v>94.369236805964292</v>
      </c>
    </row>
    <row r="180" spans="1:8" s="190" customFormat="1" ht="93" customHeight="1" x14ac:dyDescent="0.2">
      <c r="A180" s="647" t="s">
        <v>1094</v>
      </c>
      <c r="B180" s="641"/>
      <c r="C180" s="882" t="s">
        <v>1093</v>
      </c>
      <c r="D180" s="882"/>
      <c r="E180" s="883"/>
      <c r="F180" s="649">
        <v>144.5</v>
      </c>
      <c r="G180" s="649">
        <v>259.2</v>
      </c>
      <c r="H180" s="631">
        <f t="shared" si="2"/>
        <v>179.37716262975778</v>
      </c>
    </row>
    <row r="181" spans="1:8" s="197" customFormat="1" ht="93" customHeight="1" x14ac:dyDescent="0.2">
      <c r="A181" s="647" t="s">
        <v>1092</v>
      </c>
      <c r="B181" s="884" t="s">
        <v>1091</v>
      </c>
      <c r="C181" s="882"/>
      <c r="D181" s="882"/>
      <c r="E181" s="883"/>
      <c r="F181" s="649">
        <v>8493.7999999999993</v>
      </c>
      <c r="G181" s="649">
        <v>8749.9</v>
      </c>
      <c r="H181" s="631">
        <f t="shared" si="2"/>
        <v>103.01514045539099</v>
      </c>
    </row>
    <row r="182" spans="1:8" s="190" customFormat="1" ht="72" customHeight="1" x14ac:dyDescent="0.2">
      <c r="A182" s="647" t="s">
        <v>1090</v>
      </c>
      <c r="B182" s="641"/>
      <c r="C182" s="882" t="s">
        <v>1235</v>
      </c>
      <c r="D182" s="882"/>
      <c r="E182" s="883"/>
      <c r="F182" s="649">
        <v>365.7</v>
      </c>
      <c r="G182" s="649">
        <v>585.20000000000005</v>
      </c>
      <c r="H182" s="631">
        <f t="shared" si="2"/>
        <v>160.02187585452558</v>
      </c>
    </row>
    <row r="183" spans="1:8" s="190" customFormat="1" ht="77.25" customHeight="1" x14ac:dyDescent="0.2">
      <c r="A183" s="647" t="s">
        <v>1089</v>
      </c>
      <c r="B183" s="641"/>
      <c r="C183" s="882" t="s">
        <v>1088</v>
      </c>
      <c r="D183" s="882"/>
      <c r="E183" s="883"/>
      <c r="F183" s="649">
        <v>1425.4</v>
      </c>
      <c r="G183" s="649">
        <v>2332.6</v>
      </c>
      <c r="H183" s="631">
        <f t="shared" si="2"/>
        <v>163.64529254945978</v>
      </c>
    </row>
    <row r="184" spans="1:8" s="190" customFormat="1" ht="48" customHeight="1" x14ac:dyDescent="0.2">
      <c r="A184" s="647" t="s">
        <v>1087</v>
      </c>
      <c r="B184" s="641"/>
      <c r="C184" s="882" t="s">
        <v>1086</v>
      </c>
      <c r="D184" s="882"/>
      <c r="E184" s="883"/>
      <c r="F184" s="649">
        <v>1480.3</v>
      </c>
      <c r="G184" s="649">
        <v>649.6</v>
      </c>
      <c r="H184" s="631">
        <f t="shared" si="2"/>
        <v>43.882996689860164</v>
      </c>
    </row>
    <row r="185" spans="1:8" s="190" customFormat="1" ht="77.25" customHeight="1" x14ac:dyDescent="0.2">
      <c r="A185" s="647" t="s">
        <v>321</v>
      </c>
      <c r="B185" s="641"/>
      <c r="C185" s="882" t="s">
        <v>0</v>
      </c>
      <c r="D185" s="882"/>
      <c r="E185" s="883"/>
      <c r="F185" s="649">
        <v>2500</v>
      </c>
      <c r="G185" s="649">
        <v>2500.1</v>
      </c>
      <c r="H185" s="631">
        <f t="shared" si="2"/>
        <v>100.004</v>
      </c>
    </row>
    <row r="186" spans="1:8" s="190" customFormat="1" ht="95.25" customHeight="1" x14ac:dyDescent="0.2">
      <c r="A186" s="647" t="s">
        <v>1085</v>
      </c>
      <c r="B186" s="641"/>
      <c r="C186" s="882" t="s">
        <v>1084</v>
      </c>
      <c r="D186" s="882"/>
      <c r="E186" s="883"/>
      <c r="F186" s="649">
        <v>2718.8</v>
      </c>
      <c r="G186" s="649">
        <v>2677</v>
      </c>
      <c r="H186" s="631">
        <f t="shared" si="2"/>
        <v>98.462557010445778</v>
      </c>
    </row>
    <row r="187" spans="1:8" s="190" customFormat="1" ht="49.5" customHeight="1" x14ac:dyDescent="0.2">
      <c r="A187" s="647" t="s">
        <v>1083</v>
      </c>
      <c r="B187" s="884" t="s">
        <v>1236</v>
      </c>
      <c r="C187" s="882"/>
      <c r="D187" s="882"/>
      <c r="E187" s="883"/>
      <c r="F187" s="649">
        <v>17.399999999999999</v>
      </c>
      <c r="G187" s="649">
        <v>26.7</v>
      </c>
      <c r="H187" s="631">
        <f t="shared" si="2"/>
        <v>153.44827586206898</v>
      </c>
    </row>
    <row r="188" spans="1:8" s="190" customFormat="1" ht="54.75" customHeight="1" x14ac:dyDescent="0.2">
      <c r="A188" s="647" t="s">
        <v>1237</v>
      </c>
      <c r="B188" s="641"/>
      <c r="C188" s="882" t="s">
        <v>1249</v>
      </c>
      <c r="D188" s="882"/>
      <c r="E188" s="883"/>
      <c r="F188" s="649">
        <v>11.4</v>
      </c>
      <c r="G188" s="649">
        <v>11.3</v>
      </c>
      <c r="H188" s="631">
        <f t="shared" si="2"/>
        <v>99.122807017543863</v>
      </c>
    </row>
    <row r="189" spans="1:8" s="190" customFormat="1" ht="58.5" customHeight="1" x14ac:dyDescent="0.2">
      <c r="A189" s="647" t="s">
        <v>1082</v>
      </c>
      <c r="B189" s="641"/>
      <c r="C189" s="882" t="s">
        <v>1239</v>
      </c>
      <c r="D189" s="882"/>
      <c r="E189" s="883"/>
      <c r="F189" s="649">
        <v>6</v>
      </c>
      <c r="G189" s="649">
        <v>15.4</v>
      </c>
      <c r="H189" s="631">
        <f t="shared" si="2"/>
        <v>256.66666666666669</v>
      </c>
    </row>
    <row r="190" spans="1:8" s="190" customFormat="1" ht="45.75" customHeight="1" x14ac:dyDescent="0.2">
      <c r="A190" s="647" t="s">
        <v>1081</v>
      </c>
      <c r="B190" s="884" t="s">
        <v>1240</v>
      </c>
      <c r="C190" s="882"/>
      <c r="D190" s="882"/>
      <c r="E190" s="883"/>
      <c r="F190" s="649">
        <v>313.2</v>
      </c>
      <c r="G190" s="649">
        <v>497.4</v>
      </c>
      <c r="H190" s="631">
        <f t="shared" si="2"/>
        <v>158.81226053639847</v>
      </c>
    </row>
    <row r="191" spans="1:8" s="190" customFormat="1" ht="60.75" customHeight="1" x14ac:dyDescent="0.2">
      <c r="A191" s="647" t="s">
        <v>1241</v>
      </c>
      <c r="B191" s="641"/>
      <c r="C191" s="882" t="s">
        <v>1238</v>
      </c>
      <c r="D191" s="882"/>
      <c r="E191" s="883"/>
      <c r="F191" s="649">
        <v>49.8</v>
      </c>
      <c r="G191" s="649">
        <v>79.099999999999994</v>
      </c>
      <c r="H191" s="631">
        <f t="shared" si="2"/>
        <v>158.83534136546186</v>
      </c>
    </row>
    <row r="192" spans="1:8" s="190" customFormat="1" ht="60" customHeight="1" x14ac:dyDescent="0.2">
      <c r="A192" s="647" t="s">
        <v>1080</v>
      </c>
      <c r="B192" s="641"/>
      <c r="C192" s="882" t="s">
        <v>1079</v>
      </c>
      <c r="D192" s="882"/>
      <c r="E192" s="883"/>
      <c r="F192" s="649">
        <v>138.80000000000001</v>
      </c>
      <c r="G192" s="649">
        <v>224.4</v>
      </c>
      <c r="H192" s="631">
        <f t="shared" si="2"/>
        <v>161.671469740634</v>
      </c>
    </row>
    <row r="193" spans="1:8" s="190" customFormat="1" ht="41.25" customHeight="1" x14ac:dyDescent="0.2">
      <c r="A193" s="647" t="s">
        <v>358</v>
      </c>
      <c r="B193" s="884" t="s">
        <v>422</v>
      </c>
      <c r="C193" s="882"/>
      <c r="D193" s="882"/>
      <c r="E193" s="883"/>
      <c r="F193" s="649">
        <v>19407.8</v>
      </c>
      <c r="G193" s="649">
        <v>22158.2</v>
      </c>
      <c r="H193" s="631">
        <f t="shared" si="2"/>
        <v>114.17162171910265</v>
      </c>
    </row>
    <row r="194" spans="1:8" s="190" customFormat="1" ht="52.5" customHeight="1" x14ac:dyDescent="0.2">
      <c r="A194" s="647" t="s">
        <v>112</v>
      </c>
      <c r="B194" s="641"/>
      <c r="C194" s="882" t="s">
        <v>1515</v>
      </c>
      <c r="D194" s="882"/>
      <c r="E194" s="883"/>
      <c r="F194" s="649">
        <v>3359.3</v>
      </c>
      <c r="G194" s="649">
        <v>3290.5</v>
      </c>
      <c r="H194" s="631">
        <f t="shared" si="2"/>
        <v>97.951954276188488</v>
      </c>
    </row>
    <row r="195" spans="1:8" s="190" customFormat="1" ht="53.25" customHeight="1" x14ac:dyDescent="0.2">
      <c r="A195" s="647" t="s">
        <v>838</v>
      </c>
      <c r="B195" s="641"/>
      <c r="C195" s="882" t="s">
        <v>1516</v>
      </c>
      <c r="D195" s="882"/>
      <c r="E195" s="883"/>
      <c r="F195" s="649">
        <v>11717.8</v>
      </c>
      <c r="G195" s="649">
        <v>13432.2</v>
      </c>
      <c r="H195" s="631">
        <f t="shared" si="2"/>
        <v>114.6307327314001</v>
      </c>
    </row>
    <row r="196" spans="1:8" s="190" customFormat="1" ht="51.75" customHeight="1" x14ac:dyDescent="0.2">
      <c r="A196" s="647" t="s">
        <v>114</v>
      </c>
      <c r="B196" s="641"/>
      <c r="C196" s="882" t="s">
        <v>113</v>
      </c>
      <c r="D196" s="882"/>
      <c r="E196" s="883"/>
      <c r="F196" s="649">
        <v>4330.7</v>
      </c>
      <c r="G196" s="649">
        <v>5435.5</v>
      </c>
      <c r="H196" s="631">
        <f t="shared" si="2"/>
        <v>125.51088738541114</v>
      </c>
    </row>
    <row r="197" spans="1:8" s="190" customFormat="1" ht="55.5" customHeight="1" x14ac:dyDescent="0.2">
      <c r="A197" s="647" t="s">
        <v>622</v>
      </c>
      <c r="B197" s="884" t="s">
        <v>1242</v>
      </c>
      <c r="C197" s="882"/>
      <c r="D197" s="882"/>
      <c r="E197" s="883"/>
      <c r="F197" s="649">
        <v>2307.9</v>
      </c>
      <c r="G197" s="649">
        <v>1633.7</v>
      </c>
      <c r="H197" s="631">
        <f t="shared" si="2"/>
        <v>70.787295810043759</v>
      </c>
    </row>
    <row r="198" spans="1:8" s="190" customFormat="1" ht="54.75" customHeight="1" x14ac:dyDescent="0.2">
      <c r="A198" s="647" t="s">
        <v>1243</v>
      </c>
      <c r="B198" s="885" t="s">
        <v>1244</v>
      </c>
      <c r="C198" s="886"/>
      <c r="D198" s="886"/>
      <c r="E198" s="887"/>
      <c r="F198" s="649">
        <v>74.400000000000006</v>
      </c>
      <c r="G198" s="649">
        <v>54.7</v>
      </c>
      <c r="H198" s="631">
        <f t="shared" si="2"/>
        <v>73.521505376344081</v>
      </c>
    </row>
    <row r="199" spans="1:8" s="190" customFormat="1" ht="38.25" customHeight="1" x14ac:dyDescent="0.2">
      <c r="A199" s="647" t="s">
        <v>839</v>
      </c>
      <c r="B199" s="884" t="s">
        <v>840</v>
      </c>
      <c r="C199" s="882"/>
      <c r="D199" s="882"/>
      <c r="E199" s="883"/>
      <c r="F199" s="649">
        <v>44304.5</v>
      </c>
      <c r="G199" s="649">
        <v>44609.8</v>
      </c>
      <c r="H199" s="631">
        <f t="shared" si="2"/>
        <v>100.68909478721125</v>
      </c>
    </row>
    <row r="200" spans="1:8" s="190" customFormat="1" ht="37.5" customHeight="1" x14ac:dyDescent="0.2">
      <c r="A200" s="647" t="s">
        <v>841</v>
      </c>
      <c r="B200" s="884" t="s">
        <v>842</v>
      </c>
      <c r="C200" s="882"/>
      <c r="D200" s="882"/>
      <c r="E200" s="883"/>
      <c r="F200" s="649">
        <v>23325.3</v>
      </c>
      <c r="G200" s="649">
        <v>25360.5</v>
      </c>
      <c r="H200" s="631">
        <f t="shared" si="2"/>
        <v>108.72528970688479</v>
      </c>
    </row>
    <row r="201" spans="1:8" s="190" customFormat="1" ht="20.25" customHeight="1" x14ac:dyDescent="0.2">
      <c r="A201" s="632" t="s">
        <v>222</v>
      </c>
      <c r="B201" s="869" t="s">
        <v>80</v>
      </c>
      <c r="C201" s="870"/>
      <c r="D201" s="870"/>
      <c r="E201" s="871"/>
      <c r="F201" s="633">
        <v>13406.7</v>
      </c>
      <c r="G201" s="633">
        <v>24090.7</v>
      </c>
      <c r="H201" s="628">
        <f t="shared" si="2"/>
        <v>179.69149753481469</v>
      </c>
    </row>
    <row r="202" spans="1:8" s="192" customFormat="1" ht="20.25" customHeight="1" x14ac:dyDescent="0.2">
      <c r="A202" s="634" t="s">
        <v>682</v>
      </c>
      <c r="B202" s="872" t="s">
        <v>663</v>
      </c>
      <c r="C202" s="873"/>
      <c r="D202" s="873"/>
      <c r="E202" s="874"/>
      <c r="F202" s="635">
        <v>8816.2999999999993</v>
      </c>
      <c r="G202" s="635">
        <v>9597.9</v>
      </c>
      <c r="H202" s="631">
        <f t="shared" si="2"/>
        <v>108.86539704864853</v>
      </c>
    </row>
    <row r="203" spans="1:8" s="192" customFormat="1" ht="35.1" customHeight="1" x14ac:dyDescent="0.2">
      <c r="A203" s="634" t="s">
        <v>683</v>
      </c>
      <c r="B203" s="872" t="s">
        <v>954</v>
      </c>
      <c r="C203" s="873"/>
      <c r="D203" s="873"/>
      <c r="E203" s="874"/>
      <c r="F203" s="635">
        <v>181.3</v>
      </c>
      <c r="G203" s="635">
        <v>330.2</v>
      </c>
      <c r="H203" s="631">
        <f t="shared" si="2"/>
        <v>182.12906784335354</v>
      </c>
    </row>
    <row r="204" spans="1:8" s="192" customFormat="1" ht="36" customHeight="1" x14ac:dyDescent="0.2">
      <c r="A204" s="634" t="s">
        <v>419</v>
      </c>
      <c r="B204" s="638"/>
      <c r="C204" s="873" t="s">
        <v>140</v>
      </c>
      <c r="D204" s="873"/>
      <c r="E204" s="874"/>
      <c r="F204" s="635">
        <v>180</v>
      </c>
      <c r="G204" s="635">
        <v>328.8</v>
      </c>
      <c r="H204" s="631">
        <f t="shared" si="2"/>
        <v>182.66666666666666</v>
      </c>
    </row>
    <row r="205" spans="1:8" s="192" customFormat="1" ht="39" customHeight="1" x14ac:dyDescent="0.2">
      <c r="A205" s="634" t="s">
        <v>843</v>
      </c>
      <c r="B205" s="638"/>
      <c r="C205" s="873" t="s">
        <v>874</v>
      </c>
      <c r="D205" s="873"/>
      <c r="E205" s="874"/>
      <c r="F205" s="635">
        <v>1</v>
      </c>
      <c r="G205" s="635">
        <v>1.1000000000000001</v>
      </c>
      <c r="H205" s="631">
        <f t="shared" si="2"/>
        <v>110.00000000000001</v>
      </c>
    </row>
    <row r="206" spans="1:8" s="192" customFormat="1" ht="36.75" customHeight="1" x14ac:dyDescent="0.2">
      <c r="A206" s="634" t="s">
        <v>844</v>
      </c>
      <c r="B206" s="638"/>
      <c r="C206" s="873" t="s">
        <v>845</v>
      </c>
      <c r="D206" s="873"/>
      <c r="E206" s="874"/>
      <c r="F206" s="635">
        <v>0.3</v>
      </c>
      <c r="G206" s="635">
        <v>0.3</v>
      </c>
      <c r="H206" s="631">
        <f t="shared" si="2"/>
        <v>100</v>
      </c>
    </row>
    <row r="207" spans="1:8" s="192" customFormat="1" ht="35.1" customHeight="1" x14ac:dyDescent="0.2">
      <c r="A207" s="634" t="s">
        <v>846</v>
      </c>
      <c r="B207" s="872" t="s">
        <v>847</v>
      </c>
      <c r="C207" s="873"/>
      <c r="D207" s="873"/>
      <c r="E207" s="874"/>
      <c r="F207" s="635">
        <v>170.3</v>
      </c>
      <c r="G207" s="635">
        <v>160.6</v>
      </c>
      <c r="H207" s="631">
        <f t="shared" si="2"/>
        <v>94.304169113329408</v>
      </c>
    </row>
    <row r="208" spans="1:8" s="192" customFormat="1" ht="18.75" customHeight="1" x14ac:dyDescent="0.2">
      <c r="A208" s="634" t="s">
        <v>1754</v>
      </c>
      <c r="B208" s="872" t="s">
        <v>1753</v>
      </c>
      <c r="C208" s="873"/>
      <c r="D208" s="873"/>
      <c r="E208" s="874"/>
      <c r="F208" s="568" t="s">
        <v>1253</v>
      </c>
      <c r="G208" s="635">
        <v>9463.1</v>
      </c>
      <c r="H208" s="631"/>
    </row>
    <row r="209" spans="1:8" s="192" customFormat="1" ht="19.5" customHeight="1" x14ac:dyDescent="0.2">
      <c r="A209" s="634" t="s">
        <v>848</v>
      </c>
      <c r="B209" s="872" t="s">
        <v>779</v>
      </c>
      <c r="C209" s="873"/>
      <c r="D209" s="873"/>
      <c r="E209" s="874"/>
      <c r="F209" s="635">
        <v>22</v>
      </c>
      <c r="G209" s="635">
        <v>33</v>
      </c>
      <c r="H209" s="631">
        <f t="shared" ref="H209:H234" si="3">IF(F209=0, ,G209/F209*100)</f>
        <v>150</v>
      </c>
    </row>
    <row r="210" spans="1:8" s="192" customFormat="1" ht="119.25" customHeight="1" x14ac:dyDescent="0.2">
      <c r="A210" s="634" t="s">
        <v>849</v>
      </c>
      <c r="B210" s="872" t="s">
        <v>850</v>
      </c>
      <c r="C210" s="873"/>
      <c r="D210" s="873"/>
      <c r="E210" s="874"/>
      <c r="F210" s="635">
        <v>2872.9</v>
      </c>
      <c r="G210" s="635">
        <v>3199.6</v>
      </c>
      <c r="H210" s="631">
        <f t="shared" si="3"/>
        <v>111.37178460788751</v>
      </c>
    </row>
    <row r="211" spans="1:8" s="192" customFormat="1" ht="36.75" customHeight="1" x14ac:dyDescent="0.2">
      <c r="A211" s="634" t="s">
        <v>893</v>
      </c>
      <c r="B211" s="876" t="s">
        <v>894</v>
      </c>
      <c r="C211" s="877"/>
      <c r="D211" s="877"/>
      <c r="E211" s="878"/>
      <c r="F211" s="635">
        <v>1100.8</v>
      </c>
      <c r="G211" s="635">
        <v>980.3</v>
      </c>
      <c r="H211" s="631">
        <f t="shared" si="3"/>
        <v>89.053415697674424</v>
      </c>
    </row>
    <row r="212" spans="1:8" s="192" customFormat="1" ht="91.5" customHeight="1" x14ac:dyDescent="0.2">
      <c r="A212" s="634" t="s">
        <v>1078</v>
      </c>
      <c r="B212" s="879" t="s">
        <v>1077</v>
      </c>
      <c r="C212" s="880"/>
      <c r="D212" s="880"/>
      <c r="E212" s="881"/>
      <c r="F212" s="635">
        <v>243.1</v>
      </c>
      <c r="G212" s="635">
        <v>325.89999999999998</v>
      </c>
      <c r="H212" s="631">
        <f t="shared" si="3"/>
        <v>134.06005758946935</v>
      </c>
    </row>
    <row r="213" spans="1:8" s="190" customFormat="1" ht="27" customHeight="1" x14ac:dyDescent="0.2">
      <c r="A213" s="632" t="s">
        <v>30</v>
      </c>
      <c r="B213" s="869" t="s">
        <v>664</v>
      </c>
      <c r="C213" s="870"/>
      <c r="D213" s="870"/>
      <c r="E213" s="871"/>
      <c r="F213" s="633">
        <v>27301.7</v>
      </c>
      <c r="G213" s="633">
        <v>33727.1</v>
      </c>
      <c r="H213" s="628">
        <f t="shared" si="3"/>
        <v>123.53479819937951</v>
      </c>
    </row>
    <row r="214" spans="1:8" s="190" customFormat="1" ht="33.75" customHeight="1" x14ac:dyDescent="0.2">
      <c r="A214" s="632" t="s">
        <v>116</v>
      </c>
      <c r="B214" s="869" t="s">
        <v>2401</v>
      </c>
      <c r="C214" s="870"/>
      <c r="D214" s="870"/>
      <c r="E214" s="871"/>
      <c r="F214" s="633">
        <v>192216.7</v>
      </c>
      <c r="G214" s="633">
        <v>111916.8</v>
      </c>
      <c r="H214" s="628">
        <f t="shared" si="3"/>
        <v>58.224285402881229</v>
      </c>
    </row>
    <row r="215" spans="1:8" s="190" customFormat="1" ht="24.95" customHeight="1" x14ac:dyDescent="0.2">
      <c r="A215" s="634" t="s">
        <v>117</v>
      </c>
      <c r="B215" s="852" t="s">
        <v>538</v>
      </c>
      <c r="C215" s="853"/>
      <c r="D215" s="853"/>
      <c r="E215" s="854"/>
      <c r="F215" s="635">
        <v>65529.4</v>
      </c>
      <c r="G215" s="635">
        <v>-9846.1</v>
      </c>
      <c r="H215" s="631"/>
    </row>
    <row r="216" spans="1:8" s="192" customFormat="1" ht="34.5" customHeight="1" x14ac:dyDescent="0.2">
      <c r="A216" s="634" t="s">
        <v>798</v>
      </c>
      <c r="B216" s="872" t="s">
        <v>507</v>
      </c>
      <c r="C216" s="873"/>
      <c r="D216" s="873"/>
      <c r="E216" s="874"/>
      <c r="F216" s="635">
        <v>4459.5</v>
      </c>
      <c r="G216" s="635">
        <v>4282</v>
      </c>
      <c r="H216" s="631">
        <f t="shared" si="3"/>
        <v>96.019733153941019</v>
      </c>
    </row>
    <row r="217" spans="1:8" s="192" customFormat="1" ht="24.95" customHeight="1" x14ac:dyDescent="0.2">
      <c r="A217" s="634" t="s">
        <v>799</v>
      </c>
      <c r="B217" s="872" t="s">
        <v>806</v>
      </c>
      <c r="C217" s="873"/>
      <c r="D217" s="873"/>
      <c r="E217" s="874"/>
      <c r="F217" s="635">
        <v>106641.1</v>
      </c>
      <c r="G217" s="635">
        <v>102868.1</v>
      </c>
      <c r="H217" s="631">
        <f t="shared" si="3"/>
        <v>96.461964477110612</v>
      </c>
    </row>
    <row r="218" spans="1:8" s="192" customFormat="1" ht="35.1" customHeight="1" x14ac:dyDescent="0.2">
      <c r="A218" s="634" t="s">
        <v>851</v>
      </c>
      <c r="B218" s="875" t="s">
        <v>543</v>
      </c>
      <c r="C218" s="862"/>
      <c r="D218" s="862"/>
      <c r="E218" s="863"/>
      <c r="F218" s="635">
        <v>14500</v>
      </c>
      <c r="G218" s="635">
        <v>13731.6</v>
      </c>
      <c r="H218" s="631">
        <f t="shared" si="3"/>
        <v>94.700689655172425</v>
      </c>
    </row>
    <row r="219" spans="1:8" s="192" customFormat="1" ht="24.95" customHeight="1" x14ac:dyDescent="0.2">
      <c r="A219" s="634" t="s">
        <v>852</v>
      </c>
      <c r="B219" s="875" t="s">
        <v>853</v>
      </c>
      <c r="C219" s="862"/>
      <c r="D219" s="862"/>
      <c r="E219" s="863"/>
      <c r="F219" s="635">
        <v>1010.7</v>
      </c>
      <c r="G219" s="635">
        <v>774.1</v>
      </c>
      <c r="H219" s="631">
        <f t="shared" si="3"/>
        <v>76.59048184426635</v>
      </c>
    </row>
    <row r="220" spans="1:8" s="192" customFormat="1" ht="49.5" customHeight="1" x14ac:dyDescent="0.2">
      <c r="A220" s="634" t="s">
        <v>854</v>
      </c>
      <c r="B220" s="638"/>
      <c r="C220" s="862" t="s">
        <v>855</v>
      </c>
      <c r="D220" s="862"/>
      <c r="E220" s="863"/>
      <c r="F220" s="635">
        <v>128.5</v>
      </c>
      <c r="G220" s="635">
        <v>37.4</v>
      </c>
      <c r="H220" s="631">
        <f t="shared" si="3"/>
        <v>29.105058365758751</v>
      </c>
    </row>
    <row r="221" spans="1:8" s="192" customFormat="1" ht="35.1" customHeight="1" x14ac:dyDescent="0.2">
      <c r="A221" s="634" t="s">
        <v>856</v>
      </c>
      <c r="B221" s="638"/>
      <c r="C221" s="862" t="s">
        <v>276</v>
      </c>
      <c r="D221" s="862"/>
      <c r="E221" s="863"/>
      <c r="F221" s="635">
        <v>882.2</v>
      </c>
      <c r="G221" s="635">
        <v>736.7</v>
      </c>
      <c r="H221" s="631">
        <f t="shared" si="3"/>
        <v>83.507141237814551</v>
      </c>
    </row>
    <row r="222" spans="1:8" s="190" customFormat="1" ht="24.95" customHeight="1" x14ac:dyDescent="0.2">
      <c r="A222" s="632" t="s">
        <v>800</v>
      </c>
      <c r="B222" s="864" t="s">
        <v>797</v>
      </c>
      <c r="C222" s="865"/>
      <c r="D222" s="865"/>
      <c r="E222" s="866"/>
      <c r="F222" s="633">
        <v>192336.3</v>
      </c>
      <c r="G222" s="633">
        <v>259224.5</v>
      </c>
      <c r="H222" s="628">
        <f t="shared" si="3"/>
        <v>134.77669061950346</v>
      </c>
    </row>
    <row r="223" spans="1:8" s="190" customFormat="1" ht="50.25" customHeight="1" x14ac:dyDescent="0.2">
      <c r="A223" s="650" t="s">
        <v>1517</v>
      </c>
      <c r="B223" s="858" t="s">
        <v>1518</v>
      </c>
      <c r="C223" s="859"/>
      <c r="D223" s="859"/>
      <c r="E223" s="860"/>
      <c r="F223" s="635">
        <v>116377.5</v>
      </c>
      <c r="G223" s="635">
        <v>92122.7</v>
      </c>
      <c r="H223" s="631">
        <f t="shared" si="3"/>
        <v>79.158514317630122</v>
      </c>
    </row>
    <row r="224" spans="1:8" s="190" customFormat="1" ht="21" customHeight="1" x14ac:dyDescent="0.2">
      <c r="A224" s="651" t="s">
        <v>1738</v>
      </c>
      <c r="B224" s="867" t="s">
        <v>1739</v>
      </c>
      <c r="C224" s="868"/>
      <c r="D224" s="868"/>
      <c r="E224" s="868"/>
      <c r="F224" s="789" t="s">
        <v>1253</v>
      </c>
      <c r="G224" s="635">
        <v>1948.6</v>
      </c>
      <c r="H224" s="631"/>
    </row>
    <row r="225" spans="1:8" s="190" customFormat="1" ht="19.5" customHeight="1" x14ac:dyDescent="0.2">
      <c r="A225" s="651" t="s">
        <v>1740</v>
      </c>
      <c r="B225" s="867" t="s">
        <v>1741</v>
      </c>
      <c r="C225" s="868"/>
      <c r="D225" s="868"/>
      <c r="E225" s="868"/>
      <c r="F225" s="789" t="s">
        <v>1253</v>
      </c>
      <c r="G225" s="635">
        <v>85181.2</v>
      </c>
      <c r="H225" s="631"/>
    </row>
    <row r="226" spans="1:8" s="190" customFormat="1" ht="35.1" customHeight="1" x14ac:dyDescent="0.2">
      <c r="A226" s="652" t="s">
        <v>1519</v>
      </c>
      <c r="B226" s="855" t="s">
        <v>1520</v>
      </c>
      <c r="C226" s="856"/>
      <c r="D226" s="856"/>
      <c r="E226" s="857"/>
      <c r="F226" s="635">
        <v>5.9</v>
      </c>
      <c r="G226" s="635">
        <v>5.9</v>
      </c>
      <c r="H226" s="631">
        <f t="shared" si="3"/>
        <v>100</v>
      </c>
    </row>
    <row r="227" spans="1:8" s="197" customFormat="1" ht="35.1" customHeight="1" x14ac:dyDescent="0.2">
      <c r="A227" s="653" t="s">
        <v>1521</v>
      </c>
      <c r="B227" s="852" t="s">
        <v>1522</v>
      </c>
      <c r="C227" s="853"/>
      <c r="D227" s="853"/>
      <c r="E227" s="854"/>
      <c r="F227" s="635">
        <v>1810.1</v>
      </c>
      <c r="G227" s="635">
        <v>11.3</v>
      </c>
      <c r="H227" s="631">
        <f t="shared" si="3"/>
        <v>0.6242749019391195</v>
      </c>
    </row>
    <row r="228" spans="1:8" ht="24.75" customHeight="1" x14ac:dyDescent="0.2">
      <c r="A228" s="650" t="s">
        <v>1523</v>
      </c>
      <c r="B228" s="858" t="s">
        <v>857</v>
      </c>
      <c r="C228" s="859"/>
      <c r="D228" s="859"/>
      <c r="E228" s="860"/>
      <c r="F228" s="635">
        <v>42.7</v>
      </c>
      <c r="G228" s="635">
        <v>75.599999999999994</v>
      </c>
      <c r="H228" s="631">
        <f t="shared" si="3"/>
        <v>177.04918032786884</v>
      </c>
    </row>
    <row r="229" spans="1:8" ht="79.5" customHeight="1" x14ac:dyDescent="0.2">
      <c r="A229" s="637" t="s">
        <v>1548</v>
      </c>
      <c r="B229" s="861" t="s">
        <v>1549</v>
      </c>
      <c r="C229" s="861"/>
      <c r="D229" s="861"/>
      <c r="E229" s="861"/>
      <c r="F229" s="786"/>
      <c r="G229" s="635">
        <v>0</v>
      </c>
      <c r="H229" s="631"/>
    </row>
    <row r="230" spans="1:8" ht="63.75" customHeight="1" x14ac:dyDescent="0.2">
      <c r="A230" s="652" t="s">
        <v>858</v>
      </c>
      <c r="B230" s="855" t="s">
        <v>859</v>
      </c>
      <c r="C230" s="856"/>
      <c r="D230" s="856"/>
      <c r="E230" s="857"/>
      <c r="F230" s="635">
        <v>17210.599999999999</v>
      </c>
      <c r="G230" s="635">
        <v>21915.7</v>
      </c>
      <c r="H230" s="631">
        <f t="shared" si="3"/>
        <v>127.33838448398083</v>
      </c>
    </row>
    <row r="231" spans="1:8" ht="63.75" customHeight="1" x14ac:dyDescent="0.2">
      <c r="A231" s="637" t="s">
        <v>1479</v>
      </c>
      <c r="B231" s="852" t="s">
        <v>1478</v>
      </c>
      <c r="C231" s="853"/>
      <c r="D231" s="853"/>
      <c r="E231" s="854"/>
      <c r="F231" s="635">
        <v>55010.7</v>
      </c>
      <c r="G231" s="635">
        <v>55017.5</v>
      </c>
      <c r="H231" s="631">
        <f t="shared" si="3"/>
        <v>100.01236123154223</v>
      </c>
    </row>
    <row r="232" spans="1:8" ht="35.1" customHeight="1" x14ac:dyDescent="0.2">
      <c r="A232" s="637" t="s">
        <v>1076</v>
      </c>
      <c r="B232" s="852" t="s">
        <v>1075</v>
      </c>
      <c r="C232" s="853"/>
      <c r="D232" s="853"/>
      <c r="E232" s="854"/>
      <c r="F232" s="635">
        <v>268.2</v>
      </c>
      <c r="G232" s="635">
        <v>496.6</v>
      </c>
      <c r="H232" s="631">
        <f>IF(G232&lt;0, ,G232/F232*100)</f>
        <v>185.16032811334827</v>
      </c>
    </row>
    <row r="233" spans="1:8" ht="35.1" customHeight="1" x14ac:dyDescent="0.2">
      <c r="A233" s="637" t="s">
        <v>1524</v>
      </c>
      <c r="B233" s="852" t="s">
        <v>1525</v>
      </c>
      <c r="C233" s="853"/>
      <c r="D233" s="853"/>
      <c r="E233" s="854"/>
      <c r="F233" s="635">
        <v>47</v>
      </c>
      <c r="G233" s="635">
        <v>31.4</v>
      </c>
      <c r="H233" s="631">
        <f t="shared" si="3"/>
        <v>66.808510638297875</v>
      </c>
    </row>
    <row r="234" spans="1:8" ht="35.1" customHeight="1" x14ac:dyDescent="0.2">
      <c r="A234" s="637" t="s">
        <v>1074</v>
      </c>
      <c r="B234" s="852" t="s">
        <v>1073</v>
      </c>
      <c r="C234" s="853"/>
      <c r="D234" s="853"/>
      <c r="E234" s="854"/>
      <c r="F234" s="635">
        <v>1560.4</v>
      </c>
      <c r="G234" s="635">
        <v>2403.1999999999998</v>
      </c>
      <c r="H234" s="631">
        <f t="shared" si="3"/>
        <v>154.01179184824403</v>
      </c>
    </row>
  </sheetData>
  <autoFilter ref="A12:J12">
    <filterColumn colId="1" showButton="0"/>
    <filterColumn colId="2" showButton="0"/>
    <filterColumn colId="3" showButton="0"/>
  </autoFilter>
  <mergeCells count="233">
    <mergeCell ref="A2:H2"/>
    <mergeCell ref="A3:H3"/>
    <mergeCell ref="A4:H4"/>
    <mergeCell ref="A6:H6"/>
    <mergeCell ref="A8:A9"/>
    <mergeCell ref="B8:E9"/>
    <mergeCell ref="F8:F9"/>
    <mergeCell ref="G8:H8"/>
    <mergeCell ref="B16:E16"/>
    <mergeCell ref="B17:E17"/>
    <mergeCell ref="B18:E18"/>
    <mergeCell ref="C19:E19"/>
    <mergeCell ref="D20:E20"/>
    <mergeCell ref="D21:E21"/>
    <mergeCell ref="B10:E10"/>
    <mergeCell ref="B11:E11"/>
    <mergeCell ref="B12:E12"/>
    <mergeCell ref="B13:E13"/>
    <mergeCell ref="B14:E14"/>
    <mergeCell ref="B15:E15"/>
    <mergeCell ref="B28:E28"/>
    <mergeCell ref="B29:E29"/>
    <mergeCell ref="B30:E30"/>
    <mergeCell ref="C31:E31"/>
    <mergeCell ref="D32:E32"/>
    <mergeCell ref="D33:E33"/>
    <mergeCell ref="C22:E22"/>
    <mergeCell ref="C23:E23"/>
    <mergeCell ref="C24:E24"/>
    <mergeCell ref="C25:E25"/>
    <mergeCell ref="B26:E26"/>
    <mergeCell ref="B27:E27"/>
    <mergeCell ref="C40:E40"/>
    <mergeCell ref="B41:E41"/>
    <mergeCell ref="B42:E42"/>
    <mergeCell ref="C43:E43"/>
    <mergeCell ref="C44:E44"/>
    <mergeCell ref="B45:E45"/>
    <mergeCell ref="D34:E34"/>
    <mergeCell ref="C35:E35"/>
    <mergeCell ref="C36:E36"/>
    <mergeCell ref="C37:E37"/>
    <mergeCell ref="B38:E38"/>
    <mergeCell ref="C39:E39"/>
    <mergeCell ref="C52:E52"/>
    <mergeCell ref="C53:E53"/>
    <mergeCell ref="C54:E54"/>
    <mergeCell ref="C55:E55"/>
    <mergeCell ref="C56:E56"/>
    <mergeCell ref="C57:E57"/>
    <mergeCell ref="B46:E46"/>
    <mergeCell ref="B47:E47"/>
    <mergeCell ref="B48:E48"/>
    <mergeCell ref="B49:E49"/>
    <mergeCell ref="B50:E50"/>
    <mergeCell ref="B51:E51"/>
    <mergeCell ref="C64:E64"/>
    <mergeCell ref="C65:E65"/>
    <mergeCell ref="C66:E66"/>
    <mergeCell ref="C67:E67"/>
    <mergeCell ref="C68:E68"/>
    <mergeCell ref="C69:E69"/>
    <mergeCell ref="C58:E58"/>
    <mergeCell ref="C59:E59"/>
    <mergeCell ref="C60:E60"/>
    <mergeCell ref="C61:E61"/>
    <mergeCell ref="C62:E62"/>
    <mergeCell ref="C63:E63"/>
    <mergeCell ref="C76:E76"/>
    <mergeCell ref="C77:E77"/>
    <mergeCell ref="C78:E78"/>
    <mergeCell ref="B79:E79"/>
    <mergeCell ref="B80:E80"/>
    <mergeCell ref="B81:E81"/>
    <mergeCell ref="C70:E70"/>
    <mergeCell ref="C71:E71"/>
    <mergeCell ref="C72:E72"/>
    <mergeCell ref="C73:E73"/>
    <mergeCell ref="C74:E74"/>
    <mergeCell ref="C75:E75"/>
    <mergeCell ref="D88:E88"/>
    <mergeCell ref="D89:E89"/>
    <mergeCell ref="D90:E90"/>
    <mergeCell ref="B91:E91"/>
    <mergeCell ref="B92:E92"/>
    <mergeCell ref="B93:E93"/>
    <mergeCell ref="B82:E82"/>
    <mergeCell ref="B83:E83"/>
    <mergeCell ref="B84:E84"/>
    <mergeCell ref="B85:E85"/>
    <mergeCell ref="C86:E86"/>
    <mergeCell ref="D87:E87"/>
    <mergeCell ref="C100:E100"/>
    <mergeCell ref="C101:E101"/>
    <mergeCell ref="C102:E102"/>
    <mergeCell ref="C103:E103"/>
    <mergeCell ref="B104:E104"/>
    <mergeCell ref="B105:E105"/>
    <mergeCell ref="B94:E94"/>
    <mergeCell ref="B95:E95"/>
    <mergeCell ref="B96:E96"/>
    <mergeCell ref="C97:E97"/>
    <mergeCell ref="C98:E98"/>
    <mergeCell ref="C99:E99"/>
    <mergeCell ref="C112:E112"/>
    <mergeCell ref="C113:E113"/>
    <mergeCell ref="C114:E114"/>
    <mergeCell ref="B115:E115"/>
    <mergeCell ref="C116:E116"/>
    <mergeCell ref="C117:E117"/>
    <mergeCell ref="B106:E106"/>
    <mergeCell ref="B107:E107"/>
    <mergeCell ref="B108:E108"/>
    <mergeCell ref="B109:E109"/>
    <mergeCell ref="B110:E110"/>
    <mergeCell ref="B111:E111"/>
    <mergeCell ref="C124:E124"/>
    <mergeCell ref="C125:E125"/>
    <mergeCell ref="C126:E126"/>
    <mergeCell ref="B127:E127"/>
    <mergeCell ref="B128:E128"/>
    <mergeCell ref="B129:E129"/>
    <mergeCell ref="C118:E118"/>
    <mergeCell ref="C119:E119"/>
    <mergeCell ref="C120:E120"/>
    <mergeCell ref="B121:E121"/>
    <mergeCell ref="B122:E122"/>
    <mergeCell ref="B123:E123"/>
    <mergeCell ref="C136:E136"/>
    <mergeCell ref="C137:E137"/>
    <mergeCell ref="C138:E138"/>
    <mergeCell ref="C139:E139"/>
    <mergeCell ref="C140:E140"/>
    <mergeCell ref="C141:E141"/>
    <mergeCell ref="C130:E130"/>
    <mergeCell ref="C131:E131"/>
    <mergeCell ref="C132:E132"/>
    <mergeCell ref="C133:E133"/>
    <mergeCell ref="C134:E134"/>
    <mergeCell ref="B135:E135"/>
    <mergeCell ref="D148:E148"/>
    <mergeCell ref="B149:E149"/>
    <mergeCell ref="B150:E150"/>
    <mergeCell ref="B151:E151"/>
    <mergeCell ref="B152:E152"/>
    <mergeCell ref="B153:E153"/>
    <mergeCell ref="B142:E142"/>
    <mergeCell ref="B143:E143"/>
    <mergeCell ref="C144:E144"/>
    <mergeCell ref="D145:E145"/>
    <mergeCell ref="D146:E146"/>
    <mergeCell ref="C147:E147"/>
    <mergeCell ref="C160:E160"/>
    <mergeCell ref="C161:E161"/>
    <mergeCell ref="C162:E162"/>
    <mergeCell ref="C163:E163"/>
    <mergeCell ref="C164:E164"/>
    <mergeCell ref="C165:E165"/>
    <mergeCell ref="C154:E154"/>
    <mergeCell ref="C155:E155"/>
    <mergeCell ref="C156:E156"/>
    <mergeCell ref="C157:E157"/>
    <mergeCell ref="C158:E158"/>
    <mergeCell ref="C159:E159"/>
    <mergeCell ref="C172:E172"/>
    <mergeCell ref="C173:E173"/>
    <mergeCell ref="C174:E174"/>
    <mergeCell ref="B175:E175"/>
    <mergeCell ref="B176:E176"/>
    <mergeCell ref="C177:E177"/>
    <mergeCell ref="C166:E166"/>
    <mergeCell ref="C167:E167"/>
    <mergeCell ref="C168:E168"/>
    <mergeCell ref="C169:E169"/>
    <mergeCell ref="C170:E170"/>
    <mergeCell ref="B171:E171"/>
    <mergeCell ref="C184:E184"/>
    <mergeCell ref="C185:E185"/>
    <mergeCell ref="C186:E186"/>
    <mergeCell ref="B187:E187"/>
    <mergeCell ref="C188:E188"/>
    <mergeCell ref="C189:E189"/>
    <mergeCell ref="C178:E178"/>
    <mergeCell ref="C179:E179"/>
    <mergeCell ref="C180:E180"/>
    <mergeCell ref="B181:E181"/>
    <mergeCell ref="C182:E182"/>
    <mergeCell ref="C183:E183"/>
    <mergeCell ref="C196:E196"/>
    <mergeCell ref="B197:E197"/>
    <mergeCell ref="B198:E198"/>
    <mergeCell ref="B199:E199"/>
    <mergeCell ref="B200:E200"/>
    <mergeCell ref="B201:E201"/>
    <mergeCell ref="B190:E190"/>
    <mergeCell ref="C191:E191"/>
    <mergeCell ref="C192:E192"/>
    <mergeCell ref="B193:E193"/>
    <mergeCell ref="C194:E194"/>
    <mergeCell ref="C195:E195"/>
    <mergeCell ref="B208:E208"/>
    <mergeCell ref="B209:E209"/>
    <mergeCell ref="B210:E210"/>
    <mergeCell ref="B211:E211"/>
    <mergeCell ref="B212:E212"/>
    <mergeCell ref="B213:E213"/>
    <mergeCell ref="B202:E202"/>
    <mergeCell ref="B203:E203"/>
    <mergeCell ref="C204:E204"/>
    <mergeCell ref="C205:E205"/>
    <mergeCell ref="C206:E206"/>
    <mergeCell ref="B207:E207"/>
    <mergeCell ref="C220:E220"/>
    <mergeCell ref="C221:E221"/>
    <mergeCell ref="B222:E222"/>
    <mergeCell ref="B223:E223"/>
    <mergeCell ref="B224:E224"/>
    <mergeCell ref="B225:E225"/>
    <mergeCell ref="B214:E214"/>
    <mergeCell ref="B215:E215"/>
    <mergeCell ref="B216:E216"/>
    <mergeCell ref="B217:E217"/>
    <mergeCell ref="B218:E218"/>
    <mergeCell ref="B219:E219"/>
    <mergeCell ref="B232:E232"/>
    <mergeCell ref="B233:E233"/>
    <mergeCell ref="B234:E234"/>
    <mergeCell ref="B226:E226"/>
    <mergeCell ref="B227:E227"/>
    <mergeCell ref="B228:E228"/>
    <mergeCell ref="B229:E229"/>
    <mergeCell ref="B230:E230"/>
    <mergeCell ref="B231:E231"/>
  </mergeCells>
  <printOptions horizontalCentered="1"/>
  <pageMargins left="0.59055118110236227" right="0" top="0.78740157480314965" bottom="0.78740157480314965" header="0.15748031496062992" footer="0.39370078740157483"/>
  <pageSetup paperSize="9" scale="70" firstPageNumber="2" orientation="portrait" useFirstPageNumber="1" r:id="rId1"/>
  <headerFooter alignWithMargins="0">
    <oddFooter>&amp;C&amp;P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"/>
  <dimension ref="A1:M243"/>
  <sheetViews>
    <sheetView view="pageBreakPreview" topLeftCell="A59" zoomScaleNormal="100" zoomScaleSheetLayoutView="100" workbookViewId="0">
      <selection activeCell="I222" sqref="I222"/>
    </sheetView>
  </sheetViews>
  <sheetFormatPr defaultColWidth="15.7109375" defaultRowHeight="12.75" x14ac:dyDescent="0.2"/>
  <cols>
    <col min="1" max="1" width="42.7109375" style="248" customWidth="1"/>
    <col min="2" max="2" width="6.140625" style="234" customWidth="1"/>
    <col min="3" max="3" width="6.5703125" style="234" customWidth="1"/>
    <col min="4" max="4" width="5.7109375" style="234" customWidth="1"/>
    <col min="5" max="5" width="9.28515625" style="234" customWidth="1"/>
    <col min="6" max="6" width="7.28515625" style="234" customWidth="1"/>
    <col min="7" max="7" width="15.42578125" style="226" customWidth="1"/>
    <col min="8" max="8" width="13.28515625" style="226" customWidth="1"/>
    <col min="9" max="9" width="13.28515625" style="247" customWidth="1"/>
    <col min="10" max="10" width="11.85546875" style="247" customWidth="1"/>
    <col min="11" max="11" width="12.7109375" style="247" customWidth="1"/>
    <col min="12" max="12" width="19.85546875" style="226" hidden="1" customWidth="1"/>
    <col min="13" max="16384" width="15.7109375" style="226"/>
  </cols>
  <sheetData>
    <row r="1" spans="1:13" s="221" customFormat="1" ht="11.25" customHeight="1" x14ac:dyDescent="0.2">
      <c r="A1" s="219"/>
      <c r="B1" s="220"/>
      <c r="C1" s="220"/>
      <c r="D1" s="220"/>
      <c r="E1" s="220"/>
      <c r="F1" s="220"/>
      <c r="I1" s="222"/>
      <c r="J1" s="222"/>
      <c r="K1" s="222"/>
    </row>
    <row r="2" spans="1:13" s="223" customFormat="1" ht="24" customHeight="1" x14ac:dyDescent="0.2">
      <c r="A2" s="1001" t="s">
        <v>2</v>
      </c>
      <c r="B2" s="1001"/>
      <c r="C2" s="1001"/>
      <c r="D2" s="1001"/>
      <c r="E2" s="1001"/>
      <c r="F2" s="1001"/>
      <c r="G2" s="1001"/>
      <c r="H2" s="1001"/>
      <c r="I2" s="1001"/>
      <c r="J2" s="1001"/>
      <c r="K2" s="1001"/>
    </row>
    <row r="3" spans="1:13" s="223" customFormat="1" ht="14.25" customHeight="1" x14ac:dyDescent="0.2">
      <c r="A3" s="1001" t="s">
        <v>723</v>
      </c>
      <c r="B3" s="1001"/>
      <c r="C3" s="1001"/>
      <c r="D3" s="1001"/>
      <c r="E3" s="1001"/>
      <c r="F3" s="1001"/>
      <c r="G3" s="1001"/>
      <c r="H3" s="1001"/>
      <c r="I3" s="1001"/>
      <c r="J3" s="1001"/>
      <c r="K3" s="1001"/>
    </row>
    <row r="4" spans="1:13" s="223" customFormat="1" ht="15.75" customHeight="1" x14ac:dyDescent="0.2">
      <c r="A4" s="1001" t="s">
        <v>906</v>
      </c>
      <c r="B4" s="1001"/>
      <c r="C4" s="1001"/>
      <c r="D4" s="1001"/>
      <c r="E4" s="1001"/>
      <c r="F4" s="1001"/>
      <c r="G4" s="1001"/>
      <c r="H4" s="1001"/>
      <c r="I4" s="1001"/>
      <c r="J4" s="1001"/>
      <c r="K4" s="1001"/>
    </row>
    <row r="5" spans="1:13" s="223" customFormat="1" ht="14.25" customHeight="1" x14ac:dyDescent="0.2">
      <c r="A5" s="1001" t="s">
        <v>2398</v>
      </c>
      <c r="B5" s="1001"/>
      <c r="C5" s="1001"/>
      <c r="D5" s="1001"/>
      <c r="E5" s="1001"/>
      <c r="F5" s="1001"/>
      <c r="G5" s="1001"/>
      <c r="H5" s="1001"/>
      <c r="I5" s="1001"/>
      <c r="J5" s="1001"/>
      <c r="K5" s="1001"/>
    </row>
    <row r="6" spans="1:13" s="221" customFormat="1" ht="24" customHeight="1" x14ac:dyDescent="0.2">
      <c r="A6" s="219"/>
      <c r="B6" s="220"/>
      <c r="C6" s="220"/>
      <c r="D6" s="220"/>
      <c r="E6" s="220"/>
      <c r="F6" s="220"/>
      <c r="I6" s="224"/>
      <c r="J6" s="222"/>
      <c r="K6" s="225" t="s">
        <v>1131</v>
      </c>
    </row>
    <row r="7" spans="1:13" ht="15.75" customHeight="1" x14ac:dyDescent="0.2">
      <c r="A7" s="1002" t="s">
        <v>1799</v>
      </c>
      <c r="B7" s="1003" t="s">
        <v>2352</v>
      </c>
      <c r="C7" s="1003"/>
      <c r="D7" s="1003"/>
      <c r="E7" s="1003"/>
      <c r="F7" s="1003"/>
      <c r="G7" s="1004" t="s">
        <v>655</v>
      </c>
      <c r="H7" s="1004"/>
      <c r="I7" s="1005" t="s">
        <v>2322</v>
      </c>
      <c r="J7" s="1006" t="s">
        <v>724</v>
      </c>
      <c r="K7" s="1006"/>
    </row>
    <row r="8" spans="1:13" ht="129" customHeight="1" x14ac:dyDescent="0.2">
      <c r="A8" s="1002"/>
      <c r="B8" s="307" t="s">
        <v>708</v>
      </c>
      <c r="C8" s="483" t="s">
        <v>104</v>
      </c>
      <c r="D8" s="483" t="s">
        <v>105</v>
      </c>
      <c r="E8" s="483" t="s">
        <v>725</v>
      </c>
      <c r="F8" s="483" t="s">
        <v>103</v>
      </c>
      <c r="G8" s="482" t="s">
        <v>2353</v>
      </c>
      <c r="H8" s="482" t="s">
        <v>2326</v>
      </c>
      <c r="I8" s="1005"/>
      <c r="J8" s="483" t="s">
        <v>726</v>
      </c>
      <c r="K8" s="308" t="s">
        <v>1481</v>
      </c>
    </row>
    <row r="9" spans="1:13" ht="13.5" customHeight="1" x14ac:dyDescent="0.2">
      <c r="A9" s="483">
        <v>1</v>
      </c>
      <c r="B9" s="309">
        <v>2</v>
      </c>
      <c r="C9" s="483">
        <v>3</v>
      </c>
      <c r="D9" s="483">
        <v>4</v>
      </c>
      <c r="E9" s="483">
        <v>5</v>
      </c>
      <c r="F9" s="483">
        <v>6</v>
      </c>
      <c r="G9" s="483">
        <v>7</v>
      </c>
      <c r="H9" s="483">
        <v>8</v>
      </c>
      <c r="I9" s="483">
        <v>9</v>
      </c>
      <c r="J9" s="483">
        <v>10</v>
      </c>
      <c r="K9" s="483">
        <v>11</v>
      </c>
    </row>
    <row r="10" spans="1:13" ht="25.5" customHeight="1" x14ac:dyDescent="0.2">
      <c r="A10" s="999" t="s">
        <v>922</v>
      </c>
      <c r="B10" s="999"/>
      <c r="C10" s="999"/>
      <c r="D10" s="999"/>
      <c r="E10" s="999"/>
      <c r="F10" s="999"/>
      <c r="G10" s="999"/>
      <c r="H10" s="999"/>
      <c r="I10" s="999"/>
      <c r="J10" s="999"/>
      <c r="K10" s="999"/>
      <c r="L10" s="227" t="s">
        <v>1058</v>
      </c>
    </row>
    <row r="11" spans="1:13" s="228" customFormat="1" ht="28.5" customHeight="1" x14ac:dyDescent="0.2">
      <c r="A11" s="402" t="s">
        <v>273</v>
      </c>
      <c r="B11" s="403">
        <v>725</v>
      </c>
      <c r="C11" s="404"/>
      <c r="D11" s="404"/>
      <c r="E11" s="404"/>
      <c r="F11" s="404"/>
      <c r="G11" s="320">
        <f>G12+G17+G18+G52+G53+G56</f>
        <v>159537.05240000004</v>
      </c>
      <c r="H11" s="320">
        <f>H12+H17+H18+H52+H53+H56</f>
        <v>159576.07100000003</v>
      </c>
      <c r="I11" s="320">
        <f>I12+I17+I18+I52+I53+I56</f>
        <v>159198.00661462004</v>
      </c>
      <c r="J11" s="320">
        <f>J12+J17+J18+J52+J53+J56</f>
        <v>938114.9</v>
      </c>
      <c r="K11" s="320">
        <f>J11+I11</f>
        <v>1097312.90661462</v>
      </c>
      <c r="L11" s="227"/>
      <c r="M11" s="486">
        <f>145018.2-I11</f>
        <v>-14179.806614620029</v>
      </c>
    </row>
    <row r="12" spans="1:13" x14ac:dyDescent="0.2">
      <c r="A12" s="405" t="s">
        <v>587</v>
      </c>
      <c r="B12" s="406">
        <v>725</v>
      </c>
      <c r="C12" s="406" t="s">
        <v>66</v>
      </c>
      <c r="D12" s="406"/>
      <c r="E12" s="407"/>
      <c r="F12" s="406"/>
      <c r="G12" s="408">
        <f>G13</f>
        <v>1549.2784000000001</v>
      </c>
      <c r="H12" s="408">
        <f t="shared" ref="H12" si="0">H13</f>
        <v>1588.297</v>
      </c>
      <c r="I12" s="408">
        <f>I13</f>
        <v>1555.2326216000001</v>
      </c>
      <c r="J12" s="408">
        <f>J13</f>
        <v>6655.5</v>
      </c>
      <c r="K12" s="326">
        <f>J12+I12</f>
        <v>8210.7326216000001</v>
      </c>
    </row>
    <row r="13" spans="1:13" ht="25.5" x14ac:dyDescent="0.2">
      <c r="A13" s="321" t="s">
        <v>595</v>
      </c>
      <c r="B13" s="325">
        <v>725</v>
      </c>
      <c r="C13" s="325" t="s">
        <v>66</v>
      </c>
      <c r="D13" s="325" t="s">
        <v>535</v>
      </c>
      <c r="E13" s="322"/>
      <c r="F13" s="325"/>
      <c r="G13" s="326">
        <f>SUM(G14:G16)</f>
        <v>1549.2784000000001</v>
      </c>
      <c r="H13" s="326">
        <f>SUM(H14:H16)</f>
        <v>1588.297</v>
      </c>
      <c r="I13" s="326">
        <f>SUM(I14:I16)</f>
        <v>1555.2326216000001</v>
      </c>
      <c r="J13" s="326">
        <v>6655.5</v>
      </c>
      <c r="K13" s="326">
        <f>J13+I13</f>
        <v>8210.7326216000001</v>
      </c>
    </row>
    <row r="14" spans="1:13" ht="127.5" customHeight="1" x14ac:dyDescent="0.2">
      <c r="A14" s="321" t="s">
        <v>1183</v>
      </c>
      <c r="B14" s="325">
        <v>725</v>
      </c>
      <c r="C14" s="325" t="s">
        <v>66</v>
      </c>
      <c r="D14" s="325" t="s">
        <v>535</v>
      </c>
      <c r="E14" s="322" t="s">
        <v>1184</v>
      </c>
      <c r="F14" s="325" t="s">
        <v>864</v>
      </c>
      <c r="G14" s="343">
        <v>1329.8391000000001</v>
      </c>
      <c r="H14" s="343">
        <v>1329.8390999999999</v>
      </c>
      <c r="I14" s="343">
        <v>1301.36545503</v>
      </c>
      <c r="J14" s="343"/>
      <c r="K14" s="326">
        <f>J14+I14</f>
        <v>1301.36545503</v>
      </c>
    </row>
    <row r="15" spans="1:13" ht="130.5" customHeight="1" x14ac:dyDescent="0.2">
      <c r="A15" s="321" t="s">
        <v>1665</v>
      </c>
      <c r="B15" s="325">
        <v>725</v>
      </c>
      <c r="C15" s="325" t="s">
        <v>66</v>
      </c>
      <c r="D15" s="325" t="s">
        <v>535</v>
      </c>
      <c r="E15" s="322" t="s">
        <v>1185</v>
      </c>
      <c r="F15" s="325" t="s">
        <v>866</v>
      </c>
      <c r="G15" s="343">
        <v>16.937999999999999</v>
      </c>
      <c r="H15" s="343">
        <v>27.111999999999998</v>
      </c>
      <c r="I15" s="343">
        <v>27.111999999999998</v>
      </c>
      <c r="J15" s="343"/>
      <c r="K15" s="343">
        <v>9.6999999999999993</v>
      </c>
    </row>
    <row r="16" spans="1:13" ht="119.25" customHeight="1" x14ac:dyDescent="0.2">
      <c r="A16" s="321" t="s">
        <v>1666</v>
      </c>
      <c r="B16" s="325">
        <v>725</v>
      </c>
      <c r="C16" s="325" t="s">
        <v>66</v>
      </c>
      <c r="D16" s="325" t="s">
        <v>535</v>
      </c>
      <c r="E16" s="322" t="s">
        <v>1185</v>
      </c>
      <c r="F16" s="325" t="s">
        <v>864</v>
      </c>
      <c r="G16" s="343">
        <v>202.50130000000001</v>
      </c>
      <c r="H16" s="343">
        <v>231.3459</v>
      </c>
      <c r="I16" s="343">
        <v>226.75516657</v>
      </c>
      <c r="J16" s="343"/>
      <c r="K16" s="326">
        <f>J16+I16</f>
        <v>226.75516657</v>
      </c>
    </row>
    <row r="17" spans="1:11" x14ac:dyDescent="0.2">
      <c r="A17" s="321" t="s">
        <v>274</v>
      </c>
      <c r="B17" s="325">
        <v>725</v>
      </c>
      <c r="C17" s="325" t="s">
        <v>561</v>
      </c>
      <c r="D17" s="325"/>
      <c r="E17" s="322"/>
      <c r="F17" s="325"/>
      <c r="G17" s="343">
        <v>0</v>
      </c>
      <c r="H17" s="343"/>
      <c r="I17" s="343"/>
      <c r="J17" s="343">
        <v>16185.8</v>
      </c>
      <c r="K17" s="343">
        <v>16185.8</v>
      </c>
    </row>
    <row r="18" spans="1:11" x14ac:dyDescent="0.2">
      <c r="A18" s="321" t="s">
        <v>425</v>
      </c>
      <c r="B18" s="325">
        <v>725</v>
      </c>
      <c r="C18" s="325" t="s">
        <v>107</v>
      </c>
      <c r="D18" s="325"/>
      <c r="E18" s="322"/>
      <c r="F18" s="325"/>
      <c r="G18" s="343">
        <f>G19+G28</f>
        <v>150783.58230000004</v>
      </c>
      <c r="H18" s="343">
        <f t="shared" ref="H18:K18" si="1">H19+H28</f>
        <v>150783.58230000004</v>
      </c>
      <c r="I18" s="343">
        <f t="shared" si="1"/>
        <v>150470.47161379003</v>
      </c>
      <c r="J18" s="343">
        <f t="shared" si="1"/>
        <v>882506.6</v>
      </c>
      <c r="K18" s="343">
        <f t="shared" si="1"/>
        <v>966116.87161379005</v>
      </c>
    </row>
    <row r="19" spans="1:11" ht="25.5" x14ac:dyDescent="0.2">
      <c r="A19" s="321" t="s">
        <v>1218</v>
      </c>
      <c r="B19" s="325">
        <v>725</v>
      </c>
      <c r="C19" s="325" t="s">
        <v>107</v>
      </c>
      <c r="D19" s="325" t="s">
        <v>108</v>
      </c>
      <c r="E19" s="322"/>
      <c r="F19" s="325"/>
      <c r="G19" s="343">
        <f>SUM(G20:G27)</f>
        <v>12350.473800000002</v>
      </c>
      <c r="H19" s="343">
        <f t="shared" ref="H19:K19" si="2">SUM(H20:H27)</f>
        <v>12350.4738</v>
      </c>
      <c r="I19" s="343">
        <f t="shared" si="2"/>
        <v>12328.65020457</v>
      </c>
      <c r="J19" s="624">
        <v>66860.2</v>
      </c>
      <c r="K19" s="343">
        <f t="shared" si="2"/>
        <v>12328.65020457</v>
      </c>
    </row>
    <row r="20" spans="1:11" ht="125.25" customHeight="1" x14ac:dyDescent="0.2">
      <c r="A20" s="321" t="s">
        <v>1186</v>
      </c>
      <c r="B20" s="325">
        <v>725</v>
      </c>
      <c r="C20" s="325" t="s">
        <v>107</v>
      </c>
      <c r="D20" s="325" t="s">
        <v>108</v>
      </c>
      <c r="E20" s="322" t="s">
        <v>1187</v>
      </c>
      <c r="F20" s="325" t="s">
        <v>866</v>
      </c>
      <c r="G20" s="343">
        <v>462.19499999999999</v>
      </c>
      <c r="H20" s="343">
        <v>462.19499999999999</v>
      </c>
      <c r="I20" s="343">
        <v>462.19499999999999</v>
      </c>
      <c r="J20" s="343"/>
      <c r="K20" s="326">
        <f t="shared" ref="K20:K27" si="3">J20+I20</f>
        <v>462.19499999999999</v>
      </c>
    </row>
    <row r="21" spans="1:11" ht="117" customHeight="1" x14ac:dyDescent="0.2">
      <c r="A21" s="321" t="s">
        <v>1667</v>
      </c>
      <c r="B21" s="325">
        <v>725</v>
      </c>
      <c r="C21" s="325" t="s">
        <v>107</v>
      </c>
      <c r="D21" s="325" t="s">
        <v>108</v>
      </c>
      <c r="E21" s="322" t="s">
        <v>1188</v>
      </c>
      <c r="F21" s="325" t="s">
        <v>866</v>
      </c>
      <c r="G21" s="343">
        <v>1089</v>
      </c>
      <c r="H21" s="343">
        <v>1089</v>
      </c>
      <c r="I21" s="343">
        <v>1089</v>
      </c>
      <c r="J21" s="343"/>
      <c r="K21" s="326">
        <f t="shared" si="3"/>
        <v>1089</v>
      </c>
    </row>
    <row r="22" spans="1:11" ht="141.75" customHeight="1" x14ac:dyDescent="0.2">
      <c r="A22" s="321" t="s">
        <v>1189</v>
      </c>
      <c r="B22" s="325">
        <v>725</v>
      </c>
      <c r="C22" s="325" t="s">
        <v>107</v>
      </c>
      <c r="D22" s="325" t="s">
        <v>108</v>
      </c>
      <c r="E22" s="322" t="s">
        <v>1190</v>
      </c>
      <c r="F22" s="325" t="s">
        <v>866</v>
      </c>
      <c r="G22" s="343">
        <v>175.5</v>
      </c>
      <c r="H22" s="343">
        <v>175.5</v>
      </c>
      <c r="I22" s="343">
        <v>175.5</v>
      </c>
      <c r="J22" s="343"/>
      <c r="K22" s="326">
        <f t="shared" si="3"/>
        <v>175.5</v>
      </c>
    </row>
    <row r="23" spans="1:11" ht="142.5" customHeight="1" x14ac:dyDescent="0.2">
      <c r="A23" s="321" t="s">
        <v>1191</v>
      </c>
      <c r="B23" s="325">
        <v>725</v>
      </c>
      <c r="C23" s="325" t="s">
        <v>107</v>
      </c>
      <c r="D23" s="325" t="s">
        <v>108</v>
      </c>
      <c r="E23" s="322" t="s">
        <v>1184</v>
      </c>
      <c r="F23" s="325" t="s">
        <v>866</v>
      </c>
      <c r="G23" s="343">
        <v>3748.2556</v>
      </c>
      <c r="H23" s="343">
        <v>3748.2556</v>
      </c>
      <c r="I23" s="343">
        <v>3748.2556</v>
      </c>
      <c r="J23" s="343"/>
      <c r="K23" s="326">
        <f t="shared" si="3"/>
        <v>3748.2556</v>
      </c>
    </row>
    <row r="24" spans="1:11" ht="127.5" x14ac:dyDescent="0.2">
      <c r="A24" s="321" t="s">
        <v>1192</v>
      </c>
      <c r="B24" s="325">
        <v>725</v>
      </c>
      <c r="C24" s="325" t="s">
        <v>107</v>
      </c>
      <c r="D24" s="325" t="s">
        <v>108</v>
      </c>
      <c r="E24" s="322" t="s">
        <v>1193</v>
      </c>
      <c r="F24" s="325" t="s">
        <v>866</v>
      </c>
      <c r="G24" s="343">
        <v>5.0968</v>
      </c>
      <c r="H24" s="343">
        <v>5.0968</v>
      </c>
      <c r="I24" s="343">
        <v>5.0968</v>
      </c>
      <c r="J24" s="343"/>
      <c r="K24" s="326">
        <f t="shared" si="3"/>
        <v>5.0968</v>
      </c>
    </row>
    <row r="25" spans="1:11" ht="106.5" customHeight="1" x14ac:dyDescent="0.2">
      <c r="A25" s="321" t="s">
        <v>1194</v>
      </c>
      <c r="B25" s="325">
        <v>725</v>
      </c>
      <c r="C25" s="325" t="s">
        <v>107</v>
      </c>
      <c r="D25" s="325" t="s">
        <v>108</v>
      </c>
      <c r="E25" s="322" t="s">
        <v>1195</v>
      </c>
      <c r="F25" s="325" t="s">
        <v>866</v>
      </c>
      <c r="G25" s="343">
        <v>637.92460000000005</v>
      </c>
      <c r="H25" s="343">
        <v>637.92460000000005</v>
      </c>
      <c r="I25" s="343">
        <v>637.29100457000004</v>
      </c>
      <c r="J25" s="343"/>
      <c r="K25" s="326">
        <f t="shared" si="3"/>
        <v>637.29100457000004</v>
      </c>
    </row>
    <row r="26" spans="1:11" ht="117" customHeight="1" x14ac:dyDescent="0.2">
      <c r="A26" s="321" t="s">
        <v>1196</v>
      </c>
      <c r="B26" s="325">
        <v>725</v>
      </c>
      <c r="C26" s="325" t="s">
        <v>107</v>
      </c>
      <c r="D26" s="325" t="s">
        <v>108</v>
      </c>
      <c r="E26" s="322" t="s">
        <v>1197</v>
      </c>
      <c r="F26" s="325" t="s">
        <v>866</v>
      </c>
      <c r="G26" s="343">
        <v>6009.1331</v>
      </c>
      <c r="H26" s="343">
        <v>6009.1331</v>
      </c>
      <c r="I26" s="343">
        <v>5987.9431000000004</v>
      </c>
      <c r="J26" s="343"/>
      <c r="K26" s="326">
        <f t="shared" si="3"/>
        <v>5987.9431000000004</v>
      </c>
    </row>
    <row r="27" spans="1:11" ht="147.75" customHeight="1" x14ac:dyDescent="0.2">
      <c r="A27" s="321" t="s">
        <v>1668</v>
      </c>
      <c r="B27" s="325">
        <v>725</v>
      </c>
      <c r="C27" s="325" t="s">
        <v>107</v>
      </c>
      <c r="D27" s="325" t="s">
        <v>108</v>
      </c>
      <c r="E27" s="322" t="s">
        <v>1669</v>
      </c>
      <c r="F27" s="325" t="s">
        <v>866</v>
      </c>
      <c r="G27" s="343">
        <v>223.36870000000002</v>
      </c>
      <c r="H27" s="343">
        <v>223.36869999999999</v>
      </c>
      <c r="I27" s="343">
        <v>223.36869999999999</v>
      </c>
      <c r="J27" s="343"/>
      <c r="K27" s="326">
        <f t="shared" si="3"/>
        <v>223.36869999999999</v>
      </c>
    </row>
    <row r="28" spans="1:11" ht="25.5" x14ac:dyDescent="0.2">
      <c r="A28" s="321" t="s">
        <v>255</v>
      </c>
      <c r="B28" s="325" t="s">
        <v>910</v>
      </c>
      <c r="C28" s="325" t="s">
        <v>107</v>
      </c>
      <c r="D28" s="325" t="s">
        <v>106</v>
      </c>
      <c r="E28" s="322"/>
      <c r="F28" s="325"/>
      <c r="G28" s="343">
        <f>SUM(G29:G51)</f>
        <v>138433.10850000003</v>
      </c>
      <c r="H28" s="343">
        <f t="shared" ref="H28:I28" si="4">SUM(H29:H51)</f>
        <v>138433.10850000003</v>
      </c>
      <c r="I28" s="343">
        <f t="shared" si="4"/>
        <v>138141.82140922002</v>
      </c>
      <c r="J28" s="624">
        <v>815646.4</v>
      </c>
      <c r="K28" s="343">
        <f>I28+J28</f>
        <v>953788.22140922002</v>
      </c>
    </row>
    <row r="29" spans="1:11" ht="128.25" customHeight="1" x14ac:dyDescent="0.2">
      <c r="A29" s="321" t="s">
        <v>1670</v>
      </c>
      <c r="B29" s="325" t="s">
        <v>910</v>
      </c>
      <c r="C29" s="325" t="s">
        <v>107</v>
      </c>
      <c r="D29" s="325" t="s">
        <v>106</v>
      </c>
      <c r="E29" s="322" t="s">
        <v>1671</v>
      </c>
      <c r="F29" s="325" t="s">
        <v>864</v>
      </c>
      <c r="G29" s="343">
        <v>38.700000000000003</v>
      </c>
      <c r="H29" s="343">
        <v>38.700000000000003</v>
      </c>
      <c r="I29" s="343">
        <v>0</v>
      </c>
      <c r="J29" s="343"/>
      <c r="K29" s="343"/>
    </row>
    <row r="30" spans="1:11" ht="121.5" customHeight="1" x14ac:dyDescent="0.2">
      <c r="A30" s="321" t="s">
        <v>1672</v>
      </c>
      <c r="B30" s="325">
        <v>725</v>
      </c>
      <c r="C30" s="325" t="s">
        <v>107</v>
      </c>
      <c r="D30" s="325" t="s">
        <v>106</v>
      </c>
      <c r="E30" s="322" t="s">
        <v>1187</v>
      </c>
      <c r="F30" s="325" t="s">
        <v>865</v>
      </c>
      <c r="G30" s="343">
        <v>503.1</v>
      </c>
      <c r="H30" s="343">
        <v>503.1</v>
      </c>
      <c r="I30" s="343">
        <v>501.21888034</v>
      </c>
      <c r="J30" s="343"/>
      <c r="K30" s="326">
        <f t="shared" ref="K30:K55" si="5">J30+I30</f>
        <v>501.21888034</v>
      </c>
    </row>
    <row r="31" spans="1:11" ht="117" customHeight="1" x14ac:dyDescent="0.2">
      <c r="A31" s="321" t="s">
        <v>1198</v>
      </c>
      <c r="B31" s="325">
        <v>725</v>
      </c>
      <c r="C31" s="325" t="s">
        <v>107</v>
      </c>
      <c r="D31" s="325" t="s">
        <v>106</v>
      </c>
      <c r="E31" s="322" t="s">
        <v>1199</v>
      </c>
      <c r="F31" s="325" t="s">
        <v>864</v>
      </c>
      <c r="G31" s="343">
        <v>92853.666500000007</v>
      </c>
      <c r="H31" s="343">
        <v>92853.666500000007</v>
      </c>
      <c r="I31" s="343">
        <v>92853.666500000007</v>
      </c>
      <c r="J31" s="343"/>
      <c r="K31" s="326">
        <f t="shared" si="5"/>
        <v>92853.666500000007</v>
      </c>
    </row>
    <row r="32" spans="1:11" ht="103.5" customHeight="1" x14ac:dyDescent="0.2">
      <c r="A32" s="321" t="s">
        <v>1200</v>
      </c>
      <c r="B32" s="325">
        <v>725</v>
      </c>
      <c r="C32" s="325" t="s">
        <v>107</v>
      </c>
      <c r="D32" s="325" t="s">
        <v>106</v>
      </c>
      <c r="E32" s="322" t="s">
        <v>1201</v>
      </c>
      <c r="F32" s="325" t="s">
        <v>864</v>
      </c>
      <c r="G32" s="343">
        <v>2634.0446999999999</v>
      </c>
      <c r="H32" s="343">
        <v>2634.0446999999999</v>
      </c>
      <c r="I32" s="343">
        <v>2634.0446999999999</v>
      </c>
      <c r="J32" s="343"/>
      <c r="K32" s="326">
        <f t="shared" si="5"/>
        <v>2634.0446999999999</v>
      </c>
    </row>
    <row r="33" spans="1:11" ht="129" customHeight="1" x14ac:dyDescent="0.2">
      <c r="A33" s="321" t="s">
        <v>1202</v>
      </c>
      <c r="B33" s="325">
        <v>725</v>
      </c>
      <c r="C33" s="325" t="s">
        <v>107</v>
      </c>
      <c r="D33" s="325" t="s">
        <v>106</v>
      </c>
      <c r="E33" s="322" t="s">
        <v>1203</v>
      </c>
      <c r="F33" s="325" t="s">
        <v>864</v>
      </c>
      <c r="G33" s="343">
        <v>1287.8972999999999</v>
      </c>
      <c r="H33" s="343">
        <v>1287.8973000000001</v>
      </c>
      <c r="I33" s="343">
        <v>1287.1842888699998</v>
      </c>
      <c r="J33" s="343"/>
      <c r="K33" s="326">
        <f t="shared" si="5"/>
        <v>1287.1842888699998</v>
      </c>
    </row>
    <row r="34" spans="1:11" ht="142.5" customHeight="1" x14ac:dyDescent="0.2">
      <c r="A34" s="321" t="s">
        <v>1673</v>
      </c>
      <c r="B34" s="325">
        <v>725</v>
      </c>
      <c r="C34" s="325" t="s">
        <v>107</v>
      </c>
      <c r="D34" s="325" t="s">
        <v>106</v>
      </c>
      <c r="E34" s="322" t="s">
        <v>1204</v>
      </c>
      <c r="F34" s="325" t="s">
        <v>865</v>
      </c>
      <c r="G34" s="343">
        <v>18882.810000000001</v>
      </c>
      <c r="H34" s="343">
        <v>18882.810000000001</v>
      </c>
      <c r="I34" s="343">
        <v>18882.810000000001</v>
      </c>
      <c r="J34" s="343"/>
      <c r="K34" s="326">
        <f t="shared" si="5"/>
        <v>18882.810000000001</v>
      </c>
    </row>
    <row r="35" spans="1:11" ht="180" customHeight="1" x14ac:dyDescent="0.2">
      <c r="A35" s="321" t="s">
        <v>1674</v>
      </c>
      <c r="B35" s="325">
        <v>725</v>
      </c>
      <c r="C35" s="325" t="s">
        <v>107</v>
      </c>
      <c r="D35" s="325" t="s">
        <v>106</v>
      </c>
      <c r="E35" s="322" t="s">
        <v>1205</v>
      </c>
      <c r="F35" s="325" t="s">
        <v>864</v>
      </c>
      <c r="G35" s="343">
        <v>1080.9765</v>
      </c>
      <c r="H35" s="343">
        <v>1080.9765</v>
      </c>
      <c r="I35" s="343">
        <v>1080.9765</v>
      </c>
      <c r="J35" s="343"/>
      <c r="K35" s="326">
        <f t="shared" si="5"/>
        <v>1080.9765</v>
      </c>
    </row>
    <row r="36" spans="1:11" ht="135" customHeight="1" x14ac:dyDescent="0.2">
      <c r="A36" s="321" t="s">
        <v>1675</v>
      </c>
      <c r="B36" s="325">
        <v>725</v>
      </c>
      <c r="C36" s="325" t="s">
        <v>107</v>
      </c>
      <c r="D36" s="325" t="s">
        <v>106</v>
      </c>
      <c r="E36" s="322" t="s">
        <v>1206</v>
      </c>
      <c r="F36" s="325" t="s">
        <v>865</v>
      </c>
      <c r="G36" s="343">
        <v>230</v>
      </c>
      <c r="H36" s="343">
        <v>230</v>
      </c>
      <c r="I36" s="343">
        <v>230</v>
      </c>
      <c r="J36" s="343"/>
      <c r="K36" s="326">
        <f t="shared" si="5"/>
        <v>230</v>
      </c>
    </row>
    <row r="37" spans="1:11" ht="159" customHeight="1" x14ac:dyDescent="0.2">
      <c r="A37" s="321" t="s">
        <v>1676</v>
      </c>
      <c r="B37" s="325">
        <v>725</v>
      </c>
      <c r="C37" s="325" t="s">
        <v>107</v>
      </c>
      <c r="D37" s="325" t="s">
        <v>106</v>
      </c>
      <c r="E37" s="322" t="s">
        <v>1207</v>
      </c>
      <c r="F37" s="325" t="s">
        <v>865</v>
      </c>
      <c r="G37" s="343">
        <v>98.5</v>
      </c>
      <c r="H37" s="343">
        <v>98.5</v>
      </c>
      <c r="I37" s="343">
        <v>98.5</v>
      </c>
      <c r="J37" s="343"/>
      <c r="K37" s="343">
        <f t="shared" si="5"/>
        <v>98.5</v>
      </c>
    </row>
    <row r="38" spans="1:11" ht="123" customHeight="1" x14ac:dyDescent="0.2">
      <c r="A38" s="321" t="s">
        <v>1677</v>
      </c>
      <c r="B38" s="325">
        <v>725</v>
      </c>
      <c r="C38" s="325" t="s">
        <v>107</v>
      </c>
      <c r="D38" s="325" t="s">
        <v>106</v>
      </c>
      <c r="E38" s="322" t="s">
        <v>1208</v>
      </c>
      <c r="F38" s="325" t="s">
        <v>865</v>
      </c>
      <c r="G38" s="343">
        <v>13.8</v>
      </c>
      <c r="H38" s="343">
        <v>13.8</v>
      </c>
      <c r="I38" s="343">
        <v>13.8</v>
      </c>
      <c r="J38" s="343"/>
      <c r="K38" s="343">
        <f t="shared" si="5"/>
        <v>13.8</v>
      </c>
    </row>
    <row r="39" spans="1:11" ht="135.75" customHeight="1" x14ac:dyDescent="0.2">
      <c r="A39" s="321" t="s">
        <v>1678</v>
      </c>
      <c r="B39" s="325">
        <v>725</v>
      </c>
      <c r="C39" s="325" t="s">
        <v>107</v>
      </c>
      <c r="D39" s="325" t="s">
        <v>106</v>
      </c>
      <c r="E39" s="322" t="s">
        <v>1251</v>
      </c>
      <c r="F39" s="325" t="s">
        <v>865</v>
      </c>
      <c r="G39" s="343">
        <v>79.3</v>
      </c>
      <c r="H39" s="343">
        <v>79.3</v>
      </c>
      <c r="I39" s="343">
        <v>79.3</v>
      </c>
      <c r="J39" s="343"/>
      <c r="K39" s="343">
        <f t="shared" si="5"/>
        <v>79.3</v>
      </c>
    </row>
    <row r="40" spans="1:11" ht="108" customHeight="1" x14ac:dyDescent="0.2">
      <c r="A40" s="321" t="s">
        <v>1194</v>
      </c>
      <c r="B40" s="325">
        <v>725</v>
      </c>
      <c r="C40" s="325" t="s">
        <v>107</v>
      </c>
      <c r="D40" s="325" t="s">
        <v>106</v>
      </c>
      <c r="E40" s="322" t="s">
        <v>1195</v>
      </c>
      <c r="F40" s="325" t="s">
        <v>866</v>
      </c>
      <c r="G40" s="343">
        <v>8048.9551000000001</v>
      </c>
      <c r="H40" s="343">
        <v>8048.9551000000001</v>
      </c>
      <c r="I40" s="343">
        <v>7970.5485029199999</v>
      </c>
      <c r="J40" s="343"/>
      <c r="K40" s="326">
        <f t="shared" si="5"/>
        <v>7970.5485029199999</v>
      </c>
    </row>
    <row r="41" spans="1:11" ht="118.5" customHeight="1" x14ac:dyDescent="0.2">
      <c r="A41" s="321" t="s">
        <v>1679</v>
      </c>
      <c r="B41" s="325">
        <v>725</v>
      </c>
      <c r="C41" s="325" t="s">
        <v>107</v>
      </c>
      <c r="D41" s="325" t="s">
        <v>106</v>
      </c>
      <c r="E41" s="322" t="s">
        <v>1195</v>
      </c>
      <c r="F41" s="325" t="s">
        <v>865</v>
      </c>
      <c r="G41" s="343">
        <v>7033.6776</v>
      </c>
      <c r="H41" s="343">
        <v>7033.6776</v>
      </c>
      <c r="I41" s="343">
        <v>6862.0912370900005</v>
      </c>
      <c r="J41" s="343"/>
      <c r="K41" s="326">
        <f t="shared" si="5"/>
        <v>6862.0912370900005</v>
      </c>
    </row>
    <row r="42" spans="1:11" ht="127.5" customHeight="1" x14ac:dyDescent="0.2">
      <c r="A42" s="321" t="s">
        <v>1680</v>
      </c>
      <c r="B42" s="325">
        <v>725</v>
      </c>
      <c r="C42" s="325" t="s">
        <v>107</v>
      </c>
      <c r="D42" s="325" t="s">
        <v>106</v>
      </c>
      <c r="E42" s="322" t="s">
        <v>1252</v>
      </c>
      <c r="F42" s="325" t="s">
        <v>865</v>
      </c>
      <c r="G42" s="343">
        <v>2623.0390000000002</v>
      </c>
      <c r="H42" s="343">
        <v>2623.0390000000002</v>
      </c>
      <c r="I42" s="343">
        <v>2623.0390000000002</v>
      </c>
      <c r="J42" s="343"/>
      <c r="K42" s="326">
        <f t="shared" si="5"/>
        <v>2623.0390000000002</v>
      </c>
    </row>
    <row r="43" spans="1:11" ht="160.5" customHeight="1" x14ac:dyDescent="0.2">
      <c r="A43" s="321" t="s">
        <v>1681</v>
      </c>
      <c r="B43" s="325">
        <v>725</v>
      </c>
      <c r="C43" s="325" t="s">
        <v>107</v>
      </c>
      <c r="D43" s="325" t="s">
        <v>106</v>
      </c>
      <c r="E43" s="322" t="s">
        <v>1209</v>
      </c>
      <c r="F43" s="325" t="s">
        <v>865</v>
      </c>
      <c r="G43" s="343">
        <v>2679.8867999999998</v>
      </c>
      <c r="H43" s="343">
        <v>2679.8868000000002</v>
      </c>
      <c r="I43" s="343">
        <v>2679.8868000000002</v>
      </c>
      <c r="J43" s="343"/>
      <c r="K43" s="326">
        <f t="shared" si="5"/>
        <v>2679.8868000000002</v>
      </c>
    </row>
    <row r="44" spans="1:11" ht="159.75" customHeight="1" x14ac:dyDescent="0.2">
      <c r="A44" s="321" t="s">
        <v>1682</v>
      </c>
      <c r="B44" s="325">
        <v>725</v>
      </c>
      <c r="C44" s="325" t="s">
        <v>107</v>
      </c>
      <c r="D44" s="325" t="s">
        <v>106</v>
      </c>
      <c r="E44" s="322" t="s">
        <v>1210</v>
      </c>
      <c r="F44" s="325" t="s">
        <v>865</v>
      </c>
      <c r="G44" s="343">
        <v>31</v>
      </c>
      <c r="H44" s="343">
        <v>31</v>
      </c>
      <c r="I44" s="343">
        <v>31</v>
      </c>
      <c r="J44" s="343"/>
      <c r="K44" s="326">
        <f t="shared" si="5"/>
        <v>31</v>
      </c>
    </row>
    <row r="45" spans="1:11" ht="156.75" customHeight="1" x14ac:dyDescent="0.2">
      <c r="A45" s="321" t="s">
        <v>1683</v>
      </c>
      <c r="B45" s="325">
        <v>725</v>
      </c>
      <c r="C45" s="325" t="s">
        <v>107</v>
      </c>
      <c r="D45" s="325" t="s">
        <v>106</v>
      </c>
      <c r="E45" s="322" t="s">
        <v>1211</v>
      </c>
      <c r="F45" s="325" t="s">
        <v>865</v>
      </c>
      <c r="G45" s="343">
        <v>56.9</v>
      </c>
      <c r="H45" s="343">
        <v>56.9</v>
      </c>
      <c r="I45" s="343">
        <v>56.9</v>
      </c>
      <c r="J45" s="343"/>
      <c r="K45" s="326">
        <f t="shared" si="5"/>
        <v>56.9</v>
      </c>
    </row>
    <row r="46" spans="1:11" ht="153" customHeight="1" x14ac:dyDescent="0.2">
      <c r="A46" s="321" t="s">
        <v>1684</v>
      </c>
      <c r="B46" s="325">
        <v>725</v>
      </c>
      <c r="C46" s="325" t="s">
        <v>107</v>
      </c>
      <c r="D46" s="325" t="s">
        <v>106</v>
      </c>
      <c r="E46" s="322" t="s">
        <v>1212</v>
      </c>
      <c r="F46" s="325" t="s">
        <v>865</v>
      </c>
      <c r="G46" s="343">
        <v>6</v>
      </c>
      <c r="H46" s="343">
        <v>6</v>
      </c>
      <c r="I46" s="343">
        <v>6</v>
      </c>
      <c r="J46" s="343"/>
      <c r="K46" s="326">
        <f t="shared" si="5"/>
        <v>6</v>
      </c>
    </row>
    <row r="47" spans="1:11" ht="150" customHeight="1" x14ac:dyDescent="0.2">
      <c r="A47" s="321" t="s">
        <v>1685</v>
      </c>
      <c r="B47" s="325">
        <v>725</v>
      </c>
      <c r="C47" s="325" t="s">
        <v>107</v>
      </c>
      <c r="D47" s="325" t="s">
        <v>106</v>
      </c>
      <c r="E47" s="322" t="s">
        <v>1254</v>
      </c>
      <c r="F47" s="325" t="s">
        <v>865</v>
      </c>
      <c r="G47" s="343">
        <v>61</v>
      </c>
      <c r="H47" s="343">
        <v>61</v>
      </c>
      <c r="I47" s="343">
        <v>61</v>
      </c>
      <c r="J47" s="343"/>
      <c r="K47" s="326">
        <f t="shared" si="5"/>
        <v>61</v>
      </c>
    </row>
    <row r="48" spans="1:11" ht="153.75" customHeight="1" x14ac:dyDescent="0.2">
      <c r="A48" s="321" t="s">
        <v>1793</v>
      </c>
      <c r="B48" s="325" t="s">
        <v>910</v>
      </c>
      <c r="C48" s="325" t="s">
        <v>107</v>
      </c>
      <c r="D48" s="325" t="s">
        <v>106</v>
      </c>
      <c r="E48" s="322" t="s">
        <v>1794</v>
      </c>
      <c r="F48" s="325" t="s">
        <v>865</v>
      </c>
      <c r="G48" s="343">
        <v>129.69999999999999</v>
      </c>
      <c r="H48" s="343">
        <v>129.69999999999999</v>
      </c>
      <c r="I48" s="343">
        <v>129.69999999999999</v>
      </c>
      <c r="J48" s="343"/>
      <c r="K48" s="326">
        <f t="shared" si="5"/>
        <v>129.69999999999999</v>
      </c>
    </row>
    <row r="49" spans="1:12" ht="152.25" customHeight="1" x14ac:dyDescent="0.2">
      <c r="A49" s="321" t="s">
        <v>1795</v>
      </c>
      <c r="B49" s="325" t="s">
        <v>910</v>
      </c>
      <c r="C49" s="325" t="s">
        <v>107</v>
      </c>
      <c r="D49" s="325" t="s">
        <v>106</v>
      </c>
      <c r="E49" s="322" t="s">
        <v>1796</v>
      </c>
      <c r="F49" s="325" t="s">
        <v>865</v>
      </c>
      <c r="G49" s="343">
        <v>34</v>
      </c>
      <c r="H49" s="343">
        <v>34</v>
      </c>
      <c r="I49" s="343">
        <v>34</v>
      </c>
      <c r="J49" s="343"/>
      <c r="K49" s="326">
        <f t="shared" si="5"/>
        <v>34</v>
      </c>
    </row>
    <row r="50" spans="1:12" ht="114.75" customHeight="1" x14ac:dyDescent="0.2">
      <c r="A50" s="321" t="s">
        <v>1686</v>
      </c>
      <c r="B50" s="325">
        <v>725</v>
      </c>
      <c r="C50" s="325" t="s">
        <v>107</v>
      </c>
      <c r="D50" s="325" t="s">
        <v>106</v>
      </c>
      <c r="E50" s="322" t="s">
        <v>1197</v>
      </c>
      <c r="F50" s="325" t="s">
        <v>865</v>
      </c>
      <c r="G50" s="343">
        <v>13.69990000000014</v>
      </c>
      <c r="H50" s="343">
        <v>13.6999</v>
      </c>
      <c r="I50" s="343">
        <v>13.699900000000001</v>
      </c>
      <c r="J50" s="343"/>
      <c r="K50" s="326">
        <f t="shared" si="5"/>
        <v>13.699900000000001</v>
      </c>
    </row>
    <row r="51" spans="1:12" ht="78.75" customHeight="1" x14ac:dyDescent="0.2">
      <c r="A51" s="321" t="s">
        <v>1213</v>
      </c>
      <c r="B51" s="325">
        <v>725</v>
      </c>
      <c r="C51" s="325" t="s">
        <v>107</v>
      </c>
      <c r="D51" s="325" t="s">
        <v>106</v>
      </c>
      <c r="E51" s="322" t="s">
        <v>1214</v>
      </c>
      <c r="F51" s="325" t="s">
        <v>864</v>
      </c>
      <c r="G51" s="343">
        <v>12.4551</v>
      </c>
      <c r="H51" s="343">
        <v>12.4551</v>
      </c>
      <c r="I51" s="343">
        <v>12.4551</v>
      </c>
      <c r="J51" s="343"/>
      <c r="K51" s="326">
        <f t="shared" si="5"/>
        <v>12.4551</v>
      </c>
    </row>
    <row r="52" spans="1:12" x14ac:dyDescent="0.2">
      <c r="A52" s="321" t="s">
        <v>495</v>
      </c>
      <c r="B52" s="325">
        <v>725</v>
      </c>
      <c r="C52" s="325" t="s">
        <v>496</v>
      </c>
      <c r="D52" s="325"/>
      <c r="E52" s="322"/>
      <c r="F52" s="325"/>
      <c r="G52" s="343">
        <v>0</v>
      </c>
      <c r="H52" s="343"/>
      <c r="I52" s="343"/>
      <c r="J52" s="624">
        <v>728.7</v>
      </c>
      <c r="K52" s="624">
        <v>728.7</v>
      </c>
    </row>
    <row r="53" spans="1:12" x14ac:dyDescent="0.2">
      <c r="A53" s="321" t="s">
        <v>764</v>
      </c>
      <c r="B53" s="325">
        <v>725</v>
      </c>
      <c r="C53" s="325" t="s">
        <v>68</v>
      </c>
      <c r="D53" s="325"/>
      <c r="E53" s="322"/>
      <c r="F53" s="325"/>
      <c r="G53" s="343">
        <f>G54</f>
        <v>7204.1917000000003</v>
      </c>
      <c r="H53" s="343">
        <f t="shared" ref="H53:K53" si="6">H54</f>
        <v>7204.1917000000003</v>
      </c>
      <c r="I53" s="343">
        <f t="shared" si="6"/>
        <v>7172.3023792299991</v>
      </c>
      <c r="J53" s="343">
        <f t="shared" si="6"/>
        <v>22392.9</v>
      </c>
      <c r="K53" s="343">
        <f t="shared" si="6"/>
        <v>29565.202379230002</v>
      </c>
    </row>
    <row r="54" spans="1:12" x14ac:dyDescent="0.2">
      <c r="A54" s="321" t="s">
        <v>675</v>
      </c>
      <c r="B54" s="325">
        <v>725</v>
      </c>
      <c r="C54" s="325" t="s">
        <v>68</v>
      </c>
      <c r="D54" s="325" t="s">
        <v>66</v>
      </c>
      <c r="E54" s="322"/>
      <c r="F54" s="325"/>
      <c r="G54" s="343">
        <f>G55</f>
        <v>7204.1917000000003</v>
      </c>
      <c r="H54" s="343">
        <f t="shared" ref="H54:I54" si="7">H55</f>
        <v>7204.1917000000003</v>
      </c>
      <c r="I54" s="343">
        <f t="shared" si="7"/>
        <v>7172.3023792299991</v>
      </c>
      <c r="J54" s="624">
        <v>22392.9</v>
      </c>
      <c r="K54" s="343">
        <f>J54+I54</f>
        <v>29565.202379230002</v>
      </c>
    </row>
    <row r="55" spans="1:12" ht="76.5" customHeight="1" x14ac:dyDescent="0.2">
      <c r="A55" s="321" t="s">
        <v>1215</v>
      </c>
      <c r="B55" s="325">
        <v>725</v>
      </c>
      <c r="C55" s="325" t="s">
        <v>68</v>
      </c>
      <c r="D55" s="325" t="s">
        <v>66</v>
      </c>
      <c r="E55" s="322" t="s">
        <v>1216</v>
      </c>
      <c r="F55" s="325" t="s">
        <v>867</v>
      </c>
      <c r="G55" s="343">
        <v>7204.1917000000003</v>
      </c>
      <c r="H55" s="343">
        <v>7204.1917000000003</v>
      </c>
      <c r="I55" s="343">
        <v>7172.3023792299991</v>
      </c>
      <c r="J55" s="343"/>
      <c r="K55" s="343">
        <f t="shared" si="5"/>
        <v>7172.3023792299991</v>
      </c>
    </row>
    <row r="56" spans="1:12" x14ac:dyDescent="0.2">
      <c r="A56" s="321" t="s">
        <v>1219</v>
      </c>
      <c r="B56" s="325">
        <v>725</v>
      </c>
      <c r="C56" s="325" t="s">
        <v>108</v>
      </c>
      <c r="D56" s="325"/>
      <c r="E56" s="322"/>
      <c r="F56" s="325"/>
      <c r="G56" s="343">
        <v>0</v>
      </c>
      <c r="H56" s="343">
        <v>0</v>
      </c>
      <c r="I56" s="343">
        <v>0</v>
      </c>
      <c r="J56" s="343">
        <v>9645.4</v>
      </c>
      <c r="K56" s="343">
        <f>J56+I56</f>
        <v>9645.4</v>
      </c>
    </row>
    <row r="57" spans="1:12" ht="27" customHeight="1" x14ac:dyDescent="0.2">
      <c r="A57" s="997" t="s">
        <v>1687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227" t="s">
        <v>1058</v>
      </c>
    </row>
    <row r="58" spans="1:12" ht="25.5" customHeight="1" x14ac:dyDescent="0.2">
      <c r="A58" s="329" t="s">
        <v>425</v>
      </c>
      <c r="B58" s="325">
        <v>103</v>
      </c>
      <c r="C58" s="330" t="s">
        <v>107</v>
      </c>
      <c r="D58" s="325"/>
      <c r="E58" s="325"/>
      <c r="F58" s="325"/>
      <c r="G58" s="331"/>
      <c r="H58" s="331"/>
      <c r="I58" s="332"/>
      <c r="J58" s="315"/>
      <c r="K58" s="315"/>
    </row>
    <row r="59" spans="1:12" ht="24" customHeight="1" x14ac:dyDescent="0.2">
      <c r="A59" s="329" t="s">
        <v>4</v>
      </c>
      <c r="B59" s="325">
        <v>103</v>
      </c>
      <c r="C59" s="330" t="s">
        <v>107</v>
      </c>
      <c r="D59" s="330" t="s">
        <v>784</v>
      </c>
      <c r="E59" s="325"/>
      <c r="F59" s="325"/>
      <c r="G59" s="331"/>
      <c r="H59" s="331"/>
      <c r="I59" s="332"/>
      <c r="J59" s="315"/>
      <c r="K59" s="315"/>
    </row>
    <row r="60" spans="1:12" ht="105.75" customHeight="1" x14ac:dyDescent="0.2">
      <c r="A60" s="329" t="s">
        <v>1688</v>
      </c>
      <c r="B60" s="330" t="s">
        <v>69</v>
      </c>
      <c r="C60" s="330" t="s">
        <v>107</v>
      </c>
      <c r="D60" s="330" t="s">
        <v>784</v>
      </c>
      <c r="E60" s="330" t="s">
        <v>1689</v>
      </c>
      <c r="F60" s="330" t="s">
        <v>864</v>
      </c>
      <c r="G60" s="331">
        <v>1518.7</v>
      </c>
      <c r="H60" s="331">
        <v>1518.7139999999999</v>
      </c>
      <c r="I60" s="332">
        <v>1518.7139999999999</v>
      </c>
      <c r="J60" s="326">
        <v>6719.8</v>
      </c>
      <c r="K60" s="333">
        <f>J60+I60</f>
        <v>8238.5139999999992</v>
      </c>
    </row>
    <row r="61" spans="1:12" ht="129" customHeight="1" x14ac:dyDescent="0.2">
      <c r="A61" s="329" t="s">
        <v>1690</v>
      </c>
      <c r="B61" s="330" t="s">
        <v>69</v>
      </c>
      <c r="C61" s="330" t="s">
        <v>107</v>
      </c>
      <c r="D61" s="330" t="s">
        <v>784</v>
      </c>
      <c r="E61" s="330" t="s">
        <v>1691</v>
      </c>
      <c r="F61" s="330" t="s">
        <v>864</v>
      </c>
      <c r="G61" s="331">
        <v>13851.8755</v>
      </c>
      <c r="H61" s="331">
        <v>13851.8755</v>
      </c>
      <c r="I61" s="332">
        <v>13851.8755</v>
      </c>
      <c r="J61" s="326">
        <v>54366.3</v>
      </c>
      <c r="K61" s="333">
        <f>J61+I61</f>
        <v>68218.175499999998</v>
      </c>
    </row>
    <row r="62" spans="1:12" ht="91.5" customHeight="1" x14ac:dyDescent="0.2">
      <c r="A62" s="409" t="s">
        <v>1692</v>
      </c>
      <c r="B62" s="410" t="s">
        <v>69</v>
      </c>
      <c r="C62" s="410" t="s">
        <v>107</v>
      </c>
      <c r="D62" s="410" t="s">
        <v>784</v>
      </c>
      <c r="E62" s="410" t="s">
        <v>1693</v>
      </c>
      <c r="F62" s="410" t="s">
        <v>864</v>
      </c>
      <c r="G62" s="411">
        <v>85880.7</v>
      </c>
      <c r="H62" s="411">
        <v>85880.650099999999</v>
      </c>
      <c r="I62" s="412">
        <v>85880.650099999999</v>
      </c>
      <c r="J62" s="400">
        <v>358167.2</v>
      </c>
      <c r="K62" s="413">
        <f>J62+I62</f>
        <v>444047.85010000004</v>
      </c>
    </row>
    <row r="63" spans="1:12" ht="24.75" customHeight="1" x14ac:dyDescent="0.2">
      <c r="A63" s="334" t="s">
        <v>272</v>
      </c>
      <c r="B63" s="230"/>
      <c r="C63" s="230"/>
      <c r="D63" s="230"/>
      <c r="E63" s="230"/>
      <c r="F63" s="230"/>
      <c r="G63" s="335">
        <f>G60+G61+G62</f>
        <v>101251.2755</v>
      </c>
      <c r="H63" s="335">
        <f t="shared" ref="H63" si="8">H60+H61+H62</f>
        <v>101251.2396</v>
      </c>
      <c r="I63" s="335">
        <f>I60+I61+I62</f>
        <v>101251.2396</v>
      </c>
      <c r="J63" s="335">
        <f>J60+J61+J62</f>
        <v>419253.30000000005</v>
      </c>
      <c r="K63" s="328">
        <f>J63+I63</f>
        <v>520504.53960000002</v>
      </c>
    </row>
    <row r="64" spans="1:12" s="231" customFormat="1" ht="27.75" customHeight="1" x14ac:dyDescent="0.2">
      <c r="A64" s="998" t="s">
        <v>2361</v>
      </c>
      <c r="B64" s="998"/>
      <c r="C64" s="998"/>
      <c r="D64" s="998"/>
      <c r="E64" s="998"/>
      <c r="F64" s="998"/>
      <c r="G64" s="998"/>
      <c r="H64" s="998"/>
      <c r="I64" s="998"/>
      <c r="J64" s="998"/>
      <c r="K64" s="998"/>
      <c r="L64" s="227" t="s">
        <v>1071</v>
      </c>
    </row>
    <row r="65" spans="1:11" s="232" customFormat="1" ht="25.5" x14ac:dyDescent="0.2">
      <c r="A65" s="310" t="s">
        <v>763</v>
      </c>
      <c r="B65" s="319">
        <v>309</v>
      </c>
      <c r="C65" s="319"/>
      <c r="D65" s="319"/>
      <c r="E65" s="319"/>
      <c r="F65" s="319"/>
      <c r="G65" s="320">
        <f>SUM(G69,G71,G73)</f>
        <v>0</v>
      </c>
      <c r="H65" s="320">
        <f t="shared" ref="H65:I65" si="9">SUM(H69,H71,H73)</f>
        <v>0</v>
      </c>
      <c r="I65" s="320">
        <f t="shared" si="9"/>
        <v>0</v>
      </c>
      <c r="J65" s="320">
        <f>J69+J71+J73</f>
        <v>302000</v>
      </c>
      <c r="K65" s="320">
        <f>J65+I65</f>
        <v>302000</v>
      </c>
    </row>
    <row r="66" spans="1:11" s="231" customFormat="1" ht="18.75" customHeight="1" x14ac:dyDescent="0.2">
      <c r="A66" s="310" t="s">
        <v>2369</v>
      </c>
      <c r="B66" s="325">
        <v>309</v>
      </c>
      <c r="C66" s="322" t="s">
        <v>67</v>
      </c>
      <c r="D66" s="319"/>
      <c r="E66" s="319"/>
      <c r="F66" s="319"/>
      <c r="G66" s="323"/>
      <c r="H66" s="323"/>
      <c r="I66" s="317"/>
      <c r="J66" s="333"/>
      <c r="K66" s="320">
        <f t="shared" ref="K66:K73" si="10">J66+I66</f>
        <v>0</v>
      </c>
    </row>
    <row r="67" spans="1:11" s="231" customFormat="1" ht="25.5" x14ac:dyDescent="0.2">
      <c r="A67" s="313" t="s">
        <v>263</v>
      </c>
      <c r="B67" s="325">
        <v>309</v>
      </c>
      <c r="C67" s="322" t="s">
        <v>67</v>
      </c>
      <c r="D67" s="322" t="s">
        <v>67</v>
      </c>
      <c r="E67" s="319"/>
      <c r="F67" s="319"/>
      <c r="G67" s="323"/>
      <c r="H67" s="323"/>
      <c r="I67" s="317"/>
      <c r="J67" s="323"/>
      <c r="K67" s="320"/>
    </row>
    <row r="68" spans="1:11" s="231" customFormat="1" ht="77.25" customHeight="1" x14ac:dyDescent="0.2">
      <c r="A68" s="313" t="s">
        <v>344</v>
      </c>
      <c r="B68" s="325">
        <v>309</v>
      </c>
      <c r="C68" s="322" t="s">
        <v>67</v>
      </c>
      <c r="D68" s="322" t="s">
        <v>67</v>
      </c>
      <c r="E68" s="314" t="s">
        <v>345</v>
      </c>
      <c r="F68" s="319"/>
      <c r="G68" s="323"/>
      <c r="H68" s="323"/>
      <c r="I68" s="317"/>
      <c r="J68" s="323"/>
      <c r="K68" s="320">
        <f t="shared" si="10"/>
        <v>0</v>
      </c>
    </row>
    <row r="69" spans="1:11" s="231" customFormat="1" x14ac:dyDescent="0.2">
      <c r="A69" s="313" t="s">
        <v>57</v>
      </c>
      <c r="B69" s="325">
        <v>309</v>
      </c>
      <c r="C69" s="322" t="s">
        <v>67</v>
      </c>
      <c r="D69" s="322" t="s">
        <v>67</v>
      </c>
      <c r="E69" s="314" t="s">
        <v>345</v>
      </c>
      <c r="F69" s="322" t="s">
        <v>58</v>
      </c>
      <c r="G69" s="326"/>
      <c r="H69" s="326"/>
      <c r="I69" s="326"/>
      <c r="J69" s="333">
        <v>240000</v>
      </c>
      <c r="K69" s="326">
        <f t="shared" si="10"/>
        <v>240000</v>
      </c>
    </row>
    <row r="70" spans="1:11" s="231" customFormat="1" ht="87" customHeight="1" x14ac:dyDescent="0.2">
      <c r="A70" s="313" t="s">
        <v>223</v>
      </c>
      <c r="B70" s="325">
        <v>309</v>
      </c>
      <c r="C70" s="322" t="s">
        <v>67</v>
      </c>
      <c r="D70" s="322" t="s">
        <v>67</v>
      </c>
      <c r="E70" s="314" t="s">
        <v>1733</v>
      </c>
      <c r="F70" s="322"/>
      <c r="G70" s="326"/>
      <c r="H70" s="326"/>
      <c r="I70" s="326"/>
      <c r="J70" s="333"/>
      <c r="K70" s="326">
        <f>J70+I70</f>
        <v>0</v>
      </c>
    </row>
    <row r="71" spans="1:11" s="231" customFormat="1" ht="43.5" customHeight="1" x14ac:dyDescent="0.2">
      <c r="A71" s="313" t="s">
        <v>57</v>
      </c>
      <c r="B71" s="325">
        <v>309</v>
      </c>
      <c r="C71" s="322" t="s">
        <v>67</v>
      </c>
      <c r="D71" s="322" t="s">
        <v>67</v>
      </c>
      <c r="E71" s="314" t="s">
        <v>1733</v>
      </c>
      <c r="F71" s="322" t="s">
        <v>58</v>
      </c>
      <c r="G71" s="326"/>
      <c r="H71" s="326"/>
      <c r="I71" s="326"/>
      <c r="J71" s="333">
        <v>40000</v>
      </c>
      <c r="K71" s="326">
        <f t="shared" si="10"/>
        <v>40000</v>
      </c>
    </row>
    <row r="72" spans="1:11" s="231" customFormat="1" ht="80.25" customHeight="1" x14ac:dyDescent="0.2">
      <c r="A72" s="313" t="s">
        <v>619</v>
      </c>
      <c r="B72" s="325">
        <v>309</v>
      </c>
      <c r="C72" s="322" t="s">
        <v>67</v>
      </c>
      <c r="D72" s="322" t="s">
        <v>67</v>
      </c>
      <c r="E72" s="314" t="s">
        <v>618</v>
      </c>
      <c r="F72" s="322"/>
      <c r="G72" s="326"/>
      <c r="H72" s="326"/>
      <c r="I72" s="326"/>
      <c r="J72" s="333"/>
      <c r="K72" s="333"/>
    </row>
    <row r="73" spans="1:11" s="231" customFormat="1" ht="15" customHeight="1" x14ac:dyDescent="0.2">
      <c r="A73" s="313" t="s">
        <v>57</v>
      </c>
      <c r="B73" s="325">
        <v>309</v>
      </c>
      <c r="C73" s="322" t="s">
        <v>67</v>
      </c>
      <c r="D73" s="322" t="s">
        <v>67</v>
      </c>
      <c r="E73" s="314" t="s">
        <v>618</v>
      </c>
      <c r="F73" s="322" t="s">
        <v>58</v>
      </c>
      <c r="G73" s="326"/>
      <c r="H73" s="326"/>
      <c r="I73" s="326"/>
      <c r="J73" s="333">
        <v>22000</v>
      </c>
      <c r="K73" s="326">
        <f t="shared" si="10"/>
        <v>22000</v>
      </c>
    </row>
    <row r="74" spans="1:11" s="231" customFormat="1" ht="30" customHeight="1" x14ac:dyDescent="0.2">
      <c r="A74" s="310" t="s">
        <v>930</v>
      </c>
      <c r="B74" s="319" t="s">
        <v>927</v>
      </c>
      <c r="C74" s="322"/>
      <c r="D74" s="322"/>
      <c r="E74" s="314"/>
      <c r="F74" s="322"/>
      <c r="G74" s="320">
        <f>SUM(G78,G80)</f>
        <v>0</v>
      </c>
      <c r="H74" s="320">
        <f t="shared" ref="H74:K74" si="11">SUM(H78,H80)</f>
        <v>0</v>
      </c>
      <c r="I74" s="320">
        <f t="shared" si="11"/>
        <v>0</v>
      </c>
      <c r="J74" s="320">
        <f>J78+J80</f>
        <v>75241.5</v>
      </c>
      <c r="K74" s="320">
        <f t="shared" si="11"/>
        <v>75241.5</v>
      </c>
    </row>
    <row r="75" spans="1:11" s="231" customFormat="1" ht="15.75" customHeight="1" x14ac:dyDescent="0.2">
      <c r="A75" s="313" t="s">
        <v>569</v>
      </c>
      <c r="B75" s="325" t="s">
        <v>927</v>
      </c>
      <c r="C75" s="322" t="s">
        <v>67</v>
      </c>
      <c r="D75" s="322"/>
      <c r="E75" s="314"/>
      <c r="F75" s="322"/>
      <c r="G75" s="326"/>
      <c r="H75" s="326"/>
      <c r="I75" s="326"/>
      <c r="J75" s="333"/>
      <c r="K75" s="333"/>
    </row>
    <row r="76" spans="1:11" s="231" customFormat="1" ht="26.25" customHeight="1" x14ac:dyDescent="0.2">
      <c r="A76" s="313" t="s">
        <v>263</v>
      </c>
      <c r="B76" s="325" t="s">
        <v>927</v>
      </c>
      <c r="C76" s="322" t="s">
        <v>67</v>
      </c>
      <c r="D76" s="322" t="s">
        <v>67</v>
      </c>
      <c r="E76" s="314"/>
      <c r="F76" s="322"/>
      <c r="G76" s="326"/>
      <c r="H76" s="326"/>
      <c r="I76" s="326"/>
      <c r="J76" s="333"/>
      <c r="K76" s="333"/>
    </row>
    <row r="77" spans="1:11" s="231" customFormat="1" ht="72" customHeight="1" x14ac:dyDescent="0.2">
      <c r="A77" s="313" t="s">
        <v>1043</v>
      </c>
      <c r="B77" s="325" t="s">
        <v>927</v>
      </c>
      <c r="C77" s="322" t="s">
        <v>67</v>
      </c>
      <c r="D77" s="322" t="s">
        <v>67</v>
      </c>
      <c r="E77" s="314" t="s">
        <v>1044</v>
      </c>
      <c r="F77" s="322"/>
      <c r="G77" s="326"/>
      <c r="H77" s="326"/>
      <c r="I77" s="326"/>
      <c r="J77" s="333"/>
      <c r="K77" s="333"/>
    </row>
    <row r="78" spans="1:11" s="231" customFormat="1" ht="25.5" x14ac:dyDescent="0.2">
      <c r="A78" s="313" t="s">
        <v>861</v>
      </c>
      <c r="B78" s="325" t="s">
        <v>927</v>
      </c>
      <c r="C78" s="322" t="s">
        <v>67</v>
      </c>
      <c r="D78" s="322" t="s">
        <v>67</v>
      </c>
      <c r="E78" s="314" t="s">
        <v>1044</v>
      </c>
      <c r="F78" s="322" t="s">
        <v>862</v>
      </c>
      <c r="G78" s="326"/>
      <c r="H78" s="326"/>
      <c r="I78" s="326"/>
      <c r="J78" s="333">
        <v>55241.5</v>
      </c>
      <c r="K78" s="333">
        <f>J78+I78</f>
        <v>55241.5</v>
      </c>
    </row>
    <row r="79" spans="1:11" s="231" customFormat="1" ht="105.75" customHeight="1" x14ac:dyDescent="0.2">
      <c r="A79" s="313" t="s">
        <v>928</v>
      </c>
      <c r="B79" s="325" t="s">
        <v>927</v>
      </c>
      <c r="C79" s="322" t="s">
        <v>67</v>
      </c>
      <c r="D79" s="322" t="s">
        <v>67</v>
      </c>
      <c r="E79" s="314" t="s">
        <v>929</v>
      </c>
      <c r="F79" s="322"/>
      <c r="G79" s="326"/>
      <c r="H79" s="326"/>
      <c r="I79" s="326"/>
      <c r="J79" s="333"/>
      <c r="K79" s="333"/>
    </row>
    <row r="80" spans="1:11" s="231" customFormat="1" ht="26.25" customHeight="1" x14ac:dyDescent="0.2">
      <c r="A80" s="313" t="s">
        <v>861</v>
      </c>
      <c r="B80" s="325" t="s">
        <v>927</v>
      </c>
      <c r="C80" s="322" t="s">
        <v>67</v>
      </c>
      <c r="D80" s="322" t="s">
        <v>67</v>
      </c>
      <c r="E80" s="314" t="s">
        <v>929</v>
      </c>
      <c r="F80" s="322">
        <v>821</v>
      </c>
      <c r="G80" s="326"/>
      <c r="H80" s="326"/>
      <c r="I80" s="326"/>
      <c r="J80" s="333">
        <v>20000</v>
      </c>
      <c r="K80" s="333">
        <f>J80+I80</f>
        <v>20000</v>
      </c>
    </row>
    <row r="81" spans="1:12" ht="38.25" x14ac:dyDescent="0.2">
      <c r="A81" s="487" t="s">
        <v>1578</v>
      </c>
      <c r="B81" s="488" t="s">
        <v>1174</v>
      </c>
      <c r="C81" s="488"/>
      <c r="D81" s="489"/>
      <c r="E81" s="489"/>
      <c r="F81" s="489"/>
      <c r="G81" s="490">
        <f>G86+G85+G84</f>
        <v>69122</v>
      </c>
      <c r="H81" s="490">
        <f>H86+H85+H84</f>
        <v>69122</v>
      </c>
      <c r="I81" s="490">
        <f>I86+I85+I84</f>
        <v>69122</v>
      </c>
      <c r="J81" s="490">
        <f>J86+J85+J84</f>
        <v>32211.599999999999</v>
      </c>
      <c r="K81" s="490">
        <f>K86+K85+K84</f>
        <v>101333.6</v>
      </c>
    </row>
    <row r="82" spans="1:12" ht="17.25" customHeight="1" x14ac:dyDescent="0.2">
      <c r="A82" s="491" t="s">
        <v>1808</v>
      </c>
      <c r="B82" s="336" t="s">
        <v>1174</v>
      </c>
      <c r="C82" s="336" t="s">
        <v>67</v>
      </c>
      <c r="D82" s="492"/>
      <c r="E82" s="492"/>
      <c r="F82" s="492"/>
      <c r="G82" s="492"/>
      <c r="H82" s="492"/>
      <c r="I82" s="492"/>
      <c r="J82" s="492"/>
      <c r="K82" s="492"/>
    </row>
    <row r="83" spans="1:12" ht="25.5" x14ac:dyDescent="0.2">
      <c r="A83" s="491" t="s">
        <v>1809</v>
      </c>
      <c r="B83" s="336" t="s">
        <v>1174</v>
      </c>
      <c r="C83" s="336" t="s">
        <v>67</v>
      </c>
      <c r="D83" s="492" t="s">
        <v>67</v>
      </c>
      <c r="E83" s="492"/>
      <c r="F83" s="492"/>
      <c r="G83" s="413"/>
      <c r="H83" s="413"/>
      <c r="I83" s="413"/>
      <c r="J83" s="413"/>
      <c r="K83" s="413"/>
    </row>
    <row r="84" spans="1:12" ht="161.25" customHeight="1" x14ac:dyDescent="0.2">
      <c r="A84" s="491" t="s">
        <v>1810</v>
      </c>
      <c r="B84" s="493" t="s">
        <v>1174</v>
      </c>
      <c r="C84" s="493" t="s">
        <v>67</v>
      </c>
      <c r="D84" s="492" t="s">
        <v>67</v>
      </c>
      <c r="E84" s="492" t="s">
        <v>1813</v>
      </c>
      <c r="F84" s="492" t="s">
        <v>864</v>
      </c>
      <c r="G84" s="494"/>
      <c r="H84" s="494"/>
      <c r="I84" s="411"/>
      <c r="J84" s="494">
        <v>24465.1</v>
      </c>
      <c r="K84" s="494">
        <f>J84+I84</f>
        <v>24465.1</v>
      </c>
    </row>
    <row r="85" spans="1:12" ht="161.25" customHeight="1" x14ac:dyDescent="0.2">
      <c r="A85" s="491" t="s">
        <v>1811</v>
      </c>
      <c r="B85" s="493" t="s">
        <v>1174</v>
      </c>
      <c r="C85" s="493" t="s">
        <v>67</v>
      </c>
      <c r="D85" s="492" t="s">
        <v>67</v>
      </c>
      <c r="E85" s="492" t="s">
        <v>1814</v>
      </c>
      <c r="F85" s="492" t="s">
        <v>864</v>
      </c>
      <c r="G85" s="493"/>
      <c r="H85" s="493"/>
      <c r="I85" s="493"/>
      <c r="J85" s="495">
        <v>7746.5</v>
      </c>
      <c r="K85" s="495">
        <f>J85+I85</f>
        <v>7746.5</v>
      </c>
    </row>
    <row r="86" spans="1:12" ht="161.25" customHeight="1" x14ac:dyDescent="0.2">
      <c r="A86" s="491" t="s">
        <v>1812</v>
      </c>
      <c r="B86" s="493" t="s">
        <v>1174</v>
      </c>
      <c r="C86" s="493" t="s">
        <v>67</v>
      </c>
      <c r="D86" s="492" t="s">
        <v>67</v>
      </c>
      <c r="E86" s="492" t="s">
        <v>1813</v>
      </c>
      <c r="F86" s="492" t="s">
        <v>864</v>
      </c>
      <c r="G86" s="495">
        <v>69122</v>
      </c>
      <c r="H86" s="495">
        <v>69122</v>
      </c>
      <c r="I86" s="495">
        <v>69122</v>
      </c>
      <c r="J86" s="495"/>
      <c r="K86" s="495">
        <f>I86</f>
        <v>69122</v>
      </c>
    </row>
    <row r="87" spans="1:12" s="232" customFormat="1" ht="17.25" customHeight="1" x14ac:dyDescent="0.2">
      <c r="A87" s="496" t="s">
        <v>272</v>
      </c>
      <c r="B87" s="230"/>
      <c r="C87" s="337"/>
      <c r="D87" s="337"/>
      <c r="E87" s="497"/>
      <c r="F87" s="337"/>
      <c r="G87" s="327">
        <f>SUM(G74,G65,G81)</f>
        <v>69122</v>
      </c>
      <c r="H87" s="327">
        <f>SUM(H74,H65,H81)</f>
        <v>69122</v>
      </c>
      <c r="I87" s="327">
        <f>SUM(I74,I65,I81)</f>
        <v>69122</v>
      </c>
      <c r="J87" s="327">
        <f>SUM(J74,J65,J81)</f>
        <v>409453.1</v>
      </c>
      <c r="K87" s="327">
        <f>SUM(K74,K65,K81)</f>
        <v>478575.1</v>
      </c>
    </row>
    <row r="88" spans="1:12" s="228" customFormat="1" ht="14.25" customHeight="1" x14ac:dyDescent="0.2">
      <c r="A88" s="1000" t="s">
        <v>1492</v>
      </c>
      <c r="B88" s="1000"/>
      <c r="C88" s="1000"/>
      <c r="D88" s="1000"/>
      <c r="E88" s="1000"/>
      <c r="F88" s="1000"/>
      <c r="G88" s="1000"/>
      <c r="H88" s="1000"/>
      <c r="I88" s="1000"/>
      <c r="J88" s="1000"/>
      <c r="K88" s="1000"/>
      <c r="L88" s="227" t="s">
        <v>371</v>
      </c>
    </row>
    <row r="89" spans="1:12" ht="27" customHeight="1" x14ac:dyDescent="0.2">
      <c r="A89" s="498" t="s">
        <v>213</v>
      </c>
      <c r="B89" s="499" t="s">
        <v>710</v>
      </c>
      <c r="C89" s="500"/>
      <c r="D89" s="500"/>
      <c r="E89" s="501"/>
      <c r="F89" s="500"/>
      <c r="G89" s="502">
        <f>SUM(G96,G98,G100,G102,G104,G106,G108,G110,G112,G114,G116,G118,G120,G126,G124,G92,G122)</f>
        <v>26219.852500000001</v>
      </c>
      <c r="H89" s="502">
        <f t="shared" ref="H89:J89" si="12">SUM(H96,H98,H100,H102,H104,H106,H108,H110,H112,H114,H116,H118,H120,H126,H124,H92,H122)</f>
        <v>27019.852500000001</v>
      </c>
      <c r="I89" s="502">
        <f t="shared" si="12"/>
        <v>27019.852500000001</v>
      </c>
      <c r="J89" s="502">
        <f t="shared" si="12"/>
        <v>112467.55</v>
      </c>
      <c r="K89" s="502">
        <f>SUM(K96,K98,K100,K102,K104,K106,K108,K110,K112,K114,K116,K118,K120,K126,K124,K92,K122)</f>
        <v>139487.45000000001</v>
      </c>
      <c r="L89" s="233"/>
    </row>
    <row r="90" spans="1:12" ht="14.25" customHeight="1" x14ac:dyDescent="0.2">
      <c r="A90" s="498" t="s">
        <v>587</v>
      </c>
      <c r="B90" s="499" t="s">
        <v>710</v>
      </c>
      <c r="C90" s="500" t="s">
        <v>66</v>
      </c>
      <c r="D90" s="500"/>
      <c r="E90" s="501"/>
      <c r="F90" s="500"/>
      <c r="G90" s="502"/>
      <c r="H90" s="502"/>
      <c r="I90" s="502"/>
      <c r="J90" s="502"/>
      <c r="K90" s="339"/>
      <c r="L90" s="233"/>
    </row>
    <row r="91" spans="1:12" ht="20.25" customHeight="1" x14ac:dyDescent="0.2">
      <c r="A91" s="503" t="s">
        <v>579</v>
      </c>
      <c r="B91" s="501" t="s">
        <v>710</v>
      </c>
      <c r="C91" s="500" t="s">
        <v>66</v>
      </c>
      <c r="D91" s="500" t="s">
        <v>1372</v>
      </c>
      <c r="E91" s="501"/>
      <c r="F91" s="500"/>
      <c r="G91" s="339"/>
      <c r="H91" s="339"/>
      <c r="I91" s="339"/>
      <c r="J91" s="502"/>
      <c r="K91" s="339"/>
      <c r="L91" s="233"/>
    </row>
    <row r="92" spans="1:12" ht="216.75" x14ac:dyDescent="0.2">
      <c r="A92" s="503" t="s">
        <v>2349</v>
      </c>
      <c r="B92" s="501" t="s">
        <v>710</v>
      </c>
      <c r="C92" s="500" t="s">
        <v>66</v>
      </c>
      <c r="D92" s="500" t="s">
        <v>1372</v>
      </c>
      <c r="E92" s="501" t="s">
        <v>2350</v>
      </c>
      <c r="F92" s="504">
        <v>821</v>
      </c>
      <c r="G92" s="339"/>
      <c r="H92" s="339">
        <v>800</v>
      </c>
      <c r="I92" s="339">
        <v>800</v>
      </c>
      <c r="J92" s="502"/>
      <c r="K92" s="339">
        <f>SUM(I92:J92)</f>
        <v>800</v>
      </c>
      <c r="L92" s="233"/>
    </row>
    <row r="93" spans="1:12" ht="15.75" customHeight="1" x14ac:dyDescent="0.2">
      <c r="A93" s="503" t="s">
        <v>425</v>
      </c>
      <c r="B93" s="501" t="s">
        <v>710</v>
      </c>
      <c r="C93" s="501" t="s">
        <v>107</v>
      </c>
      <c r="D93" s="500"/>
      <c r="E93" s="501"/>
      <c r="F93" s="500"/>
      <c r="G93" s="339">
        <f>G94</f>
        <v>26219.852500000001</v>
      </c>
      <c r="H93" s="339">
        <f t="shared" ref="H93:K93" si="13">H94</f>
        <v>26219.852500000001</v>
      </c>
      <c r="I93" s="339">
        <f t="shared" si="13"/>
        <v>26219.852500000001</v>
      </c>
      <c r="J93" s="339">
        <f t="shared" si="13"/>
        <v>112467.55</v>
      </c>
      <c r="K93" s="339">
        <f t="shared" si="13"/>
        <v>138687.44999999998</v>
      </c>
    </row>
    <row r="94" spans="1:12" ht="21.75" customHeight="1" x14ac:dyDescent="0.2">
      <c r="A94" s="503" t="s">
        <v>667</v>
      </c>
      <c r="B94" s="501" t="s">
        <v>710</v>
      </c>
      <c r="C94" s="501" t="s">
        <v>107</v>
      </c>
      <c r="D94" s="501" t="s">
        <v>106</v>
      </c>
      <c r="E94" s="501"/>
      <c r="F94" s="505"/>
      <c r="G94" s="339">
        <f>G96+G98+G100+G102+G104+G106+G108+G110+G112+G114+G116+G118+G120+G122+G124+G126</f>
        <v>26219.852500000001</v>
      </c>
      <c r="H94" s="339">
        <f t="shared" ref="H94:L94" si="14">H96+H98+H100+H102+H104+H106+H108+H110+H112+H114+H116+H118+H120+H122+H124+H126</f>
        <v>26219.852500000001</v>
      </c>
      <c r="I94" s="339">
        <f t="shared" si="14"/>
        <v>26219.852500000001</v>
      </c>
      <c r="J94" s="339">
        <f t="shared" si="14"/>
        <v>112467.55</v>
      </c>
      <c r="K94" s="339">
        <f t="shared" si="14"/>
        <v>138687.44999999998</v>
      </c>
      <c r="L94" s="339">
        <f t="shared" si="14"/>
        <v>0</v>
      </c>
    </row>
    <row r="95" spans="1:12" ht="114" customHeight="1" x14ac:dyDescent="0.2">
      <c r="A95" s="503" t="s">
        <v>807</v>
      </c>
      <c r="B95" s="505" t="s">
        <v>710</v>
      </c>
      <c r="C95" s="505" t="s">
        <v>107</v>
      </c>
      <c r="D95" s="505" t="s">
        <v>106</v>
      </c>
      <c r="E95" s="501" t="s">
        <v>84</v>
      </c>
      <c r="F95" s="505"/>
      <c r="G95" s="339"/>
      <c r="H95" s="339"/>
      <c r="I95" s="339"/>
      <c r="J95" s="339"/>
      <c r="K95" s="339"/>
    </row>
    <row r="96" spans="1:12" ht="15" customHeight="1" x14ac:dyDescent="0.2">
      <c r="A96" s="503" t="s">
        <v>57</v>
      </c>
      <c r="B96" s="505" t="s">
        <v>710</v>
      </c>
      <c r="C96" s="505" t="s">
        <v>107</v>
      </c>
      <c r="D96" s="505" t="s">
        <v>106</v>
      </c>
      <c r="E96" s="501" t="s">
        <v>84</v>
      </c>
      <c r="F96" s="505" t="s">
        <v>58</v>
      </c>
      <c r="G96" s="339"/>
      <c r="H96" s="339"/>
      <c r="I96" s="339"/>
      <c r="J96" s="339">
        <v>19249.099999999999</v>
      </c>
      <c r="K96" s="339">
        <f>SUM(I96:J96)</f>
        <v>19249.099999999999</v>
      </c>
    </row>
    <row r="97" spans="1:11" ht="88.5" customHeight="1" x14ac:dyDescent="0.2">
      <c r="A97" s="503" t="s">
        <v>1067</v>
      </c>
      <c r="B97" s="505" t="s">
        <v>710</v>
      </c>
      <c r="C97" s="505" t="s">
        <v>107</v>
      </c>
      <c r="D97" s="505" t="s">
        <v>106</v>
      </c>
      <c r="E97" s="501" t="s">
        <v>648</v>
      </c>
      <c r="F97" s="505"/>
      <c r="G97" s="339"/>
      <c r="H97" s="339"/>
      <c r="I97" s="339"/>
      <c r="J97" s="339"/>
      <c r="K97" s="339"/>
    </row>
    <row r="98" spans="1:11" ht="16.5" customHeight="1" x14ac:dyDescent="0.2">
      <c r="A98" s="503" t="s">
        <v>57</v>
      </c>
      <c r="B98" s="505" t="s">
        <v>710</v>
      </c>
      <c r="C98" s="505" t="s">
        <v>107</v>
      </c>
      <c r="D98" s="505" t="s">
        <v>106</v>
      </c>
      <c r="E98" s="501" t="s">
        <v>648</v>
      </c>
      <c r="F98" s="505" t="s">
        <v>58</v>
      </c>
      <c r="G98" s="339"/>
      <c r="H98" s="339"/>
      <c r="I98" s="339"/>
      <c r="J98" s="339">
        <v>75000</v>
      </c>
      <c r="K98" s="339">
        <f>I98+J98</f>
        <v>75000</v>
      </c>
    </row>
    <row r="99" spans="1:11" ht="146.25" customHeight="1" x14ac:dyDescent="0.2">
      <c r="A99" s="503" t="s">
        <v>932</v>
      </c>
      <c r="B99" s="505" t="s">
        <v>710</v>
      </c>
      <c r="C99" s="505" t="s">
        <v>107</v>
      </c>
      <c r="D99" s="505" t="s">
        <v>106</v>
      </c>
      <c r="E99" s="501" t="s">
        <v>648</v>
      </c>
      <c r="F99" s="505"/>
      <c r="G99" s="339"/>
      <c r="H99" s="339"/>
      <c r="I99" s="339"/>
      <c r="J99" s="339"/>
      <c r="K99" s="339"/>
    </row>
    <row r="100" spans="1:11" ht="29.25" customHeight="1" x14ac:dyDescent="0.2">
      <c r="A100" s="503" t="s">
        <v>861</v>
      </c>
      <c r="B100" s="505" t="s">
        <v>710</v>
      </c>
      <c r="C100" s="505" t="s">
        <v>107</v>
      </c>
      <c r="D100" s="505" t="s">
        <v>106</v>
      </c>
      <c r="E100" s="501" t="s">
        <v>648</v>
      </c>
      <c r="F100" s="505" t="s">
        <v>862</v>
      </c>
      <c r="G100" s="339"/>
      <c r="H100" s="339"/>
      <c r="I100" s="339"/>
      <c r="J100" s="339">
        <v>700</v>
      </c>
      <c r="K100" s="339">
        <f>I100+J100</f>
        <v>700</v>
      </c>
    </row>
    <row r="101" spans="1:11" ht="80.25" customHeight="1" x14ac:dyDescent="0.2">
      <c r="A101" s="503" t="s">
        <v>931</v>
      </c>
      <c r="B101" s="505" t="s">
        <v>710</v>
      </c>
      <c r="C101" s="505" t="s">
        <v>107</v>
      </c>
      <c r="D101" s="505" t="s">
        <v>106</v>
      </c>
      <c r="E101" s="501" t="s">
        <v>82</v>
      </c>
      <c r="F101" s="505"/>
      <c r="G101" s="339"/>
      <c r="H101" s="339"/>
      <c r="I101" s="339"/>
      <c r="J101" s="339"/>
      <c r="K101" s="339"/>
    </row>
    <row r="102" spans="1:11" ht="30" customHeight="1" x14ac:dyDescent="0.2">
      <c r="A102" s="503" t="s">
        <v>861</v>
      </c>
      <c r="B102" s="505" t="s">
        <v>710</v>
      </c>
      <c r="C102" s="505" t="s">
        <v>107</v>
      </c>
      <c r="D102" s="505" t="s">
        <v>106</v>
      </c>
      <c r="E102" s="501" t="s">
        <v>82</v>
      </c>
      <c r="F102" s="505" t="s">
        <v>862</v>
      </c>
      <c r="G102" s="339"/>
      <c r="H102" s="339"/>
      <c r="I102" s="339"/>
      <c r="J102" s="339">
        <v>100</v>
      </c>
      <c r="K102" s="339">
        <f>I102+J102</f>
        <v>100</v>
      </c>
    </row>
    <row r="103" spans="1:11" ht="106.5" customHeight="1" x14ac:dyDescent="0.2">
      <c r="A103" s="503" t="s">
        <v>868</v>
      </c>
      <c r="B103" s="505" t="s">
        <v>710</v>
      </c>
      <c r="C103" s="505" t="s">
        <v>107</v>
      </c>
      <c r="D103" s="505" t="s">
        <v>106</v>
      </c>
      <c r="E103" s="501" t="s">
        <v>869</v>
      </c>
      <c r="F103" s="505"/>
      <c r="G103" s="339"/>
      <c r="H103" s="339"/>
      <c r="I103" s="339"/>
      <c r="J103" s="339"/>
      <c r="K103" s="339"/>
    </row>
    <row r="104" spans="1:11" ht="19.5" customHeight="1" x14ac:dyDescent="0.2">
      <c r="A104" s="503" t="s">
        <v>57</v>
      </c>
      <c r="B104" s="505" t="s">
        <v>710</v>
      </c>
      <c r="C104" s="505" t="s">
        <v>107</v>
      </c>
      <c r="D104" s="505" t="s">
        <v>106</v>
      </c>
      <c r="E104" s="501" t="s">
        <v>869</v>
      </c>
      <c r="F104" s="505" t="s">
        <v>58</v>
      </c>
      <c r="G104" s="339"/>
      <c r="H104" s="339"/>
      <c r="I104" s="339"/>
      <c r="J104" s="339">
        <v>722</v>
      </c>
      <c r="K104" s="339">
        <f>I104+J104</f>
        <v>722</v>
      </c>
    </row>
    <row r="105" spans="1:11" ht="108" customHeight="1" x14ac:dyDescent="0.2">
      <c r="A105" s="503" t="s">
        <v>735</v>
      </c>
      <c r="B105" s="505" t="s">
        <v>710</v>
      </c>
      <c r="C105" s="505" t="s">
        <v>107</v>
      </c>
      <c r="D105" s="505" t="s">
        <v>106</v>
      </c>
      <c r="E105" s="501" t="s">
        <v>736</v>
      </c>
      <c r="F105" s="505"/>
      <c r="G105" s="339"/>
      <c r="H105" s="339"/>
      <c r="I105" s="339"/>
      <c r="J105" s="339"/>
      <c r="K105" s="339"/>
    </row>
    <row r="106" spans="1:11" ht="15.75" customHeight="1" x14ac:dyDescent="0.2">
      <c r="A106" s="503" t="s">
        <v>57</v>
      </c>
      <c r="B106" s="505" t="s">
        <v>710</v>
      </c>
      <c r="C106" s="505" t="s">
        <v>107</v>
      </c>
      <c r="D106" s="505" t="s">
        <v>106</v>
      </c>
      <c r="E106" s="501" t="s">
        <v>736</v>
      </c>
      <c r="F106" s="505" t="s">
        <v>58</v>
      </c>
      <c r="G106" s="339"/>
      <c r="H106" s="339"/>
      <c r="I106" s="339"/>
      <c r="J106" s="339">
        <v>1000</v>
      </c>
      <c r="K106" s="339">
        <f>I106+J106</f>
        <v>1000</v>
      </c>
    </row>
    <row r="107" spans="1:11" ht="129.75" customHeight="1" x14ac:dyDescent="0.2">
      <c r="A107" s="503" t="s">
        <v>271</v>
      </c>
      <c r="B107" s="505" t="s">
        <v>710</v>
      </c>
      <c r="C107" s="505" t="s">
        <v>107</v>
      </c>
      <c r="D107" s="505" t="s">
        <v>106</v>
      </c>
      <c r="E107" s="501" t="s">
        <v>871</v>
      </c>
      <c r="F107" s="505"/>
      <c r="G107" s="506"/>
      <c r="H107" s="506"/>
      <c r="I107" s="507"/>
      <c r="J107" s="339"/>
      <c r="K107" s="339"/>
    </row>
    <row r="108" spans="1:11" ht="13.5" customHeight="1" x14ac:dyDescent="0.2">
      <c r="A108" s="503" t="s">
        <v>57</v>
      </c>
      <c r="B108" s="505" t="s">
        <v>710</v>
      </c>
      <c r="C108" s="505" t="s">
        <v>107</v>
      </c>
      <c r="D108" s="505" t="s">
        <v>106</v>
      </c>
      <c r="E108" s="501" t="s">
        <v>871</v>
      </c>
      <c r="F108" s="505" t="s">
        <v>58</v>
      </c>
      <c r="G108" s="339"/>
      <c r="H108" s="339"/>
      <c r="I108" s="339"/>
      <c r="J108" s="339">
        <v>1700</v>
      </c>
      <c r="K108" s="339">
        <f>I108+J108</f>
        <v>1700</v>
      </c>
    </row>
    <row r="109" spans="1:11" ht="117" customHeight="1" x14ac:dyDescent="0.2">
      <c r="A109" s="503" t="s">
        <v>870</v>
      </c>
      <c r="B109" s="501" t="s">
        <v>710</v>
      </c>
      <c r="C109" s="501" t="s">
        <v>107</v>
      </c>
      <c r="D109" s="501" t="s">
        <v>106</v>
      </c>
      <c r="E109" s="501" t="s">
        <v>871</v>
      </c>
      <c r="F109" s="501"/>
      <c r="G109" s="339"/>
      <c r="H109" s="339"/>
      <c r="I109" s="339"/>
      <c r="J109" s="339"/>
      <c r="K109" s="339"/>
    </row>
    <row r="110" spans="1:11" ht="27" customHeight="1" x14ac:dyDescent="0.2">
      <c r="A110" s="503" t="s">
        <v>861</v>
      </c>
      <c r="B110" s="501" t="s">
        <v>710</v>
      </c>
      <c r="C110" s="501" t="s">
        <v>107</v>
      </c>
      <c r="D110" s="501" t="s">
        <v>106</v>
      </c>
      <c r="E110" s="501" t="s">
        <v>871</v>
      </c>
      <c r="F110" s="501" t="s">
        <v>862</v>
      </c>
      <c r="G110" s="339"/>
      <c r="H110" s="339"/>
      <c r="I110" s="339"/>
      <c r="J110" s="339">
        <v>1000</v>
      </c>
      <c r="K110" s="339">
        <f>I110+J110</f>
        <v>1000</v>
      </c>
    </row>
    <row r="111" spans="1:11" ht="121.5" customHeight="1" x14ac:dyDescent="0.2">
      <c r="A111" s="503" t="s">
        <v>81</v>
      </c>
      <c r="B111" s="505" t="s">
        <v>710</v>
      </c>
      <c r="C111" s="505" t="s">
        <v>107</v>
      </c>
      <c r="D111" s="505" t="s">
        <v>106</v>
      </c>
      <c r="E111" s="501" t="s">
        <v>238</v>
      </c>
      <c r="F111" s="505"/>
      <c r="G111" s="339"/>
      <c r="H111" s="339"/>
      <c r="I111" s="339"/>
      <c r="J111" s="339"/>
      <c r="K111" s="339"/>
    </row>
    <row r="112" spans="1:11" ht="18" customHeight="1" x14ac:dyDescent="0.2">
      <c r="A112" s="503" t="s">
        <v>57</v>
      </c>
      <c r="B112" s="505" t="s">
        <v>710</v>
      </c>
      <c r="C112" s="505" t="s">
        <v>107</v>
      </c>
      <c r="D112" s="505" t="s">
        <v>106</v>
      </c>
      <c r="E112" s="501" t="s">
        <v>238</v>
      </c>
      <c r="F112" s="505" t="s">
        <v>58</v>
      </c>
      <c r="G112" s="339"/>
      <c r="H112" s="339"/>
      <c r="I112" s="339"/>
      <c r="J112" s="339">
        <v>2533.5</v>
      </c>
      <c r="K112" s="339">
        <f>I112+J112</f>
        <v>2533.5</v>
      </c>
    </row>
    <row r="113" spans="1:11" ht="106.5" customHeight="1" x14ac:dyDescent="0.2">
      <c r="A113" s="503" t="s">
        <v>1047</v>
      </c>
      <c r="B113" s="501" t="s">
        <v>710</v>
      </c>
      <c r="C113" s="501" t="s">
        <v>107</v>
      </c>
      <c r="D113" s="501" t="s">
        <v>106</v>
      </c>
      <c r="E113" s="501" t="s">
        <v>84</v>
      </c>
      <c r="F113" s="501"/>
      <c r="G113" s="339"/>
      <c r="H113" s="339"/>
      <c r="I113" s="339"/>
      <c r="J113" s="414"/>
      <c r="K113" s="414"/>
    </row>
    <row r="114" spans="1:11" ht="28.5" customHeight="1" x14ac:dyDescent="0.2">
      <c r="A114" s="503" t="s">
        <v>861</v>
      </c>
      <c r="B114" s="501" t="s">
        <v>710</v>
      </c>
      <c r="C114" s="501" t="s">
        <v>107</v>
      </c>
      <c r="D114" s="501" t="s">
        <v>106</v>
      </c>
      <c r="E114" s="501" t="s">
        <v>84</v>
      </c>
      <c r="F114" s="501" t="s">
        <v>862</v>
      </c>
      <c r="G114" s="339"/>
      <c r="H114" s="339"/>
      <c r="I114" s="339"/>
      <c r="J114" s="339">
        <v>1500</v>
      </c>
      <c r="K114" s="339">
        <f>I114+J114</f>
        <v>1500</v>
      </c>
    </row>
    <row r="115" spans="1:11" ht="129.75" customHeight="1" x14ac:dyDescent="0.2">
      <c r="A115" s="503" t="s">
        <v>1068</v>
      </c>
      <c r="B115" s="501" t="s">
        <v>710</v>
      </c>
      <c r="C115" s="501" t="s">
        <v>107</v>
      </c>
      <c r="D115" s="501" t="s">
        <v>106</v>
      </c>
      <c r="E115" s="501" t="s">
        <v>1069</v>
      </c>
      <c r="F115" s="501"/>
      <c r="G115" s="339"/>
      <c r="H115" s="339"/>
      <c r="I115" s="339"/>
      <c r="J115" s="414"/>
      <c r="K115" s="414"/>
    </row>
    <row r="116" spans="1:11" ht="27" customHeight="1" x14ac:dyDescent="0.2">
      <c r="A116" s="503" t="s">
        <v>861</v>
      </c>
      <c r="B116" s="501" t="s">
        <v>710</v>
      </c>
      <c r="C116" s="501" t="s">
        <v>107</v>
      </c>
      <c r="D116" s="501" t="s">
        <v>106</v>
      </c>
      <c r="E116" s="501" t="s">
        <v>1069</v>
      </c>
      <c r="F116" s="501" t="s">
        <v>862</v>
      </c>
      <c r="G116" s="339"/>
      <c r="H116" s="339"/>
      <c r="I116" s="339"/>
      <c r="J116" s="339">
        <v>3535.8</v>
      </c>
      <c r="K116" s="339">
        <f>I116+J116</f>
        <v>3535.8</v>
      </c>
    </row>
    <row r="117" spans="1:11" ht="145.5" customHeight="1" x14ac:dyDescent="0.2">
      <c r="A117" s="508" t="s">
        <v>1339</v>
      </c>
      <c r="B117" s="501" t="s">
        <v>710</v>
      </c>
      <c r="C117" s="501" t="s">
        <v>107</v>
      </c>
      <c r="D117" s="501" t="s">
        <v>106</v>
      </c>
      <c r="E117" s="501" t="s">
        <v>1340</v>
      </c>
      <c r="F117" s="501"/>
      <c r="G117" s="339"/>
      <c r="H117" s="339"/>
      <c r="I117" s="339"/>
      <c r="J117" s="414"/>
      <c r="K117" s="414"/>
    </row>
    <row r="118" spans="1:11" ht="15.75" customHeight="1" x14ac:dyDescent="0.2">
      <c r="A118" s="503" t="s">
        <v>1226</v>
      </c>
      <c r="B118" s="501" t="s">
        <v>710</v>
      </c>
      <c r="C118" s="501" t="s">
        <v>107</v>
      </c>
      <c r="D118" s="501" t="s">
        <v>106</v>
      </c>
      <c r="E118" s="501" t="s">
        <v>1340</v>
      </c>
      <c r="F118" s="501" t="s">
        <v>864</v>
      </c>
      <c r="G118" s="339"/>
      <c r="H118" s="339"/>
      <c r="I118" s="339"/>
      <c r="J118" s="339">
        <v>2127.15</v>
      </c>
      <c r="K118" s="339">
        <f>SUM(I118:J118)</f>
        <v>2127.15</v>
      </c>
    </row>
    <row r="119" spans="1:11" ht="229.5" x14ac:dyDescent="0.2">
      <c r="A119" s="503" t="s">
        <v>1341</v>
      </c>
      <c r="B119" s="501" t="s">
        <v>710</v>
      </c>
      <c r="C119" s="501" t="s">
        <v>107</v>
      </c>
      <c r="D119" s="501" t="s">
        <v>106</v>
      </c>
      <c r="E119" s="501">
        <v>1696678</v>
      </c>
      <c r="F119" s="509"/>
      <c r="G119" s="339"/>
      <c r="H119" s="339"/>
      <c r="I119" s="339"/>
      <c r="J119" s="414"/>
      <c r="K119" s="414"/>
    </row>
    <row r="120" spans="1:11" ht="15" customHeight="1" x14ac:dyDescent="0.2">
      <c r="A120" s="503" t="s">
        <v>1226</v>
      </c>
      <c r="B120" s="501" t="s">
        <v>710</v>
      </c>
      <c r="C120" s="501" t="s">
        <v>107</v>
      </c>
      <c r="D120" s="501" t="s">
        <v>106</v>
      </c>
      <c r="E120" s="501" t="s">
        <v>1342</v>
      </c>
      <c r="F120" s="501" t="s">
        <v>864</v>
      </c>
      <c r="G120" s="339"/>
      <c r="H120" s="339"/>
      <c r="I120" s="339"/>
      <c r="J120" s="339">
        <v>1000</v>
      </c>
      <c r="K120" s="339">
        <f>I120+J120</f>
        <v>1000</v>
      </c>
    </row>
    <row r="121" spans="1:11" s="484" customFormat="1" ht="221.25" customHeight="1" x14ac:dyDescent="0.2">
      <c r="A121" s="503" t="s">
        <v>2365</v>
      </c>
      <c r="B121" s="501" t="s">
        <v>710</v>
      </c>
      <c r="C121" s="501" t="s">
        <v>107</v>
      </c>
      <c r="D121" s="501" t="s">
        <v>106</v>
      </c>
      <c r="E121" s="501" t="s">
        <v>2364</v>
      </c>
      <c r="F121" s="501"/>
      <c r="G121" s="339"/>
      <c r="H121" s="339"/>
      <c r="I121" s="339"/>
      <c r="J121" s="414"/>
      <c r="K121" s="414"/>
    </row>
    <row r="122" spans="1:11" s="484" customFormat="1" ht="15" customHeight="1" x14ac:dyDescent="0.2">
      <c r="A122" s="503" t="s">
        <v>1226</v>
      </c>
      <c r="B122" s="501" t="s">
        <v>710</v>
      </c>
      <c r="C122" s="501" t="s">
        <v>107</v>
      </c>
      <c r="D122" s="501" t="s">
        <v>106</v>
      </c>
      <c r="E122" s="501" t="s">
        <v>2364</v>
      </c>
      <c r="F122" s="501" t="s">
        <v>864</v>
      </c>
      <c r="G122" s="339">
        <v>1000</v>
      </c>
      <c r="H122" s="339">
        <v>1000</v>
      </c>
      <c r="I122" s="339">
        <v>1000</v>
      </c>
      <c r="J122" s="414"/>
      <c r="K122" s="339">
        <f>I122+J122</f>
        <v>1000</v>
      </c>
    </row>
    <row r="123" spans="1:11" s="484" customFormat="1" ht="229.5" x14ac:dyDescent="0.2">
      <c r="A123" s="503" t="s">
        <v>1806</v>
      </c>
      <c r="B123" s="501" t="s">
        <v>710</v>
      </c>
      <c r="C123" s="501" t="s">
        <v>107</v>
      </c>
      <c r="D123" s="501" t="s">
        <v>106</v>
      </c>
      <c r="E123" s="501" t="s">
        <v>1807</v>
      </c>
      <c r="F123" s="501"/>
      <c r="G123" s="339"/>
      <c r="H123" s="339"/>
      <c r="I123" s="339"/>
      <c r="J123" s="414"/>
      <c r="K123" s="414"/>
    </row>
    <row r="124" spans="1:11" s="484" customFormat="1" x14ac:dyDescent="0.2">
      <c r="A124" s="503" t="s">
        <v>1226</v>
      </c>
      <c r="B124" s="501" t="s">
        <v>710</v>
      </c>
      <c r="C124" s="501" t="s">
        <v>107</v>
      </c>
      <c r="D124" s="501" t="s">
        <v>106</v>
      </c>
      <c r="E124" s="501" t="s">
        <v>1807</v>
      </c>
      <c r="F124" s="501" t="s">
        <v>864</v>
      </c>
      <c r="G124" s="339">
        <v>21000</v>
      </c>
      <c r="H124" s="339">
        <v>21000</v>
      </c>
      <c r="I124" s="339">
        <v>21000</v>
      </c>
      <c r="J124" s="414"/>
      <c r="K124" s="339">
        <f>I124+J124</f>
        <v>21000</v>
      </c>
    </row>
    <row r="125" spans="1:11" s="484" customFormat="1" ht="153" x14ac:dyDescent="0.2">
      <c r="A125" s="503" t="s">
        <v>1491</v>
      </c>
      <c r="B125" s="501" t="s">
        <v>710</v>
      </c>
      <c r="C125" s="501" t="s">
        <v>107</v>
      </c>
      <c r="D125" s="501" t="s">
        <v>106</v>
      </c>
      <c r="E125" s="501" t="s">
        <v>1343</v>
      </c>
      <c r="F125" s="501"/>
      <c r="G125" s="339"/>
      <c r="H125" s="339"/>
      <c r="I125" s="339"/>
      <c r="J125" s="414"/>
      <c r="K125" s="414"/>
    </row>
    <row r="126" spans="1:11" x14ac:dyDescent="0.2">
      <c r="A126" s="503" t="s">
        <v>1226</v>
      </c>
      <c r="B126" s="501" t="s">
        <v>710</v>
      </c>
      <c r="C126" s="501" t="s">
        <v>107</v>
      </c>
      <c r="D126" s="501" t="s">
        <v>106</v>
      </c>
      <c r="E126" s="501" t="s">
        <v>1343</v>
      </c>
      <c r="F126" s="501" t="s">
        <v>864</v>
      </c>
      <c r="G126" s="339">
        <v>4219.8525</v>
      </c>
      <c r="H126" s="339">
        <v>4219.8525</v>
      </c>
      <c r="I126" s="339">
        <v>4219.8525</v>
      </c>
      <c r="J126" s="414">
        <v>2300</v>
      </c>
      <c r="K126" s="414">
        <v>6519.9</v>
      </c>
    </row>
    <row r="127" spans="1:11" ht="16.5" customHeight="1" x14ac:dyDescent="0.2">
      <c r="A127" s="317" t="s">
        <v>145</v>
      </c>
      <c r="B127" s="318" t="s">
        <v>101</v>
      </c>
      <c r="C127" s="340"/>
      <c r="D127" s="340"/>
      <c r="E127" s="341"/>
      <c r="F127" s="340"/>
      <c r="G127" s="320">
        <f>SUM(G131)</f>
        <v>25000</v>
      </c>
      <c r="H127" s="320">
        <f>SUM(H131)</f>
        <v>25000</v>
      </c>
      <c r="I127" s="320">
        <f t="shared" ref="I127:J127" si="15">SUM(I131)</f>
        <v>25000</v>
      </c>
      <c r="J127" s="320">
        <f t="shared" si="15"/>
        <v>0</v>
      </c>
      <c r="K127" s="342">
        <f t="shared" ref="K127:K134" si="16">I127+J127</f>
        <v>25000</v>
      </c>
    </row>
    <row r="128" spans="1:11" x14ac:dyDescent="0.2">
      <c r="A128" s="321" t="s">
        <v>425</v>
      </c>
      <c r="B128" s="322" t="s">
        <v>101</v>
      </c>
      <c r="C128" s="322" t="s">
        <v>107</v>
      </c>
      <c r="D128" s="322"/>
      <c r="E128" s="322"/>
      <c r="F128" s="322"/>
      <c r="G128" s="326"/>
      <c r="H128" s="326"/>
      <c r="I128" s="343"/>
      <c r="J128" s="343"/>
      <c r="K128" s="343"/>
    </row>
    <row r="129" spans="1:11" x14ac:dyDescent="0.2">
      <c r="A129" s="321" t="s">
        <v>301</v>
      </c>
      <c r="B129" s="322" t="s">
        <v>101</v>
      </c>
      <c r="C129" s="322" t="s">
        <v>107</v>
      </c>
      <c r="D129" s="322" t="s">
        <v>561</v>
      </c>
      <c r="E129" s="322"/>
      <c r="F129" s="322"/>
      <c r="G129" s="326"/>
      <c r="H129" s="326"/>
      <c r="I129" s="343"/>
      <c r="J129" s="343"/>
      <c r="K129" s="343"/>
    </row>
    <row r="130" spans="1:11" ht="178.5" x14ac:dyDescent="0.2">
      <c r="A130" s="321" t="s">
        <v>1791</v>
      </c>
      <c r="B130" s="322" t="s">
        <v>101</v>
      </c>
      <c r="C130" s="322" t="s">
        <v>107</v>
      </c>
      <c r="D130" s="322" t="s">
        <v>561</v>
      </c>
      <c r="E130" s="322" t="s">
        <v>1792</v>
      </c>
      <c r="F130" s="322"/>
      <c r="G130" s="326"/>
      <c r="H130" s="326"/>
      <c r="I130" s="343"/>
      <c r="J130" s="343"/>
      <c r="K130" s="343"/>
    </row>
    <row r="131" spans="1:11" x14ac:dyDescent="0.2">
      <c r="A131" s="503" t="s">
        <v>1226</v>
      </c>
      <c r="B131" s="322" t="s">
        <v>101</v>
      </c>
      <c r="C131" s="322" t="s">
        <v>107</v>
      </c>
      <c r="D131" s="322" t="s">
        <v>561</v>
      </c>
      <c r="E131" s="322" t="s">
        <v>1792</v>
      </c>
      <c r="F131" s="322" t="s">
        <v>864</v>
      </c>
      <c r="G131" s="326">
        <v>25000</v>
      </c>
      <c r="H131" s="339">
        <v>25000</v>
      </c>
      <c r="I131" s="343">
        <v>25000</v>
      </c>
      <c r="J131" s="343">
        <v>0</v>
      </c>
      <c r="K131" s="343">
        <f t="shared" si="16"/>
        <v>25000</v>
      </c>
    </row>
    <row r="132" spans="1:11" ht="25.5" customHeight="1" x14ac:dyDescent="0.2">
      <c r="A132" s="317" t="s">
        <v>224</v>
      </c>
      <c r="B132" s="318" t="s">
        <v>611</v>
      </c>
      <c r="C132" s="340"/>
      <c r="D132" s="340"/>
      <c r="E132" s="341"/>
      <c r="F132" s="340"/>
      <c r="G132" s="326"/>
      <c r="H132" s="326"/>
      <c r="I132" s="343"/>
      <c r="J132" s="342">
        <f>J136</f>
        <v>25492.7</v>
      </c>
      <c r="K132" s="342">
        <f>K136</f>
        <v>25492.7</v>
      </c>
    </row>
    <row r="133" spans="1:11" ht="16.5" customHeight="1" x14ac:dyDescent="0.2">
      <c r="A133" s="313" t="s">
        <v>132</v>
      </c>
      <c r="B133" s="322" t="s">
        <v>611</v>
      </c>
      <c r="C133" s="322" t="s">
        <v>784</v>
      </c>
      <c r="D133" s="322"/>
      <c r="E133" s="341"/>
      <c r="F133" s="340"/>
      <c r="G133" s="326"/>
      <c r="H133" s="326"/>
      <c r="I133" s="343"/>
      <c r="J133" s="343"/>
      <c r="K133" s="343">
        <f t="shared" si="16"/>
        <v>0</v>
      </c>
    </row>
    <row r="134" spans="1:11" ht="17.25" customHeight="1" x14ac:dyDescent="0.2">
      <c r="A134" s="313" t="s">
        <v>126</v>
      </c>
      <c r="B134" s="322" t="s">
        <v>611</v>
      </c>
      <c r="C134" s="322" t="s">
        <v>784</v>
      </c>
      <c r="D134" s="322" t="s">
        <v>66</v>
      </c>
      <c r="E134" s="322"/>
      <c r="F134" s="322"/>
      <c r="G134" s="326"/>
      <c r="H134" s="326"/>
      <c r="I134" s="343"/>
      <c r="J134" s="343"/>
      <c r="K134" s="343">
        <f t="shared" si="16"/>
        <v>0</v>
      </c>
    </row>
    <row r="135" spans="1:11" ht="139.5" customHeight="1" x14ac:dyDescent="0.2">
      <c r="A135" s="321" t="s">
        <v>2366</v>
      </c>
      <c r="B135" s="322" t="s">
        <v>611</v>
      </c>
      <c r="C135" s="322" t="s">
        <v>784</v>
      </c>
      <c r="D135" s="322" t="s">
        <v>66</v>
      </c>
      <c r="E135" s="322" t="s">
        <v>82</v>
      </c>
      <c r="F135" s="322"/>
      <c r="G135" s="326"/>
      <c r="H135" s="326"/>
      <c r="I135" s="343"/>
      <c r="J135" s="343"/>
      <c r="K135" s="343"/>
    </row>
    <row r="136" spans="1:11" x14ac:dyDescent="0.2">
      <c r="A136" s="321" t="s">
        <v>57</v>
      </c>
      <c r="B136" s="322" t="s">
        <v>611</v>
      </c>
      <c r="C136" s="322" t="s">
        <v>784</v>
      </c>
      <c r="D136" s="322" t="s">
        <v>66</v>
      </c>
      <c r="E136" s="322" t="s">
        <v>82</v>
      </c>
      <c r="F136" s="322" t="s">
        <v>58</v>
      </c>
      <c r="G136" s="326"/>
      <c r="H136" s="326"/>
      <c r="I136" s="343"/>
      <c r="J136" s="343">
        <v>25492.7</v>
      </c>
      <c r="K136" s="343">
        <f>I136+J136</f>
        <v>25492.7</v>
      </c>
    </row>
    <row r="137" spans="1:11" s="228" customFormat="1" ht="17.25" customHeight="1" x14ac:dyDescent="0.2">
      <c r="A137" s="317" t="s">
        <v>315</v>
      </c>
      <c r="B137" s="318" t="s">
        <v>69</v>
      </c>
      <c r="C137" s="344"/>
      <c r="D137" s="344"/>
      <c r="E137" s="318"/>
      <c r="F137" s="344"/>
      <c r="G137" s="320"/>
      <c r="H137" s="320"/>
      <c r="I137" s="320"/>
      <c r="J137" s="320">
        <f>SUM(J141)</f>
        <v>1500</v>
      </c>
      <c r="K137" s="320">
        <f>SUM(I137:J137)</f>
        <v>1500</v>
      </c>
    </row>
    <row r="138" spans="1:11" ht="18" customHeight="1" x14ac:dyDescent="0.2">
      <c r="A138" s="313" t="s">
        <v>425</v>
      </c>
      <c r="B138" s="322" t="s">
        <v>69</v>
      </c>
      <c r="C138" s="322" t="s">
        <v>107</v>
      </c>
      <c r="D138" s="322"/>
      <c r="E138" s="322"/>
      <c r="F138" s="332"/>
      <c r="G138" s="326"/>
      <c r="H138" s="326"/>
      <c r="I138" s="326"/>
      <c r="J138" s="326"/>
      <c r="K138" s="326"/>
    </row>
    <row r="139" spans="1:11" ht="28.5" customHeight="1" x14ac:dyDescent="0.2">
      <c r="A139" s="415" t="s">
        <v>667</v>
      </c>
      <c r="B139" s="399" t="s">
        <v>69</v>
      </c>
      <c r="C139" s="399" t="s">
        <v>107</v>
      </c>
      <c r="D139" s="399" t="s">
        <v>106</v>
      </c>
      <c r="E139" s="322"/>
      <c r="F139" s="322"/>
      <c r="G139" s="326"/>
      <c r="H139" s="326"/>
      <c r="I139" s="326"/>
      <c r="J139" s="326"/>
      <c r="K139" s="326"/>
    </row>
    <row r="140" spans="1:11" ht="54.75" customHeight="1" x14ac:dyDescent="0.2">
      <c r="A140" s="345" t="s">
        <v>1070</v>
      </c>
      <c r="B140" s="322" t="s">
        <v>69</v>
      </c>
      <c r="C140" s="322" t="s">
        <v>107</v>
      </c>
      <c r="D140" s="322" t="s">
        <v>106</v>
      </c>
      <c r="E140" s="322" t="s">
        <v>84</v>
      </c>
      <c r="F140" s="322"/>
      <c r="G140" s="326"/>
      <c r="H140" s="326"/>
      <c r="I140" s="326"/>
      <c r="J140" s="326"/>
      <c r="K140" s="326"/>
    </row>
    <row r="141" spans="1:11" ht="15" customHeight="1" x14ac:dyDescent="0.2">
      <c r="A141" s="345" t="s">
        <v>57</v>
      </c>
      <c r="B141" s="322" t="s">
        <v>69</v>
      </c>
      <c r="C141" s="322" t="s">
        <v>107</v>
      </c>
      <c r="D141" s="322" t="s">
        <v>106</v>
      </c>
      <c r="E141" s="322" t="s">
        <v>84</v>
      </c>
      <c r="F141" s="322" t="s">
        <v>58</v>
      </c>
      <c r="G141" s="326"/>
      <c r="H141" s="326"/>
      <c r="I141" s="326"/>
      <c r="J141" s="326">
        <v>1500</v>
      </c>
      <c r="K141" s="326">
        <f>I141+J141</f>
        <v>1500</v>
      </c>
    </row>
    <row r="142" spans="1:11" ht="25.5" x14ac:dyDescent="0.2">
      <c r="A142" s="317" t="s">
        <v>528</v>
      </c>
      <c r="B142" s="318" t="s">
        <v>456</v>
      </c>
      <c r="C142" s="340"/>
      <c r="D142" s="340"/>
      <c r="E142" s="341"/>
      <c r="F142" s="340"/>
      <c r="G142" s="326">
        <f>G146</f>
        <v>1801.1476</v>
      </c>
      <c r="H142" s="326">
        <f t="shared" ref="H142:I142" si="17">H146</f>
        <v>1801.1476</v>
      </c>
      <c r="I142" s="326">
        <f t="shared" si="17"/>
        <v>1801.1476</v>
      </c>
      <c r="J142" s="326">
        <f>J146</f>
        <v>0</v>
      </c>
      <c r="K142" s="326">
        <f>K146</f>
        <v>1801.1476</v>
      </c>
    </row>
    <row r="143" spans="1:11" ht="15.75" x14ac:dyDescent="0.2">
      <c r="A143" s="316" t="s">
        <v>425</v>
      </c>
      <c r="B143" s="322" t="s">
        <v>456</v>
      </c>
      <c r="C143" s="322" t="s">
        <v>107</v>
      </c>
      <c r="D143" s="322"/>
      <c r="E143" s="341"/>
      <c r="F143" s="340"/>
      <c r="G143" s="326"/>
      <c r="H143" s="326"/>
      <c r="I143" s="326"/>
      <c r="J143" s="485"/>
      <c r="K143" s="485"/>
    </row>
    <row r="144" spans="1:11" x14ac:dyDescent="0.2">
      <c r="A144" s="415" t="s">
        <v>249</v>
      </c>
      <c r="B144" s="399" t="s">
        <v>456</v>
      </c>
      <c r="C144" s="399" t="s">
        <v>107</v>
      </c>
      <c r="D144" s="399" t="s">
        <v>535</v>
      </c>
      <c r="E144" s="322"/>
      <c r="F144" s="322"/>
      <c r="G144" s="326"/>
      <c r="H144" s="326"/>
      <c r="I144" s="326"/>
      <c r="J144" s="485"/>
      <c r="K144" s="485"/>
    </row>
    <row r="145" spans="1:12" ht="165.75" x14ac:dyDescent="0.2">
      <c r="A145" s="345" t="s">
        <v>2367</v>
      </c>
      <c r="B145" s="322" t="s">
        <v>456</v>
      </c>
      <c r="C145" s="322" t="s">
        <v>107</v>
      </c>
      <c r="D145" s="322" t="s">
        <v>535</v>
      </c>
      <c r="E145" s="322" t="s">
        <v>2368</v>
      </c>
      <c r="F145" s="322"/>
      <c r="G145" s="326"/>
      <c r="H145" s="326"/>
      <c r="I145" s="760"/>
      <c r="J145" s="760"/>
      <c r="K145" s="485"/>
    </row>
    <row r="146" spans="1:12" x14ac:dyDescent="0.2">
      <c r="A146" s="510" t="s">
        <v>1226</v>
      </c>
      <c r="B146" s="322" t="s">
        <v>456</v>
      </c>
      <c r="C146" s="322" t="s">
        <v>107</v>
      </c>
      <c r="D146" s="322" t="s">
        <v>535</v>
      </c>
      <c r="E146" s="322" t="s">
        <v>2368</v>
      </c>
      <c r="F146" s="322" t="s">
        <v>864</v>
      </c>
      <c r="G146" s="326">
        <v>1801.1476</v>
      </c>
      <c r="H146" s="326">
        <v>1801.1476</v>
      </c>
      <c r="I146" s="485">
        <v>1801.1476</v>
      </c>
      <c r="J146" s="485">
        <v>0</v>
      </c>
      <c r="K146" s="326">
        <f>I146+J146</f>
        <v>1801.1476</v>
      </c>
    </row>
    <row r="147" spans="1:12" s="228" customFormat="1" ht="19.5" customHeight="1" x14ac:dyDescent="0.2">
      <c r="A147" s="346" t="s">
        <v>272</v>
      </c>
      <c r="B147" s="337"/>
      <c r="C147" s="337"/>
      <c r="D147" s="337"/>
      <c r="E147" s="337"/>
      <c r="F147" s="337"/>
      <c r="G147" s="327">
        <f>SUM(G137,G89)+G132+G127+G146</f>
        <v>53021.000099999997</v>
      </c>
      <c r="H147" s="327">
        <f t="shared" ref="H147:K147" si="18">SUM(H137,H89)+H132+H127+H146</f>
        <v>53821.000099999997</v>
      </c>
      <c r="I147" s="327">
        <f t="shared" si="18"/>
        <v>53821.000099999997</v>
      </c>
      <c r="J147" s="327">
        <f t="shared" si="18"/>
        <v>139460.25</v>
      </c>
      <c r="K147" s="327">
        <f t="shared" si="18"/>
        <v>193281.29760000002</v>
      </c>
      <c r="L147" s="233"/>
    </row>
    <row r="148" spans="1:12" s="228" customFormat="1" ht="17.25" customHeight="1" x14ac:dyDescent="0.2">
      <c r="A148" s="998" t="s">
        <v>1734</v>
      </c>
      <c r="B148" s="998"/>
      <c r="C148" s="998"/>
      <c r="D148" s="998"/>
      <c r="E148" s="998"/>
      <c r="F148" s="998"/>
      <c r="G148" s="998"/>
      <c r="H148" s="998"/>
      <c r="I148" s="998"/>
      <c r="J148" s="998"/>
      <c r="K148" s="998"/>
      <c r="L148" s="227" t="s">
        <v>1066</v>
      </c>
    </row>
    <row r="149" spans="1:12" s="228" customFormat="1" ht="27" customHeight="1" x14ac:dyDescent="0.2">
      <c r="A149" s="317" t="s">
        <v>536</v>
      </c>
      <c r="B149" s="318" t="s">
        <v>296</v>
      </c>
      <c r="C149" s="318"/>
      <c r="D149" s="318"/>
      <c r="E149" s="318"/>
      <c r="F149" s="318"/>
      <c r="G149" s="347"/>
      <c r="H149" s="347"/>
      <c r="I149" s="347"/>
      <c r="J149" s="347">
        <f t="shared" ref="J149" si="19">SUM(J155,J157,J158)</f>
        <v>1200000</v>
      </c>
      <c r="K149" s="320">
        <f>J149+I149</f>
        <v>1200000</v>
      </c>
    </row>
    <row r="150" spans="1:12" s="228" customFormat="1" ht="17.25" customHeight="1" x14ac:dyDescent="0.2">
      <c r="A150" s="345" t="s">
        <v>425</v>
      </c>
      <c r="B150" s="322" t="s">
        <v>296</v>
      </c>
      <c r="C150" s="322" t="s">
        <v>107</v>
      </c>
      <c r="D150" s="511"/>
      <c r="E150" s="318"/>
      <c r="F150" s="318"/>
      <c r="G150" s="323"/>
      <c r="H150" s="323"/>
      <c r="I150" s="324"/>
      <c r="J150" s="324"/>
      <c r="K150" s="320">
        <f t="shared" ref="K150:K158" si="20">J150+I150</f>
        <v>0</v>
      </c>
    </row>
    <row r="151" spans="1:12" s="228" customFormat="1" ht="25.5" x14ac:dyDescent="0.2">
      <c r="A151" s="345" t="s">
        <v>255</v>
      </c>
      <c r="B151" s="322" t="s">
        <v>296</v>
      </c>
      <c r="C151" s="322" t="s">
        <v>107</v>
      </c>
      <c r="D151" s="511">
        <v>12</v>
      </c>
      <c r="E151" s="318"/>
      <c r="F151" s="318"/>
      <c r="G151" s="323"/>
      <c r="H151" s="323"/>
      <c r="I151" s="324"/>
      <c r="J151" s="324"/>
      <c r="K151" s="320">
        <f t="shared" si="20"/>
        <v>0</v>
      </c>
    </row>
    <row r="152" spans="1:12" s="228" customFormat="1" ht="17.25" customHeight="1" x14ac:dyDescent="0.2">
      <c r="A152" s="345" t="s">
        <v>1052</v>
      </c>
      <c r="B152" s="322" t="s">
        <v>296</v>
      </c>
      <c r="C152" s="322" t="s">
        <v>107</v>
      </c>
      <c r="D152" s="511">
        <v>12</v>
      </c>
      <c r="E152" s="322" t="s">
        <v>758</v>
      </c>
      <c r="F152" s="318"/>
      <c r="G152" s="323"/>
      <c r="H152" s="323"/>
      <c r="I152" s="324"/>
      <c r="J152" s="324"/>
      <c r="K152" s="320">
        <f t="shared" si="20"/>
        <v>0</v>
      </c>
    </row>
    <row r="153" spans="1:12" s="228" customFormat="1" ht="25.5" x14ac:dyDescent="0.2">
      <c r="A153" s="345" t="s">
        <v>1053</v>
      </c>
      <c r="B153" s="322" t="s">
        <v>296</v>
      </c>
      <c r="C153" s="322" t="s">
        <v>107</v>
      </c>
      <c r="D153" s="511">
        <v>12</v>
      </c>
      <c r="E153" s="322" t="s">
        <v>1054</v>
      </c>
      <c r="F153" s="318"/>
      <c r="G153" s="323"/>
      <c r="H153" s="323"/>
      <c r="I153" s="324"/>
      <c r="J153" s="324"/>
      <c r="K153" s="320">
        <f t="shared" si="20"/>
        <v>0</v>
      </c>
    </row>
    <row r="154" spans="1:12" s="228" customFormat="1" ht="38.25" x14ac:dyDescent="0.2">
      <c r="A154" s="345" t="s">
        <v>706</v>
      </c>
      <c r="B154" s="322" t="s">
        <v>296</v>
      </c>
      <c r="C154" s="322" t="s">
        <v>107</v>
      </c>
      <c r="D154" s="511">
        <v>12</v>
      </c>
      <c r="E154" s="322" t="s">
        <v>707</v>
      </c>
      <c r="F154" s="511"/>
      <c r="G154" s="323"/>
      <c r="H154" s="323"/>
      <c r="I154" s="324"/>
      <c r="J154" s="326"/>
      <c r="K154" s="320">
        <f t="shared" si="20"/>
        <v>0</v>
      </c>
    </row>
    <row r="155" spans="1:12" s="228" customFormat="1" ht="18" customHeight="1" x14ac:dyDescent="0.2">
      <c r="A155" s="345" t="s">
        <v>57</v>
      </c>
      <c r="B155" s="322" t="s">
        <v>296</v>
      </c>
      <c r="C155" s="322" t="s">
        <v>107</v>
      </c>
      <c r="D155" s="511">
        <v>12</v>
      </c>
      <c r="E155" s="322" t="s">
        <v>707</v>
      </c>
      <c r="F155" s="322" t="s">
        <v>58</v>
      </c>
      <c r="G155" s="323"/>
      <c r="H155" s="323"/>
      <c r="I155" s="324"/>
      <c r="J155" s="326">
        <v>200000</v>
      </c>
      <c r="K155" s="326">
        <f t="shared" si="20"/>
        <v>200000</v>
      </c>
    </row>
    <row r="156" spans="1:12" s="228" customFormat="1" ht="89.25" x14ac:dyDescent="0.2">
      <c r="A156" s="510" t="s">
        <v>1483</v>
      </c>
      <c r="B156" s="512" t="s">
        <v>296</v>
      </c>
      <c r="C156" s="512" t="s">
        <v>107</v>
      </c>
      <c r="D156" s="512" t="s">
        <v>106</v>
      </c>
      <c r="E156" s="512">
        <v>9996700</v>
      </c>
      <c r="F156" s="338"/>
      <c r="G156" s="323"/>
      <c r="H156" s="323"/>
      <c r="I156" s="513"/>
      <c r="J156" s="326"/>
      <c r="K156" s="320">
        <f t="shared" si="20"/>
        <v>0</v>
      </c>
    </row>
    <row r="157" spans="1:12" s="228" customFormat="1" ht="18" customHeight="1" x14ac:dyDescent="0.2">
      <c r="A157" s="510" t="s">
        <v>1226</v>
      </c>
      <c r="B157" s="512" t="s">
        <v>296</v>
      </c>
      <c r="C157" s="512" t="s">
        <v>107</v>
      </c>
      <c r="D157" s="512" t="s">
        <v>106</v>
      </c>
      <c r="E157" s="512" t="s">
        <v>1484</v>
      </c>
      <c r="F157" s="338" t="s">
        <v>864</v>
      </c>
      <c r="G157" s="323"/>
      <c r="H157" s="323"/>
      <c r="I157" s="324"/>
      <c r="J157" s="326"/>
      <c r="K157" s="320">
        <f t="shared" si="20"/>
        <v>0</v>
      </c>
    </row>
    <row r="158" spans="1:12" s="228" customFormat="1" ht="27.75" customHeight="1" x14ac:dyDescent="0.2">
      <c r="A158" s="510" t="s">
        <v>861</v>
      </c>
      <c r="B158" s="512" t="s">
        <v>296</v>
      </c>
      <c r="C158" s="512" t="s">
        <v>107</v>
      </c>
      <c r="D158" s="512" t="s">
        <v>106</v>
      </c>
      <c r="E158" s="512" t="s">
        <v>1484</v>
      </c>
      <c r="F158" s="338" t="s">
        <v>862</v>
      </c>
      <c r="G158" s="323"/>
      <c r="H158" s="333"/>
      <c r="I158" s="326"/>
      <c r="J158" s="326">
        <v>1000000</v>
      </c>
      <c r="K158" s="326">
        <f t="shared" si="20"/>
        <v>1000000</v>
      </c>
    </row>
    <row r="159" spans="1:12" s="228" customFormat="1" ht="19.5" customHeight="1" x14ac:dyDescent="0.2">
      <c r="A159" s="346" t="s">
        <v>272</v>
      </c>
      <c r="B159" s="337"/>
      <c r="C159" s="337"/>
      <c r="D159" s="337"/>
      <c r="E159" s="337"/>
      <c r="F159" s="337"/>
      <c r="G159" s="327"/>
      <c r="H159" s="327"/>
      <c r="I159" s="327"/>
      <c r="J159" s="327">
        <f>J149</f>
        <v>1200000</v>
      </c>
      <c r="K159" s="327">
        <f>K149</f>
        <v>1200000</v>
      </c>
      <c r="L159" s="233"/>
    </row>
    <row r="160" spans="1:12" s="228" customFormat="1" ht="30.75" customHeight="1" x14ac:dyDescent="0.2">
      <c r="A160" s="997" t="s">
        <v>1735</v>
      </c>
      <c r="B160" s="997"/>
      <c r="C160" s="997"/>
      <c r="D160" s="997"/>
      <c r="E160" s="997"/>
      <c r="F160" s="997"/>
      <c r="G160" s="997"/>
      <c r="H160" s="997"/>
      <c r="I160" s="997"/>
      <c r="J160" s="997"/>
      <c r="K160" s="997"/>
      <c r="L160" s="227" t="s">
        <v>1066</v>
      </c>
    </row>
    <row r="161" spans="1:12" s="228" customFormat="1" ht="25.5" x14ac:dyDescent="0.2">
      <c r="A161" s="317" t="s">
        <v>213</v>
      </c>
      <c r="B161" s="514" t="s">
        <v>710</v>
      </c>
      <c r="C161" s="514"/>
      <c r="D161" s="515"/>
      <c r="E161" s="514"/>
      <c r="F161" s="344"/>
      <c r="G161" s="312">
        <f>SUM(G166,G168,G170,)</f>
        <v>4465.5469999999996</v>
      </c>
      <c r="H161" s="312">
        <f>SUM(H166,H168,H170,)</f>
        <v>4465.5469999999996</v>
      </c>
      <c r="I161" s="312">
        <f>SUM(I166,I168,I170,)</f>
        <v>4465.5469999999996</v>
      </c>
      <c r="J161" s="312">
        <f>SUM(J166,J168,J170,)</f>
        <v>4510</v>
      </c>
      <c r="K161" s="516">
        <f>J161+I161</f>
        <v>8975.5469999999987</v>
      </c>
    </row>
    <row r="162" spans="1:12" s="228" customFormat="1" x14ac:dyDescent="0.2">
      <c r="A162" s="510" t="s">
        <v>425</v>
      </c>
      <c r="B162" s="338" t="s">
        <v>710</v>
      </c>
      <c r="C162" s="338" t="s">
        <v>107</v>
      </c>
      <c r="D162" s="517"/>
      <c r="E162" s="338"/>
      <c r="F162" s="332"/>
      <c r="G162" s="315"/>
      <c r="H162" s="326"/>
      <c r="I162" s="326"/>
      <c r="J162" s="518"/>
      <c r="K162" s="400">
        <f t="shared" ref="K162:K203" si="21">J162+I162</f>
        <v>0</v>
      </c>
    </row>
    <row r="163" spans="1:12" s="228" customFormat="1" ht="25.5" x14ac:dyDescent="0.2">
      <c r="A163" s="510" t="s">
        <v>255</v>
      </c>
      <c r="B163" s="338" t="s">
        <v>710</v>
      </c>
      <c r="C163" s="338" t="s">
        <v>107</v>
      </c>
      <c r="D163" s="517" t="s">
        <v>106</v>
      </c>
      <c r="E163" s="338"/>
      <c r="F163" s="332"/>
      <c r="G163" s="315"/>
      <c r="H163" s="326"/>
      <c r="I163" s="326"/>
      <c r="J163" s="518"/>
      <c r="K163" s="400">
        <f t="shared" si="21"/>
        <v>0</v>
      </c>
    </row>
    <row r="164" spans="1:12" s="228" customFormat="1" ht="38.25" x14ac:dyDescent="0.2">
      <c r="A164" s="510" t="s">
        <v>1550</v>
      </c>
      <c r="B164" s="338" t="s">
        <v>710</v>
      </c>
      <c r="C164" s="338" t="s">
        <v>107</v>
      </c>
      <c r="D164" s="517" t="s">
        <v>106</v>
      </c>
      <c r="E164" s="338" t="s">
        <v>1486</v>
      </c>
      <c r="F164" s="332"/>
      <c r="G164" s="326"/>
      <c r="H164" s="326"/>
      <c r="I164" s="326"/>
      <c r="J164" s="518"/>
      <c r="K164" s="400">
        <f t="shared" si="21"/>
        <v>0</v>
      </c>
    </row>
    <row r="165" spans="1:12" s="228" customFormat="1" ht="76.5" x14ac:dyDescent="0.2">
      <c r="A165" s="510" t="s">
        <v>1551</v>
      </c>
      <c r="B165" s="338" t="s">
        <v>710</v>
      </c>
      <c r="C165" s="338" t="s">
        <v>107</v>
      </c>
      <c r="D165" s="517" t="s">
        <v>106</v>
      </c>
      <c r="E165" s="338" t="s">
        <v>1552</v>
      </c>
      <c r="F165" s="332"/>
      <c r="G165" s="326"/>
      <c r="H165" s="326"/>
      <c r="I165" s="326"/>
      <c r="J165" s="518"/>
      <c r="K165" s="400">
        <f t="shared" si="21"/>
        <v>0</v>
      </c>
    </row>
    <row r="166" spans="1:12" s="228" customFormat="1" ht="25.5" x14ac:dyDescent="0.2">
      <c r="A166" s="510" t="s">
        <v>861</v>
      </c>
      <c r="B166" s="338" t="s">
        <v>710</v>
      </c>
      <c r="C166" s="338" t="s">
        <v>107</v>
      </c>
      <c r="D166" s="517" t="s">
        <v>106</v>
      </c>
      <c r="E166" s="338" t="s">
        <v>1552</v>
      </c>
      <c r="F166" s="519">
        <v>800</v>
      </c>
      <c r="G166" s="326"/>
      <c r="H166" s="326"/>
      <c r="I166" s="326"/>
      <c r="J166" s="326">
        <v>3000</v>
      </c>
      <c r="K166" s="326">
        <f t="shared" si="21"/>
        <v>3000</v>
      </c>
    </row>
    <row r="167" spans="1:12" s="228" customFormat="1" ht="140.25" x14ac:dyDescent="0.2">
      <c r="A167" s="510" t="s">
        <v>1553</v>
      </c>
      <c r="B167" s="338" t="s">
        <v>710</v>
      </c>
      <c r="C167" s="338" t="s">
        <v>107</v>
      </c>
      <c r="D167" s="517" t="s">
        <v>106</v>
      </c>
      <c r="E167" s="517" t="s">
        <v>1554</v>
      </c>
      <c r="F167" s="517"/>
      <c r="G167" s="315"/>
      <c r="H167" s="315"/>
      <c r="I167" s="315"/>
      <c r="J167" s="326"/>
      <c r="K167" s="400">
        <f t="shared" si="21"/>
        <v>0</v>
      </c>
    </row>
    <row r="168" spans="1:12" s="228" customFormat="1" ht="25.5" x14ac:dyDescent="0.2">
      <c r="A168" s="510" t="s">
        <v>861</v>
      </c>
      <c r="B168" s="338" t="s">
        <v>710</v>
      </c>
      <c r="C168" s="338" t="s">
        <v>107</v>
      </c>
      <c r="D168" s="517" t="s">
        <v>106</v>
      </c>
      <c r="E168" s="517" t="s">
        <v>1554</v>
      </c>
      <c r="F168" s="517">
        <v>800</v>
      </c>
      <c r="G168" s="315"/>
      <c r="H168" s="315"/>
      <c r="I168" s="315"/>
      <c r="J168" s="326">
        <v>1510</v>
      </c>
      <c r="K168" s="326">
        <f t="shared" si="21"/>
        <v>1510</v>
      </c>
    </row>
    <row r="169" spans="1:12" s="228" customFormat="1" ht="140.25" x14ac:dyDescent="0.2">
      <c r="A169" s="510" t="s">
        <v>1555</v>
      </c>
      <c r="B169" s="517" t="s">
        <v>710</v>
      </c>
      <c r="C169" s="517" t="s">
        <v>107</v>
      </c>
      <c r="D169" s="517" t="s">
        <v>106</v>
      </c>
      <c r="E169" s="517" t="s">
        <v>1554</v>
      </c>
      <c r="F169" s="517"/>
      <c r="G169" s="326"/>
      <c r="H169" s="315"/>
      <c r="I169" s="315"/>
      <c r="J169" s="326"/>
      <c r="K169" s="400">
        <f t="shared" si="21"/>
        <v>0</v>
      </c>
    </row>
    <row r="170" spans="1:12" s="228" customFormat="1" ht="25.5" x14ac:dyDescent="0.2">
      <c r="A170" s="491" t="s">
        <v>861</v>
      </c>
      <c r="B170" s="517" t="s">
        <v>710</v>
      </c>
      <c r="C170" s="517" t="s">
        <v>107</v>
      </c>
      <c r="D170" s="517" t="s">
        <v>106</v>
      </c>
      <c r="E170" s="517" t="s">
        <v>1554</v>
      </c>
      <c r="F170" s="517">
        <v>800</v>
      </c>
      <c r="G170" s="326">
        <v>4465.5469999999996</v>
      </c>
      <c r="H170" s="315">
        <v>4465.5469999999996</v>
      </c>
      <c r="I170" s="315">
        <v>4465.5469999999996</v>
      </c>
      <c r="J170" s="326"/>
      <c r="K170" s="400">
        <f t="shared" si="21"/>
        <v>4465.5469999999996</v>
      </c>
    </row>
    <row r="171" spans="1:12" s="228" customFormat="1" ht="24" customHeight="1" x14ac:dyDescent="0.2">
      <c r="A171" s="520" t="s">
        <v>83</v>
      </c>
      <c r="B171" s="311" t="s">
        <v>296</v>
      </c>
      <c r="C171" s="311"/>
      <c r="D171" s="311"/>
      <c r="E171" s="311"/>
      <c r="F171" s="311"/>
      <c r="G171" s="521"/>
      <c r="H171" s="521"/>
      <c r="I171" s="521"/>
      <c r="J171" s="312">
        <f>SUM(J175,J179,J183,J186,J188,J191,J193,J195)</f>
        <v>554322.87430000002</v>
      </c>
      <c r="K171" s="516">
        <f t="shared" si="21"/>
        <v>554322.87430000002</v>
      </c>
    </row>
    <row r="172" spans="1:12" s="228" customFormat="1" x14ac:dyDescent="0.2">
      <c r="A172" s="510" t="s">
        <v>425</v>
      </c>
      <c r="B172" s="314" t="s">
        <v>296</v>
      </c>
      <c r="C172" s="314" t="s">
        <v>107</v>
      </c>
      <c r="D172" s="314"/>
      <c r="E172" s="314"/>
      <c r="F172" s="314"/>
      <c r="G172" s="522"/>
      <c r="H172" s="522"/>
      <c r="I172" s="522"/>
      <c r="J172" s="522"/>
      <c r="K172" s="400">
        <f t="shared" si="21"/>
        <v>0</v>
      </c>
      <c r="L172" s="226"/>
    </row>
    <row r="173" spans="1:12" s="228" customFormat="1" ht="25.5" x14ac:dyDescent="0.2">
      <c r="A173" s="510" t="s">
        <v>255</v>
      </c>
      <c r="B173" s="314" t="s">
        <v>296</v>
      </c>
      <c r="C173" s="314" t="s">
        <v>107</v>
      </c>
      <c r="D173" s="314" t="s">
        <v>108</v>
      </c>
      <c r="E173" s="314"/>
      <c r="F173" s="314"/>
      <c r="G173" s="522"/>
      <c r="H173" s="522"/>
      <c r="I173" s="522"/>
      <c r="J173" s="522"/>
      <c r="K173" s="400">
        <f t="shared" si="21"/>
        <v>0</v>
      </c>
      <c r="L173" s="226"/>
    </row>
    <row r="174" spans="1:12" s="228" customFormat="1" ht="38.25" x14ac:dyDescent="0.2">
      <c r="A174" s="510" t="s">
        <v>544</v>
      </c>
      <c r="B174" s="314" t="s">
        <v>296</v>
      </c>
      <c r="C174" s="314" t="s">
        <v>107</v>
      </c>
      <c r="D174" s="314" t="s">
        <v>108</v>
      </c>
      <c r="E174" s="314" t="s">
        <v>758</v>
      </c>
      <c r="F174" s="314"/>
      <c r="G174" s="522"/>
      <c r="H174" s="522"/>
      <c r="I174" s="522"/>
      <c r="J174" s="522"/>
      <c r="K174" s="400">
        <f t="shared" si="21"/>
        <v>0</v>
      </c>
      <c r="L174" s="226"/>
    </row>
    <row r="175" spans="1:12" s="228" customFormat="1" ht="63.75" x14ac:dyDescent="0.2">
      <c r="A175" s="510" t="s">
        <v>545</v>
      </c>
      <c r="B175" s="314" t="s">
        <v>296</v>
      </c>
      <c r="C175" s="314" t="s">
        <v>107</v>
      </c>
      <c r="D175" s="314" t="s">
        <v>108</v>
      </c>
      <c r="E175" s="314" t="s">
        <v>758</v>
      </c>
      <c r="F175" s="314" t="s">
        <v>783</v>
      </c>
      <c r="G175" s="522"/>
      <c r="H175" s="522"/>
      <c r="I175" s="522"/>
      <c r="J175" s="332">
        <v>180000</v>
      </c>
      <c r="K175" s="400">
        <f t="shared" si="21"/>
        <v>180000</v>
      </c>
      <c r="L175" s="226"/>
    </row>
    <row r="176" spans="1:12" s="228" customFormat="1" ht="25.5" x14ac:dyDescent="0.2">
      <c r="A176" s="510" t="s">
        <v>255</v>
      </c>
      <c r="B176" s="314" t="s">
        <v>296</v>
      </c>
      <c r="C176" s="314" t="s">
        <v>107</v>
      </c>
      <c r="D176" s="314" t="s">
        <v>106</v>
      </c>
      <c r="E176" s="314"/>
      <c r="F176" s="314"/>
      <c r="G176" s="522"/>
      <c r="H176" s="522"/>
      <c r="I176" s="522"/>
      <c r="J176" s="522"/>
      <c r="K176" s="400">
        <f t="shared" si="21"/>
        <v>0</v>
      </c>
      <c r="L176" s="226"/>
    </row>
    <row r="177" spans="1:12" s="228" customFormat="1" x14ac:dyDescent="0.2">
      <c r="A177" s="510" t="s">
        <v>1052</v>
      </c>
      <c r="B177" s="314" t="s">
        <v>296</v>
      </c>
      <c r="C177" s="314" t="s">
        <v>107</v>
      </c>
      <c r="D177" s="314" t="s">
        <v>106</v>
      </c>
      <c r="E177" s="314" t="s">
        <v>758</v>
      </c>
      <c r="F177" s="314"/>
      <c r="G177" s="522"/>
      <c r="H177" s="522"/>
      <c r="I177" s="522"/>
      <c r="J177" s="522"/>
      <c r="K177" s="400">
        <f t="shared" si="21"/>
        <v>0</v>
      </c>
      <c r="L177" s="226"/>
    </row>
    <row r="178" spans="1:12" s="228" customFormat="1" ht="63.75" x14ac:dyDescent="0.2">
      <c r="A178" s="510" t="s">
        <v>545</v>
      </c>
      <c r="B178" s="314" t="s">
        <v>296</v>
      </c>
      <c r="C178" s="314" t="s">
        <v>107</v>
      </c>
      <c r="D178" s="314" t="s">
        <v>106</v>
      </c>
      <c r="E178" s="314" t="s">
        <v>359</v>
      </c>
      <c r="F178" s="314"/>
      <c r="G178" s="522"/>
      <c r="H178" s="522"/>
      <c r="I178" s="522"/>
      <c r="J178" s="522"/>
      <c r="K178" s="400">
        <f t="shared" si="21"/>
        <v>0</v>
      </c>
      <c r="L178" s="226"/>
    </row>
    <row r="179" spans="1:12" s="539" customFormat="1" x14ac:dyDescent="0.2">
      <c r="A179" s="540" t="s">
        <v>57</v>
      </c>
      <c r="B179" s="541" t="s">
        <v>296</v>
      </c>
      <c r="C179" s="541" t="s">
        <v>107</v>
      </c>
      <c r="D179" s="541" t="s">
        <v>106</v>
      </c>
      <c r="E179" s="541" t="s">
        <v>359</v>
      </c>
      <c r="F179" s="541" t="s">
        <v>58</v>
      </c>
      <c r="G179" s="500"/>
      <c r="H179" s="500"/>
      <c r="I179" s="500"/>
      <c r="J179" s="500">
        <f>75000+121000</f>
        <v>196000</v>
      </c>
      <c r="K179" s="414">
        <f t="shared" si="21"/>
        <v>196000</v>
      </c>
      <c r="L179" s="484"/>
    </row>
    <row r="180" spans="1:12" s="228" customFormat="1" x14ac:dyDescent="0.2">
      <c r="A180" s="510" t="s">
        <v>1052</v>
      </c>
      <c r="B180" s="314" t="s">
        <v>296</v>
      </c>
      <c r="C180" s="314" t="s">
        <v>107</v>
      </c>
      <c r="D180" s="314" t="s">
        <v>106</v>
      </c>
      <c r="E180" s="314" t="s">
        <v>758</v>
      </c>
      <c r="F180" s="314"/>
      <c r="G180" s="522"/>
      <c r="H180" s="522"/>
      <c r="I180" s="522"/>
      <c r="J180" s="522"/>
      <c r="K180" s="400">
        <f t="shared" si="21"/>
        <v>0</v>
      </c>
      <c r="L180" s="226"/>
    </row>
    <row r="181" spans="1:12" s="228" customFormat="1" ht="38.25" x14ac:dyDescent="0.2">
      <c r="A181" s="510" t="s">
        <v>1485</v>
      </c>
      <c r="B181" s="314" t="s">
        <v>296</v>
      </c>
      <c r="C181" s="314" t="s">
        <v>107</v>
      </c>
      <c r="D181" s="314" t="s">
        <v>106</v>
      </c>
      <c r="E181" s="314" t="s">
        <v>1486</v>
      </c>
      <c r="F181" s="314"/>
      <c r="G181" s="332"/>
      <c r="H181" s="332"/>
      <c r="I181" s="522"/>
      <c r="J181" s="332"/>
      <c r="K181" s="400">
        <f t="shared" si="21"/>
        <v>0</v>
      </c>
      <c r="L181" s="226"/>
    </row>
    <row r="182" spans="1:12" s="228" customFormat="1" ht="63.75" x14ac:dyDescent="0.2">
      <c r="A182" s="510" t="s">
        <v>19</v>
      </c>
      <c r="B182" s="314" t="s">
        <v>296</v>
      </c>
      <c r="C182" s="314" t="s">
        <v>107</v>
      </c>
      <c r="D182" s="314" t="s">
        <v>106</v>
      </c>
      <c r="E182" s="314" t="s">
        <v>20</v>
      </c>
      <c r="F182" s="314"/>
      <c r="G182" s="332"/>
      <c r="H182" s="332"/>
      <c r="I182" s="522"/>
      <c r="J182" s="332"/>
      <c r="K182" s="400">
        <f t="shared" si="21"/>
        <v>0</v>
      </c>
      <c r="L182" s="226"/>
    </row>
    <row r="183" spans="1:12" s="228" customFormat="1" x14ac:dyDescent="0.2">
      <c r="A183" s="510" t="s">
        <v>57</v>
      </c>
      <c r="B183" s="314" t="s">
        <v>296</v>
      </c>
      <c r="C183" s="314" t="s">
        <v>107</v>
      </c>
      <c r="D183" s="314" t="s">
        <v>106</v>
      </c>
      <c r="E183" s="314" t="s">
        <v>20</v>
      </c>
      <c r="F183" s="314" t="s">
        <v>58</v>
      </c>
      <c r="G183" s="332"/>
      <c r="H183" s="332"/>
      <c r="I183" s="522"/>
      <c r="J183" s="332">
        <v>62600</v>
      </c>
      <c r="K183" s="400">
        <f t="shared" si="21"/>
        <v>62600</v>
      </c>
      <c r="L183" s="226"/>
    </row>
    <row r="184" spans="1:12" s="228" customFormat="1" ht="20.100000000000001" customHeight="1" x14ac:dyDescent="0.2">
      <c r="A184" s="510" t="s">
        <v>1487</v>
      </c>
      <c r="B184" s="314" t="s">
        <v>296</v>
      </c>
      <c r="C184" s="314" t="s">
        <v>107</v>
      </c>
      <c r="D184" s="314" t="s">
        <v>106</v>
      </c>
      <c r="E184" s="314" t="s">
        <v>758</v>
      </c>
      <c r="F184" s="314"/>
      <c r="G184" s="332"/>
      <c r="H184" s="332"/>
      <c r="I184" s="332"/>
      <c r="J184" s="332"/>
      <c r="K184" s="326">
        <f t="shared" si="21"/>
        <v>0</v>
      </c>
      <c r="L184" s="226"/>
    </row>
    <row r="185" spans="1:12" s="228" customFormat="1" ht="117" customHeight="1" x14ac:dyDescent="0.2">
      <c r="A185" s="510" t="s">
        <v>1048</v>
      </c>
      <c r="B185" s="314" t="s">
        <v>296</v>
      </c>
      <c r="C185" s="314" t="s">
        <v>107</v>
      </c>
      <c r="D185" s="314" t="s">
        <v>106</v>
      </c>
      <c r="E185" s="314" t="s">
        <v>359</v>
      </c>
      <c r="F185" s="314"/>
      <c r="G185" s="332"/>
      <c r="H185" s="332"/>
      <c r="I185" s="332"/>
      <c r="J185" s="332"/>
      <c r="K185" s="400">
        <f t="shared" si="21"/>
        <v>0</v>
      </c>
      <c r="L185" s="226"/>
    </row>
    <row r="186" spans="1:12" s="228" customFormat="1" ht="25.5" x14ac:dyDescent="0.2">
      <c r="A186" s="510" t="s">
        <v>861</v>
      </c>
      <c r="B186" s="314" t="s">
        <v>296</v>
      </c>
      <c r="C186" s="314" t="s">
        <v>107</v>
      </c>
      <c r="D186" s="314" t="s">
        <v>106</v>
      </c>
      <c r="E186" s="314" t="s">
        <v>359</v>
      </c>
      <c r="F186" s="314" t="s">
        <v>862</v>
      </c>
      <c r="G186" s="522"/>
      <c r="H186" s="522"/>
      <c r="I186" s="332"/>
      <c r="J186" s="332">
        <v>15000</v>
      </c>
      <c r="K186" s="326">
        <f t="shared" si="21"/>
        <v>15000</v>
      </c>
      <c r="L186" s="226"/>
    </row>
    <row r="187" spans="1:12" s="228" customFormat="1" ht="66" customHeight="1" x14ac:dyDescent="0.2">
      <c r="A187" s="510" t="s">
        <v>19</v>
      </c>
      <c r="B187" s="314" t="s">
        <v>296</v>
      </c>
      <c r="C187" s="314" t="s">
        <v>107</v>
      </c>
      <c r="D187" s="314" t="s">
        <v>106</v>
      </c>
      <c r="E187" s="314" t="s">
        <v>20</v>
      </c>
      <c r="F187" s="314"/>
      <c r="G187" s="332"/>
      <c r="H187" s="332"/>
      <c r="I187" s="332"/>
      <c r="J187" s="332"/>
      <c r="K187" s="400">
        <f t="shared" si="21"/>
        <v>0</v>
      </c>
      <c r="L187" s="226"/>
    </row>
    <row r="188" spans="1:12" s="228" customFormat="1" ht="25.5" x14ac:dyDescent="0.2">
      <c r="A188" s="510" t="s">
        <v>861</v>
      </c>
      <c r="B188" s="314" t="s">
        <v>296</v>
      </c>
      <c r="C188" s="314" t="s">
        <v>107</v>
      </c>
      <c r="D188" s="314" t="s">
        <v>106</v>
      </c>
      <c r="E188" s="314" t="s">
        <v>20</v>
      </c>
      <c r="F188" s="314" t="s">
        <v>862</v>
      </c>
      <c r="G188" s="522"/>
      <c r="H188" s="522"/>
      <c r="I188" s="332"/>
      <c r="J188" s="332">
        <v>62000</v>
      </c>
      <c r="K188" s="400">
        <f t="shared" si="21"/>
        <v>62000</v>
      </c>
      <c r="L188" s="226"/>
    </row>
    <row r="189" spans="1:12" s="228" customFormat="1" ht="17.25" customHeight="1" x14ac:dyDescent="0.2">
      <c r="A189" s="491" t="s">
        <v>1347</v>
      </c>
      <c r="B189" s="314" t="s">
        <v>296</v>
      </c>
      <c r="C189" s="314" t="s">
        <v>107</v>
      </c>
      <c r="D189" s="314" t="s">
        <v>106</v>
      </c>
      <c r="E189" s="314" t="s">
        <v>1348</v>
      </c>
      <c r="F189" s="314"/>
      <c r="G189" s="332"/>
      <c r="H189" s="522"/>
      <c r="I189" s="332"/>
      <c r="J189" s="332"/>
      <c r="K189" s="400">
        <f t="shared" si="21"/>
        <v>0</v>
      </c>
      <c r="L189" s="226"/>
    </row>
    <row r="190" spans="1:12" s="228" customFormat="1" ht="125.25" customHeight="1" x14ac:dyDescent="0.2">
      <c r="A190" s="523" t="s">
        <v>1817</v>
      </c>
      <c r="B190" s="314" t="s">
        <v>296</v>
      </c>
      <c r="C190" s="314" t="s">
        <v>107</v>
      </c>
      <c r="D190" s="314">
        <v>12</v>
      </c>
      <c r="E190" s="314">
        <v>9996506</v>
      </c>
      <c r="F190" s="314"/>
      <c r="G190" s="522"/>
      <c r="H190" s="332"/>
      <c r="I190" s="332"/>
      <c r="J190" s="332"/>
      <c r="K190" s="400">
        <f t="shared" si="21"/>
        <v>0</v>
      </c>
      <c r="L190" s="226"/>
    </row>
    <row r="191" spans="1:12" s="228" customFormat="1" x14ac:dyDescent="0.2">
      <c r="A191" s="491" t="s">
        <v>1226</v>
      </c>
      <c r="B191" s="314" t="s">
        <v>296</v>
      </c>
      <c r="C191" s="314" t="s">
        <v>107</v>
      </c>
      <c r="D191" s="314">
        <v>12</v>
      </c>
      <c r="E191" s="314">
        <v>9996506</v>
      </c>
      <c r="F191" s="314">
        <v>800</v>
      </c>
      <c r="G191" s="522"/>
      <c r="H191" s="332"/>
      <c r="I191" s="332"/>
      <c r="J191" s="332">
        <v>6395.2043000000003</v>
      </c>
      <c r="K191" s="400">
        <f t="shared" si="21"/>
        <v>6395.2043000000003</v>
      </c>
      <c r="L191" s="226"/>
    </row>
    <row r="192" spans="1:12" s="228" customFormat="1" ht="102" x14ac:dyDescent="0.2">
      <c r="A192" s="523" t="s">
        <v>1488</v>
      </c>
      <c r="B192" s="314" t="s">
        <v>296</v>
      </c>
      <c r="C192" s="314" t="s">
        <v>107</v>
      </c>
      <c r="D192" s="314">
        <v>12</v>
      </c>
      <c r="E192" s="314" t="s">
        <v>1489</v>
      </c>
      <c r="F192" s="314"/>
      <c r="G192" s="522"/>
      <c r="H192" s="332"/>
      <c r="I192" s="522"/>
      <c r="J192" s="332"/>
      <c r="K192" s="400">
        <f t="shared" si="21"/>
        <v>0</v>
      </c>
      <c r="L192" s="226"/>
    </row>
    <row r="193" spans="1:12" s="228" customFormat="1" x14ac:dyDescent="0.2">
      <c r="A193" s="491" t="s">
        <v>1226</v>
      </c>
      <c r="B193" s="314" t="s">
        <v>296</v>
      </c>
      <c r="C193" s="314" t="s">
        <v>107</v>
      </c>
      <c r="D193" s="314">
        <v>12</v>
      </c>
      <c r="E193" s="314" t="s">
        <v>1489</v>
      </c>
      <c r="F193" s="314">
        <v>800</v>
      </c>
      <c r="G193" s="522"/>
      <c r="H193" s="332"/>
      <c r="I193" s="332"/>
      <c r="J193" s="332">
        <v>30000</v>
      </c>
      <c r="K193" s="400">
        <f t="shared" si="21"/>
        <v>30000</v>
      </c>
      <c r="L193" s="226"/>
    </row>
    <row r="194" spans="1:12" s="228" customFormat="1" ht="140.25" x14ac:dyDescent="0.2">
      <c r="A194" s="491" t="s">
        <v>1490</v>
      </c>
      <c r="B194" s="314" t="s">
        <v>296</v>
      </c>
      <c r="C194" s="314" t="s">
        <v>107</v>
      </c>
      <c r="D194" s="314" t="s">
        <v>106</v>
      </c>
      <c r="E194" s="314" t="s">
        <v>1349</v>
      </c>
      <c r="F194" s="314"/>
      <c r="G194" s="332"/>
      <c r="H194" s="522"/>
      <c r="I194" s="332"/>
      <c r="J194" s="332"/>
      <c r="K194" s="400">
        <f t="shared" si="21"/>
        <v>0</v>
      </c>
      <c r="L194" s="226"/>
    </row>
    <row r="195" spans="1:12" s="228" customFormat="1" x14ac:dyDescent="0.2">
      <c r="A195" s="345" t="s">
        <v>1226</v>
      </c>
      <c r="B195" s="314" t="s">
        <v>296</v>
      </c>
      <c r="C195" s="314" t="s">
        <v>107</v>
      </c>
      <c r="D195" s="314" t="s">
        <v>106</v>
      </c>
      <c r="E195" s="314" t="s">
        <v>1349</v>
      </c>
      <c r="F195" s="314" t="s">
        <v>864</v>
      </c>
      <c r="G195" s="524"/>
      <c r="H195" s="412"/>
      <c r="I195" s="412"/>
      <c r="J195" s="412">
        <v>2327.67</v>
      </c>
      <c r="K195" s="400">
        <f t="shared" si="21"/>
        <v>2327.67</v>
      </c>
      <c r="L195" s="226"/>
    </row>
    <row r="196" spans="1:12" s="228" customFormat="1" ht="28.5" customHeight="1" x14ac:dyDescent="0.2">
      <c r="A196" s="525" t="s">
        <v>1556</v>
      </c>
      <c r="B196" s="311" t="s">
        <v>750</v>
      </c>
      <c r="C196" s="311"/>
      <c r="D196" s="311"/>
      <c r="E196" s="311"/>
      <c r="F196" s="311"/>
      <c r="G196" s="312">
        <f>G200+G202</f>
        <v>9000</v>
      </c>
      <c r="H196" s="312">
        <f>H200+H202</f>
        <v>11570.5</v>
      </c>
      <c r="I196" s="312">
        <f>I200+I202</f>
        <v>11570.5</v>
      </c>
      <c r="J196" s="312">
        <f>J200+J202</f>
        <v>0</v>
      </c>
      <c r="K196" s="516">
        <f t="shared" si="21"/>
        <v>11570.5</v>
      </c>
    </row>
    <row r="197" spans="1:12" s="228" customFormat="1" ht="18.75" customHeight="1" x14ac:dyDescent="0.2">
      <c r="A197" s="510" t="s">
        <v>425</v>
      </c>
      <c r="B197" s="314" t="s">
        <v>750</v>
      </c>
      <c r="C197" s="338" t="s">
        <v>107</v>
      </c>
      <c r="D197" s="338"/>
      <c r="E197" s="314"/>
      <c r="F197" s="314"/>
      <c r="G197" s="315"/>
      <c r="H197" s="326"/>
      <c r="I197" s="326"/>
      <c r="J197" s="332"/>
      <c r="K197" s="400">
        <f t="shared" si="21"/>
        <v>0</v>
      </c>
    </row>
    <row r="198" spans="1:12" s="228" customFormat="1" ht="25.5" x14ac:dyDescent="0.2">
      <c r="A198" s="510" t="s">
        <v>255</v>
      </c>
      <c r="B198" s="314" t="s">
        <v>750</v>
      </c>
      <c r="C198" s="338" t="s">
        <v>107</v>
      </c>
      <c r="D198" s="517" t="s">
        <v>106</v>
      </c>
      <c r="E198" s="314"/>
      <c r="F198" s="314"/>
      <c r="G198" s="315"/>
      <c r="H198" s="326"/>
      <c r="I198" s="326"/>
      <c r="J198" s="332"/>
      <c r="K198" s="326">
        <f t="shared" si="21"/>
        <v>0</v>
      </c>
    </row>
    <row r="199" spans="1:12" s="228" customFormat="1" ht="215.25" customHeight="1" x14ac:dyDescent="0.2">
      <c r="A199" s="491" t="s">
        <v>1557</v>
      </c>
      <c r="B199" s="314" t="s">
        <v>750</v>
      </c>
      <c r="C199" s="314" t="s">
        <v>107</v>
      </c>
      <c r="D199" s="314" t="s">
        <v>106</v>
      </c>
      <c r="E199" s="314" t="s">
        <v>1558</v>
      </c>
      <c r="F199" s="314"/>
      <c r="G199" s="326"/>
      <c r="H199" s="326"/>
      <c r="I199" s="326"/>
      <c r="J199" s="332"/>
      <c r="K199" s="400">
        <f t="shared" si="21"/>
        <v>0</v>
      </c>
    </row>
    <row r="200" spans="1:12" s="228" customFormat="1" ht="12" customHeight="1" x14ac:dyDescent="0.2">
      <c r="A200" s="491" t="s">
        <v>1226</v>
      </c>
      <c r="B200" s="314" t="s">
        <v>750</v>
      </c>
      <c r="C200" s="314" t="s">
        <v>107</v>
      </c>
      <c r="D200" s="314" t="s">
        <v>106</v>
      </c>
      <c r="E200" s="314" t="s">
        <v>1558</v>
      </c>
      <c r="F200" s="314" t="s">
        <v>864</v>
      </c>
      <c r="G200" s="326">
        <v>9000</v>
      </c>
      <c r="H200" s="326">
        <v>10000</v>
      </c>
      <c r="I200" s="326">
        <v>10000</v>
      </c>
      <c r="J200" s="332"/>
      <c r="K200" s="400">
        <f t="shared" si="21"/>
        <v>10000</v>
      </c>
    </row>
    <row r="201" spans="1:12" s="537" customFormat="1" ht="191.25" x14ac:dyDescent="0.2">
      <c r="A201" s="534" t="s">
        <v>2376</v>
      </c>
      <c r="B201" s="535">
        <v>139</v>
      </c>
      <c r="C201" s="535" t="s">
        <v>107</v>
      </c>
      <c r="D201" s="535" t="s">
        <v>106</v>
      </c>
      <c r="E201" s="535" t="s">
        <v>2377</v>
      </c>
      <c r="F201" s="536"/>
      <c r="G201" s="536"/>
      <c r="H201" s="536"/>
      <c r="I201" s="536"/>
      <c r="J201" s="536"/>
      <c r="K201" s="536"/>
    </row>
    <row r="202" spans="1:12" s="537" customFormat="1" x14ac:dyDescent="0.2">
      <c r="A202" s="538" t="s">
        <v>1226</v>
      </c>
      <c r="B202" s="535">
        <v>139</v>
      </c>
      <c r="C202" s="535" t="s">
        <v>107</v>
      </c>
      <c r="D202" s="535" t="s">
        <v>106</v>
      </c>
      <c r="E202" s="535" t="s">
        <v>2377</v>
      </c>
      <c r="F202" s="535" t="s">
        <v>864</v>
      </c>
      <c r="G202" s="536"/>
      <c r="H202" s="536">
        <v>1570.5</v>
      </c>
      <c r="I202" s="536">
        <v>1570.5</v>
      </c>
      <c r="J202" s="536"/>
      <c r="K202" s="536">
        <v>1570.5</v>
      </c>
    </row>
    <row r="203" spans="1:12" s="228" customFormat="1" ht="21.75" customHeight="1" x14ac:dyDescent="0.2">
      <c r="A203" s="346" t="s">
        <v>272</v>
      </c>
      <c r="B203" s="526"/>
      <c r="C203" s="526"/>
      <c r="D203" s="526"/>
      <c r="E203" s="526"/>
      <c r="F203" s="497"/>
      <c r="G203" s="327">
        <f>SUM(G196,G171,G161)</f>
        <v>13465.546999999999</v>
      </c>
      <c r="H203" s="327">
        <f>SUM(H196,H171,H161)</f>
        <v>16036.046999999999</v>
      </c>
      <c r="I203" s="327">
        <f>SUM(I196,I171,I161)</f>
        <v>16036.046999999999</v>
      </c>
      <c r="J203" s="327">
        <f>SUM(J196,J171,J161)</f>
        <v>558832.87430000002</v>
      </c>
      <c r="K203" s="327">
        <f t="shared" si="21"/>
        <v>574868.92130000005</v>
      </c>
    </row>
    <row r="204" spans="1:12" ht="57" hidden="1" customHeight="1" x14ac:dyDescent="0.2">
      <c r="A204" s="998" t="s">
        <v>1480</v>
      </c>
      <c r="B204" s="998"/>
      <c r="C204" s="998"/>
      <c r="D204" s="998"/>
      <c r="E204" s="998"/>
      <c r="F204" s="998"/>
      <c r="G204" s="998"/>
      <c r="H204" s="998"/>
      <c r="I204" s="998"/>
      <c r="J204" s="998"/>
      <c r="K204" s="998"/>
      <c r="L204" s="227" t="s">
        <v>371</v>
      </c>
    </row>
    <row r="205" spans="1:12" s="228" customFormat="1" ht="25.5" hidden="1" x14ac:dyDescent="0.2">
      <c r="A205" s="310" t="s">
        <v>360</v>
      </c>
      <c r="B205" s="318" t="s">
        <v>443</v>
      </c>
      <c r="C205" s="318"/>
      <c r="D205" s="318"/>
      <c r="E205" s="318"/>
      <c r="F205" s="318"/>
      <c r="G205" s="347">
        <v>0</v>
      </c>
      <c r="H205" s="347">
        <v>0</v>
      </c>
      <c r="I205" s="347">
        <v>0</v>
      </c>
      <c r="J205" s="347">
        <f>SUM(J209,J212)</f>
        <v>0</v>
      </c>
      <c r="K205" s="320">
        <f>J205+I205</f>
        <v>0</v>
      </c>
    </row>
    <row r="206" spans="1:12" s="228" customFormat="1" hidden="1" x14ac:dyDescent="0.2">
      <c r="A206" s="348" t="s">
        <v>587</v>
      </c>
      <c r="B206" s="322" t="s">
        <v>443</v>
      </c>
      <c r="C206" s="322" t="s">
        <v>66</v>
      </c>
      <c r="D206" s="322"/>
      <c r="E206" s="322"/>
      <c r="F206" s="322"/>
      <c r="G206" s="333"/>
      <c r="H206" s="333"/>
      <c r="I206" s="326"/>
      <c r="J206" s="326"/>
      <c r="K206" s="320">
        <f t="shared" ref="K206:K212" si="22">J206+I206</f>
        <v>0</v>
      </c>
    </row>
    <row r="207" spans="1:12" s="228" customFormat="1" hidden="1" x14ac:dyDescent="0.2">
      <c r="A207" s="348" t="s">
        <v>579</v>
      </c>
      <c r="B207" s="322" t="s">
        <v>443</v>
      </c>
      <c r="C207" s="322" t="s">
        <v>66</v>
      </c>
      <c r="D207" s="322" t="s">
        <v>361</v>
      </c>
      <c r="E207" s="322"/>
      <c r="F207" s="322"/>
      <c r="G207" s="333"/>
      <c r="H207" s="333"/>
      <c r="I207" s="326"/>
      <c r="J207" s="326"/>
      <c r="K207" s="320">
        <f t="shared" si="22"/>
        <v>0</v>
      </c>
    </row>
    <row r="208" spans="1:12" s="228" customFormat="1" ht="51" hidden="1" x14ac:dyDescent="0.2">
      <c r="A208" s="313" t="s">
        <v>407</v>
      </c>
      <c r="B208" s="322" t="s">
        <v>443</v>
      </c>
      <c r="C208" s="322" t="s">
        <v>66</v>
      </c>
      <c r="D208" s="322" t="s">
        <v>361</v>
      </c>
      <c r="E208" s="322" t="s">
        <v>408</v>
      </c>
      <c r="F208" s="322"/>
      <c r="G208" s="333"/>
      <c r="H208" s="333"/>
      <c r="I208" s="326"/>
      <c r="J208" s="326"/>
      <c r="K208" s="320">
        <f t="shared" si="22"/>
        <v>0</v>
      </c>
    </row>
    <row r="209" spans="1:12" s="228" customFormat="1" ht="63.75" hidden="1" x14ac:dyDescent="0.2">
      <c r="A209" s="313" t="s">
        <v>620</v>
      </c>
      <c r="B209" s="322" t="s">
        <v>443</v>
      </c>
      <c r="C209" s="322" t="s">
        <v>66</v>
      </c>
      <c r="D209" s="322" t="s">
        <v>361</v>
      </c>
      <c r="E209" s="322" t="s">
        <v>408</v>
      </c>
      <c r="F209" s="322" t="s">
        <v>785</v>
      </c>
      <c r="G209" s="333"/>
      <c r="H209" s="333"/>
      <c r="I209" s="326"/>
      <c r="J209" s="326"/>
      <c r="K209" s="326">
        <f t="shared" si="22"/>
        <v>0</v>
      </c>
    </row>
    <row r="210" spans="1:12" s="228" customFormat="1" hidden="1" x14ac:dyDescent="0.2">
      <c r="A210" s="321" t="s">
        <v>579</v>
      </c>
      <c r="B210" s="322" t="s">
        <v>443</v>
      </c>
      <c r="C210" s="322" t="s">
        <v>66</v>
      </c>
      <c r="D210" s="322" t="s">
        <v>560</v>
      </c>
      <c r="E210" s="322"/>
      <c r="F210" s="322"/>
      <c r="G210" s="323"/>
      <c r="H210" s="323"/>
      <c r="I210" s="317"/>
      <c r="J210" s="333"/>
      <c r="K210" s="326">
        <f t="shared" si="22"/>
        <v>0</v>
      </c>
      <c r="L210" s="235"/>
    </row>
    <row r="211" spans="1:12" s="228" customFormat="1" ht="38.25" hidden="1" x14ac:dyDescent="0.2">
      <c r="A211" s="321" t="s">
        <v>396</v>
      </c>
      <c r="B211" s="322" t="s">
        <v>443</v>
      </c>
      <c r="C211" s="322" t="s">
        <v>66</v>
      </c>
      <c r="D211" s="322" t="s">
        <v>560</v>
      </c>
      <c r="E211" s="322" t="s">
        <v>397</v>
      </c>
      <c r="F211" s="322" t="s">
        <v>395</v>
      </c>
      <c r="G211" s="323"/>
      <c r="H211" s="323"/>
      <c r="I211" s="317"/>
      <c r="J211" s="333"/>
      <c r="K211" s="326">
        <f t="shared" si="22"/>
        <v>0</v>
      </c>
      <c r="L211" s="235"/>
    </row>
    <row r="212" spans="1:12" s="228" customFormat="1" hidden="1" x14ac:dyDescent="0.2">
      <c r="A212" s="321" t="s">
        <v>57</v>
      </c>
      <c r="B212" s="322" t="s">
        <v>443</v>
      </c>
      <c r="C212" s="322" t="s">
        <v>66</v>
      </c>
      <c r="D212" s="322" t="s">
        <v>560</v>
      </c>
      <c r="E212" s="322" t="s">
        <v>397</v>
      </c>
      <c r="F212" s="322" t="s">
        <v>58</v>
      </c>
      <c r="G212" s="323"/>
      <c r="H212" s="323"/>
      <c r="I212" s="317"/>
      <c r="J212" s="333"/>
      <c r="K212" s="326">
        <f t="shared" si="22"/>
        <v>0</v>
      </c>
      <c r="L212" s="235"/>
    </row>
    <row r="213" spans="1:12" s="228" customFormat="1" ht="30.75" customHeight="1" x14ac:dyDescent="0.2">
      <c r="A213" s="997" t="s">
        <v>1736</v>
      </c>
      <c r="B213" s="997"/>
      <c r="C213" s="997"/>
      <c r="D213" s="997"/>
      <c r="E213" s="997"/>
      <c r="F213" s="997"/>
      <c r="G213" s="997"/>
      <c r="H213" s="997"/>
      <c r="I213" s="997"/>
      <c r="J213" s="997"/>
      <c r="K213" s="997"/>
      <c r="L213" s="227" t="s">
        <v>1071</v>
      </c>
    </row>
    <row r="214" spans="1:12" s="228" customFormat="1" ht="25.5" x14ac:dyDescent="0.2">
      <c r="A214" s="310" t="s">
        <v>763</v>
      </c>
      <c r="B214" s="319">
        <v>309</v>
      </c>
      <c r="C214" s="319"/>
      <c r="D214" s="319"/>
      <c r="E214" s="319"/>
      <c r="F214" s="319"/>
      <c r="G214" s="347">
        <f>SUM(G218,G220)</f>
        <v>0</v>
      </c>
      <c r="H214" s="347">
        <f t="shared" ref="H214:J214" si="23">SUM(H218,H220)</f>
        <v>0</v>
      </c>
      <c r="I214" s="347">
        <f t="shared" si="23"/>
        <v>0</v>
      </c>
      <c r="J214" s="347">
        <f t="shared" si="23"/>
        <v>1550</v>
      </c>
      <c r="K214" s="320">
        <f>J214+I214</f>
        <v>1550</v>
      </c>
    </row>
    <row r="215" spans="1:12" s="228" customFormat="1" ht="13.5" customHeight="1" x14ac:dyDescent="0.2">
      <c r="A215" s="313" t="s">
        <v>621</v>
      </c>
      <c r="B215" s="325">
        <v>309</v>
      </c>
      <c r="C215" s="322" t="s">
        <v>66</v>
      </c>
      <c r="D215" s="319"/>
      <c r="E215" s="319"/>
      <c r="F215" s="319"/>
      <c r="G215" s="323"/>
      <c r="H215" s="323"/>
      <c r="I215" s="324"/>
      <c r="J215" s="326"/>
      <c r="K215" s="320">
        <f t="shared" ref="K215:K220" si="24">J215+I215</f>
        <v>0</v>
      </c>
    </row>
    <row r="216" spans="1:12" s="228" customFormat="1" ht="15" customHeight="1" x14ac:dyDescent="0.2">
      <c r="A216" s="313" t="s">
        <v>579</v>
      </c>
      <c r="B216" s="325">
        <v>309</v>
      </c>
      <c r="C216" s="322" t="s">
        <v>66</v>
      </c>
      <c r="D216" s="322" t="s">
        <v>560</v>
      </c>
      <c r="E216" s="319"/>
      <c r="F216" s="319"/>
      <c r="G216" s="323"/>
      <c r="H216" s="323"/>
      <c r="I216" s="324"/>
      <c r="J216" s="324" t="s">
        <v>56</v>
      </c>
      <c r="K216" s="320"/>
    </row>
    <row r="217" spans="1:12" s="228" customFormat="1" ht="38.25" x14ac:dyDescent="0.2">
      <c r="A217" s="313" t="s">
        <v>316</v>
      </c>
      <c r="B217" s="325">
        <v>309</v>
      </c>
      <c r="C217" s="322" t="s">
        <v>66</v>
      </c>
      <c r="D217" s="322" t="s">
        <v>560</v>
      </c>
      <c r="E217" s="322" t="s">
        <v>317</v>
      </c>
      <c r="F217" s="319"/>
      <c r="G217" s="527"/>
      <c r="H217" s="527"/>
      <c r="I217" s="527"/>
      <c r="J217" s="527"/>
      <c r="K217" s="320">
        <f t="shared" si="24"/>
        <v>0</v>
      </c>
    </row>
    <row r="218" spans="1:12" s="228" customFormat="1" ht="18" customHeight="1" x14ac:dyDescent="0.2">
      <c r="A218" s="313" t="s">
        <v>57</v>
      </c>
      <c r="B218" s="325">
        <v>309</v>
      </c>
      <c r="C218" s="322" t="s">
        <v>66</v>
      </c>
      <c r="D218" s="322" t="s">
        <v>560</v>
      </c>
      <c r="E218" s="322" t="s">
        <v>317</v>
      </c>
      <c r="F218" s="322" t="s">
        <v>58</v>
      </c>
      <c r="G218" s="326"/>
      <c r="H218" s="326"/>
      <c r="I218" s="326"/>
      <c r="J218" s="326">
        <v>1100</v>
      </c>
      <c r="K218" s="326">
        <f t="shared" si="24"/>
        <v>1100</v>
      </c>
    </row>
    <row r="219" spans="1:12" s="228" customFormat="1" ht="48.75" customHeight="1" x14ac:dyDescent="0.2">
      <c r="A219" s="313" t="s">
        <v>879</v>
      </c>
      <c r="B219" s="325">
        <v>309</v>
      </c>
      <c r="C219" s="322" t="s">
        <v>66</v>
      </c>
      <c r="D219" s="322" t="s">
        <v>560</v>
      </c>
      <c r="E219" s="322" t="s">
        <v>878</v>
      </c>
      <c r="F219" s="322"/>
      <c r="G219" s="326"/>
      <c r="H219" s="326"/>
      <c r="I219" s="326"/>
      <c r="J219" s="326"/>
      <c r="K219" s="326">
        <f t="shared" si="24"/>
        <v>0</v>
      </c>
    </row>
    <row r="220" spans="1:12" s="228" customFormat="1" ht="14.25" customHeight="1" x14ac:dyDescent="0.2">
      <c r="A220" s="415" t="s">
        <v>57</v>
      </c>
      <c r="B220" s="528">
        <v>309</v>
      </c>
      <c r="C220" s="399" t="s">
        <v>66</v>
      </c>
      <c r="D220" s="399" t="s">
        <v>560</v>
      </c>
      <c r="E220" s="399" t="s">
        <v>878</v>
      </c>
      <c r="F220" s="399" t="s">
        <v>58</v>
      </c>
      <c r="G220" s="529"/>
      <c r="H220" s="529"/>
      <c r="I220" s="530"/>
      <c r="J220" s="401">
        <v>450</v>
      </c>
      <c r="K220" s="400">
        <f t="shared" si="24"/>
        <v>450</v>
      </c>
    </row>
    <row r="221" spans="1:12" s="228" customFormat="1" ht="21.75" customHeight="1" x14ac:dyDescent="0.2">
      <c r="A221" s="346" t="s">
        <v>272</v>
      </c>
      <c r="B221" s="526"/>
      <c r="C221" s="526"/>
      <c r="D221" s="526"/>
      <c r="E221" s="526"/>
      <c r="F221" s="497"/>
      <c r="G221" s="327">
        <f>G214</f>
        <v>0</v>
      </c>
      <c r="H221" s="327">
        <f t="shared" ref="H221:L221" si="25">H214</f>
        <v>0</v>
      </c>
      <c r="I221" s="327">
        <f t="shared" si="25"/>
        <v>0</v>
      </c>
      <c r="J221" s="327">
        <f t="shared" si="25"/>
        <v>1550</v>
      </c>
      <c r="K221" s="327">
        <f t="shared" si="25"/>
        <v>1550</v>
      </c>
      <c r="L221" s="228">
        <f t="shared" si="25"/>
        <v>0</v>
      </c>
    </row>
    <row r="222" spans="1:12" ht="17.25" customHeight="1" x14ac:dyDescent="0.2">
      <c r="A222" s="236" t="s">
        <v>389</v>
      </c>
      <c r="B222" s="349"/>
      <c r="C222" s="349"/>
      <c r="D222" s="349"/>
      <c r="E222" s="349"/>
      <c r="F222" s="349"/>
      <c r="G222" s="350">
        <f>SUM(G214,G203,G149,G147,G87,G63,G11)</f>
        <v>396396.87500000006</v>
      </c>
      <c r="H222" s="350">
        <f>SUM(H214,H203,H149,H147,H87,H63,H11)</f>
        <v>399806.35770000005</v>
      </c>
      <c r="I222" s="350">
        <f>SUM(I214,I203,I149,I147,I87,I63,I11)</f>
        <v>399428.29331462004</v>
      </c>
      <c r="J222" s="350">
        <f>SUM(J214,J203,J149,J147,J87,J63,J11)</f>
        <v>3666664.4242999996</v>
      </c>
      <c r="K222" s="327">
        <f>J222+I222</f>
        <v>4066092.7176146195</v>
      </c>
      <c r="L222" s="233"/>
    </row>
    <row r="223" spans="1:12" ht="4.5" customHeight="1" x14ac:dyDescent="0.2">
      <c r="A223" s="237"/>
      <c r="B223" s="238"/>
      <c r="C223" s="238"/>
      <c r="D223" s="238"/>
      <c r="E223" s="238"/>
      <c r="F223" s="238"/>
      <c r="G223" s="239"/>
      <c r="H223" s="239"/>
      <c r="I223" s="240"/>
      <c r="J223" s="241"/>
      <c r="K223" s="242"/>
    </row>
    <row r="224" spans="1:12" ht="15.75" customHeight="1" x14ac:dyDescent="0.2">
      <c r="A224" s="243" t="s">
        <v>100</v>
      </c>
      <c r="B224" s="244"/>
      <c r="C224" s="244"/>
      <c r="D224" s="244"/>
      <c r="E224" s="244"/>
      <c r="F224" s="245"/>
      <c r="G224" s="244"/>
      <c r="H224" s="244"/>
      <c r="I224" s="244"/>
      <c r="J224" s="244"/>
      <c r="K224" s="244"/>
    </row>
    <row r="225" spans="1:11" ht="12.75" customHeight="1" x14ac:dyDescent="0.2">
      <c r="A225" s="246" t="s">
        <v>1545</v>
      </c>
    </row>
    <row r="226" spans="1:11" ht="12.75" customHeight="1" x14ac:dyDescent="0.2"/>
    <row r="227" spans="1:11" ht="12.75" customHeight="1" x14ac:dyDescent="0.2"/>
    <row r="228" spans="1:11" ht="12.75" customHeight="1" x14ac:dyDescent="0.2"/>
    <row r="229" spans="1:11" ht="12.75" customHeight="1" x14ac:dyDescent="0.2"/>
    <row r="230" spans="1:11" ht="12.75" customHeight="1" x14ac:dyDescent="0.2"/>
    <row r="231" spans="1:11" ht="12.75" customHeight="1" x14ac:dyDescent="0.2"/>
    <row r="232" spans="1:11" ht="12.75" customHeight="1" x14ac:dyDescent="0.2"/>
    <row r="233" spans="1:11" ht="12.75" customHeight="1" x14ac:dyDescent="0.2"/>
    <row r="234" spans="1:11" ht="12.75" customHeight="1" x14ac:dyDescent="0.2">
      <c r="A234" s="226"/>
      <c r="B234" s="226"/>
      <c r="C234" s="226"/>
      <c r="D234" s="226"/>
      <c r="E234" s="226"/>
      <c r="I234" s="226"/>
      <c r="J234" s="226"/>
      <c r="K234" s="226"/>
    </row>
    <row r="235" spans="1:11" ht="12.75" customHeight="1" x14ac:dyDescent="0.2">
      <c r="A235" s="226"/>
      <c r="B235" s="226"/>
      <c r="C235" s="226"/>
      <c r="D235" s="226"/>
      <c r="E235" s="226"/>
      <c r="I235" s="226"/>
      <c r="J235" s="226"/>
      <c r="K235" s="226"/>
    </row>
    <row r="236" spans="1:11" ht="12.75" customHeight="1" x14ac:dyDescent="0.2">
      <c r="A236" s="226"/>
      <c r="B236" s="226"/>
      <c r="C236" s="226"/>
      <c r="D236" s="226"/>
      <c r="E236" s="226"/>
      <c r="I236" s="226"/>
      <c r="J236" s="226"/>
      <c r="K236" s="226"/>
    </row>
    <row r="237" spans="1:11" ht="12.75" customHeight="1" x14ac:dyDescent="0.2">
      <c r="A237" s="226"/>
      <c r="B237" s="226"/>
      <c r="C237" s="226"/>
      <c r="D237" s="226"/>
      <c r="E237" s="226"/>
      <c r="I237" s="226"/>
      <c r="J237" s="226"/>
      <c r="K237" s="226"/>
    </row>
    <row r="238" spans="1:11" ht="12.75" customHeight="1" x14ac:dyDescent="0.2">
      <c r="A238" s="226"/>
      <c r="B238" s="226"/>
      <c r="C238" s="226"/>
      <c r="D238" s="226"/>
      <c r="E238" s="226"/>
      <c r="I238" s="226"/>
      <c r="J238" s="226"/>
      <c r="K238" s="226"/>
    </row>
    <row r="239" spans="1:11" ht="12.75" customHeight="1" x14ac:dyDescent="0.2">
      <c r="A239" s="226"/>
      <c r="B239" s="226"/>
      <c r="C239" s="226"/>
      <c r="D239" s="226"/>
      <c r="E239" s="226"/>
      <c r="I239" s="226"/>
      <c r="J239" s="226"/>
      <c r="K239" s="226"/>
    </row>
    <row r="240" spans="1:11" ht="12.75" customHeight="1" x14ac:dyDescent="0.2">
      <c r="A240" s="226"/>
      <c r="B240" s="226"/>
      <c r="C240" s="226"/>
      <c r="D240" s="226"/>
      <c r="E240" s="226"/>
      <c r="I240" s="226"/>
      <c r="J240" s="226"/>
      <c r="K240" s="226"/>
    </row>
    <row r="241" spans="1:11" ht="12.75" customHeight="1" x14ac:dyDescent="0.2">
      <c r="A241" s="226"/>
      <c r="B241" s="226"/>
      <c r="C241" s="226"/>
      <c r="D241" s="226"/>
      <c r="E241" s="226"/>
      <c r="I241" s="226"/>
      <c r="J241" s="226"/>
      <c r="K241" s="226"/>
    </row>
    <row r="242" spans="1:11" ht="12.75" customHeight="1" x14ac:dyDescent="0.2">
      <c r="A242" s="226"/>
      <c r="B242" s="226"/>
      <c r="C242" s="226"/>
      <c r="D242" s="226"/>
      <c r="E242" s="226"/>
      <c r="I242" s="226"/>
      <c r="J242" s="226"/>
      <c r="K242" s="226"/>
    </row>
    <row r="243" spans="1:11" ht="12.75" customHeight="1" x14ac:dyDescent="0.2">
      <c r="A243" s="226"/>
      <c r="B243" s="226"/>
      <c r="C243" s="226"/>
      <c r="D243" s="226"/>
      <c r="E243" s="226"/>
      <c r="I243" s="226"/>
      <c r="J243" s="226"/>
      <c r="K243" s="226"/>
    </row>
  </sheetData>
  <autoFilter ref="A9:M222"/>
  <mergeCells count="17">
    <mergeCell ref="A2:K2"/>
    <mergeCell ref="A3:K3"/>
    <mergeCell ref="A4:K4"/>
    <mergeCell ref="A5:K5"/>
    <mergeCell ref="A7:A8"/>
    <mergeCell ref="B7:F7"/>
    <mergeCell ref="G7:H7"/>
    <mergeCell ref="I7:I8"/>
    <mergeCell ref="J7:K7"/>
    <mergeCell ref="A160:K160"/>
    <mergeCell ref="A204:K204"/>
    <mergeCell ref="A213:K213"/>
    <mergeCell ref="A10:K10"/>
    <mergeCell ref="A57:K57"/>
    <mergeCell ref="A64:K64"/>
    <mergeCell ref="A88:K88"/>
    <mergeCell ref="A148:K148"/>
  </mergeCells>
  <conditionalFormatting sqref="I128:J135 G15:K15 G14:J14 G16:J16 G20:J27 G37:K39 G30:J36 G40:J51 I136 K127:K135 G17:K19 G28:K29 G52:K56">
    <cfRule type="cellIs" dxfId="1" priority="3" operator="equal">
      <formula>0</formula>
    </cfRule>
  </conditionalFormatting>
  <conditionalFormatting sqref="J136:K136">
    <cfRule type="cellIs" dxfId="0" priority="2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&amp;C&amp;P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/>
  <dimension ref="A1:L27"/>
  <sheetViews>
    <sheetView tabSelected="1" view="pageBreakPreview" zoomScale="90" zoomScaleNormal="100" zoomScaleSheetLayoutView="90" workbookViewId="0">
      <selection activeCell="H2" sqref="H2"/>
    </sheetView>
  </sheetViews>
  <sheetFormatPr defaultRowHeight="15" x14ac:dyDescent="0.2"/>
  <cols>
    <col min="1" max="1" width="41.140625" style="214" customWidth="1"/>
    <col min="2" max="2" width="6.7109375" style="214" customWidth="1"/>
    <col min="3" max="3" width="5.140625" style="249" customWidth="1"/>
    <col min="4" max="4" width="4.7109375" style="249" customWidth="1"/>
    <col min="5" max="5" width="10.28515625" style="249" customWidth="1"/>
    <col min="6" max="6" width="4.140625" style="249" customWidth="1"/>
    <col min="7" max="8" width="15.28515625" style="214" customWidth="1"/>
    <col min="9" max="9" width="9.7109375" style="214" customWidth="1"/>
    <col min="10" max="10" width="15.7109375" style="214" customWidth="1"/>
    <col min="11" max="11" width="14.7109375" style="214" customWidth="1"/>
    <col min="12" max="12" width="11.5703125" style="214" hidden="1" customWidth="1"/>
    <col min="13" max="16384" width="9.140625" style="214"/>
  </cols>
  <sheetData>
    <row r="1" spans="1:12" x14ac:dyDescent="0.2">
      <c r="K1" s="250"/>
    </row>
    <row r="4" spans="1:12" ht="15.75" x14ac:dyDescent="0.2">
      <c r="A4" s="1010" t="s">
        <v>2</v>
      </c>
      <c r="B4" s="1010"/>
      <c r="C4" s="1010"/>
      <c r="D4" s="1010"/>
      <c r="E4" s="1010"/>
      <c r="F4" s="1010"/>
      <c r="G4" s="1010"/>
      <c r="H4" s="1010"/>
      <c r="I4" s="1010"/>
      <c r="J4" s="1010"/>
      <c r="K4" s="1010"/>
    </row>
    <row r="5" spans="1:12" ht="41.25" customHeight="1" x14ac:dyDescent="0.2">
      <c r="A5" s="1010" t="s">
        <v>310</v>
      </c>
      <c r="B5" s="1010"/>
      <c r="C5" s="1010"/>
      <c r="D5" s="1010"/>
      <c r="E5" s="1010"/>
      <c r="F5" s="1010"/>
      <c r="G5" s="1010"/>
      <c r="H5" s="1010"/>
      <c r="I5" s="1010"/>
      <c r="J5" s="1010"/>
      <c r="K5" s="1010"/>
    </row>
    <row r="6" spans="1:12" ht="13.5" customHeight="1" x14ac:dyDescent="0.2">
      <c r="A6" s="1010" t="s">
        <v>2398</v>
      </c>
      <c r="B6" s="1010"/>
      <c r="C6" s="1010"/>
      <c r="D6" s="1010"/>
      <c r="E6" s="1010"/>
      <c r="F6" s="1010"/>
      <c r="G6" s="1010"/>
      <c r="H6" s="1010"/>
      <c r="I6" s="1010"/>
      <c r="J6" s="1010"/>
      <c r="K6" s="1010"/>
      <c r="L6" s="251"/>
    </row>
    <row r="7" spans="1:12" ht="10.5" customHeight="1" x14ac:dyDescent="0.2">
      <c r="C7" s="252"/>
      <c r="D7" s="252"/>
      <c r="E7" s="252"/>
      <c r="F7" s="252"/>
      <c r="G7" s="252"/>
      <c r="H7" s="252"/>
      <c r="I7" s="252"/>
      <c r="J7" s="253"/>
      <c r="L7" s="251"/>
    </row>
    <row r="8" spans="1:12" x14ac:dyDescent="0.2">
      <c r="K8" s="254" t="s">
        <v>1131</v>
      </c>
    </row>
    <row r="9" spans="1:12" s="255" customFormat="1" ht="12.75" x14ac:dyDescent="0.2">
      <c r="A9" s="1011" t="s">
        <v>1750</v>
      </c>
      <c r="B9" s="1003" t="s">
        <v>2325</v>
      </c>
      <c r="C9" s="1003"/>
      <c r="D9" s="1003"/>
      <c r="E9" s="1003"/>
      <c r="F9" s="1003"/>
      <c r="G9" s="1009" t="s">
        <v>540</v>
      </c>
      <c r="H9" s="1009"/>
      <c r="I9" s="1009" t="s">
        <v>1751</v>
      </c>
      <c r="J9" s="1009"/>
      <c r="K9" s="1009"/>
    </row>
    <row r="10" spans="1:12" s="255" customFormat="1" ht="29.25" customHeight="1" x14ac:dyDescent="0.2">
      <c r="A10" s="1011"/>
      <c r="B10" s="1009" t="s">
        <v>1181</v>
      </c>
      <c r="C10" s="1009" t="s">
        <v>1222</v>
      </c>
      <c r="D10" s="1009" t="s">
        <v>105</v>
      </c>
      <c r="E10" s="1009" t="s">
        <v>267</v>
      </c>
      <c r="F10" s="1009" t="s">
        <v>103</v>
      </c>
      <c r="G10" s="1009" t="s">
        <v>2327</v>
      </c>
      <c r="H10" s="1009" t="s">
        <v>2326</v>
      </c>
      <c r="I10" s="1009" t="s">
        <v>357</v>
      </c>
      <c r="J10" s="1009" t="s">
        <v>649</v>
      </c>
      <c r="K10" s="1009"/>
    </row>
    <row r="11" spans="1:12" s="255" customFormat="1" ht="117.75" x14ac:dyDescent="0.2">
      <c r="A11" s="1011"/>
      <c r="B11" s="1009"/>
      <c r="C11" s="1009"/>
      <c r="D11" s="1009"/>
      <c r="E11" s="1009"/>
      <c r="F11" s="1009"/>
      <c r="G11" s="1009"/>
      <c r="H11" s="1009"/>
      <c r="I11" s="1009"/>
      <c r="J11" s="416" t="s">
        <v>1801</v>
      </c>
      <c r="K11" s="416" t="s">
        <v>2328</v>
      </c>
    </row>
    <row r="12" spans="1:12" s="255" customFormat="1" ht="12.75" x14ac:dyDescent="0.2">
      <c r="A12" s="417" t="s">
        <v>709</v>
      </c>
      <c r="B12" s="418">
        <v>2</v>
      </c>
      <c r="C12" s="416">
        <v>3</v>
      </c>
      <c r="D12" s="416">
        <v>4</v>
      </c>
      <c r="E12" s="416">
        <v>5</v>
      </c>
      <c r="F12" s="416">
        <v>6</v>
      </c>
      <c r="G12" s="416">
        <v>7</v>
      </c>
      <c r="H12" s="416">
        <v>8</v>
      </c>
      <c r="I12" s="417" t="s">
        <v>423</v>
      </c>
      <c r="J12" s="416">
        <v>10</v>
      </c>
      <c r="K12" s="417" t="s">
        <v>108</v>
      </c>
    </row>
    <row r="13" spans="1:12" s="255" customFormat="1" ht="25.5" x14ac:dyDescent="0.2">
      <c r="A13" s="419" t="s">
        <v>295</v>
      </c>
      <c r="B13" s="420" t="s">
        <v>296</v>
      </c>
      <c r="C13" s="421"/>
      <c r="D13" s="421"/>
      <c r="E13" s="421"/>
      <c r="F13" s="421"/>
      <c r="G13" s="422"/>
      <c r="H13" s="422"/>
      <c r="I13" s="422"/>
      <c r="J13" s="422"/>
      <c r="K13" s="422"/>
      <c r="L13" s="255" t="s">
        <v>445</v>
      </c>
    </row>
    <row r="14" spans="1:12" s="255" customFormat="1" ht="12.75" x14ac:dyDescent="0.2">
      <c r="A14" s="329" t="s">
        <v>425</v>
      </c>
      <c r="B14" s="420" t="s">
        <v>296</v>
      </c>
      <c r="C14" s="420" t="s">
        <v>107</v>
      </c>
      <c r="D14" s="420"/>
      <c r="E14" s="420"/>
      <c r="F14" s="420"/>
      <c r="G14" s="423"/>
      <c r="H14" s="423"/>
      <c r="I14" s="423"/>
      <c r="J14" s="423"/>
      <c r="K14" s="423"/>
    </row>
    <row r="15" spans="1:12" s="255" customFormat="1" ht="25.5" x14ac:dyDescent="0.2">
      <c r="A15" s="329" t="s">
        <v>255</v>
      </c>
      <c r="B15" s="420" t="s">
        <v>296</v>
      </c>
      <c r="C15" s="420" t="s">
        <v>107</v>
      </c>
      <c r="D15" s="420" t="s">
        <v>106</v>
      </c>
      <c r="E15" s="420"/>
      <c r="F15" s="420"/>
      <c r="G15" s="423"/>
      <c r="H15" s="423"/>
      <c r="I15" s="423"/>
      <c r="J15" s="423"/>
      <c r="K15" s="423"/>
    </row>
    <row r="16" spans="1:12" s="255" customFormat="1" ht="140.25" x14ac:dyDescent="0.2">
      <c r="A16" s="329" t="s">
        <v>1818</v>
      </c>
      <c r="B16" s="420" t="s">
        <v>296</v>
      </c>
      <c r="C16" s="420" t="s">
        <v>107</v>
      </c>
      <c r="D16" s="420" t="s">
        <v>106</v>
      </c>
      <c r="E16" s="420" t="s">
        <v>1221</v>
      </c>
      <c r="F16" s="420" t="s">
        <v>1049</v>
      </c>
      <c r="G16" s="423">
        <v>19115.8</v>
      </c>
      <c r="H16" s="423">
        <v>19115.8</v>
      </c>
      <c r="I16" s="423">
        <v>18958.5</v>
      </c>
      <c r="J16" s="423">
        <f>I16/G16*100</f>
        <v>99.177120497180354</v>
      </c>
      <c r="K16" s="423">
        <f>I16/H16*100</f>
        <v>99.177120497180354</v>
      </c>
    </row>
    <row r="17" spans="1:11" s="255" customFormat="1" ht="12.75" x14ac:dyDescent="0.2">
      <c r="A17" s="419" t="s">
        <v>863</v>
      </c>
      <c r="B17" s="424" t="s">
        <v>85</v>
      </c>
      <c r="C17" s="424"/>
      <c r="D17" s="424"/>
      <c r="E17" s="424"/>
      <c r="F17" s="424"/>
      <c r="G17" s="423"/>
      <c r="H17" s="423"/>
      <c r="I17" s="423"/>
      <c r="J17" s="423"/>
      <c r="K17" s="423"/>
    </row>
    <row r="18" spans="1:11" s="255" customFormat="1" ht="178.5" x14ac:dyDescent="0.2">
      <c r="A18" s="409" t="s">
        <v>1819</v>
      </c>
      <c r="B18" s="425" t="s">
        <v>85</v>
      </c>
      <c r="C18" s="425" t="s">
        <v>107</v>
      </c>
      <c r="D18" s="425" t="s">
        <v>106</v>
      </c>
      <c r="E18" s="425" t="s">
        <v>1220</v>
      </c>
      <c r="F18" s="425" t="s">
        <v>1049</v>
      </c>
      <c r="G18" s="426">
        <v>262.3</v>
      </c>
      <c r="H18" s="426">
        <v>262.3</v>
      </c>
      <c r="I18" s="426">
        <v>262.3</v>
      </c>
      <c r="J18" s="423">
        <f>I18/G18*100</f>
        <v>100</v>
      </c>
      <c r="K18" s="423">
        <f>I18/H18*100</f>
        <v>100</v>
      </c>
    </row>
    <row r="19" spans="1:11" s="258" customFormat="1" ht="14.25" x14ac:dyDescent="0.2">
      <c r="A19" s="229" t="s">
        <v>424</v>
      </c>
      <c r="B19" s="230"/>
      <c r="C19" s="230"/>
      <c r="D19" s="230"/>
      <c r="E19" s="230"/>
      <c r="F19" s="256"/>
      <c r="G19" s="734">
        <f>SUM(G16,G18)</f>
        <v>19378.099999999999</v>
      </c>
      <c r="H19" s="734">
        <f>SUM(H16,H18)</f>
        <v>19378.099999999999</v>
      </c>
      <c r="I19" s="734">
        <f>SUM(I16,I18)</f>
        <v>19220.8</v>
      </c>
      <c r="J19" s="257">
        <f>IF(G19=0, ,I19/G19*100)</f>
        <v>99.188258910832332</v>
      </c>
      <c r="K19" s="257">
        <f>IF(H19=0, ,I19/H19*100)</f>
        <v>99.188258910832332</v>
      </c>
    </row>
    <row r="20" spans="1:11" s="258" customFormat="1" ht="14.25" hidden="1" x14ac:dyDescent="0.2">
      <c r="A20" s="427"/>
      <c r="B20" s="428"/>
      <c r="C20" s="428"/>
      <c r="D20" s="428"/>
      <c r="E20" s="428"/>
      <c r="F20" s="429"/>
      <c r="G20" s="430"/>
      <c r="H20" s="430"/>
      <c r="I20" s="430"/>
      <c r="J20" s="430"/>
      <c r="K20" s="430"/>
    </row>
    <row r="21" spans="1:11" s="258" customFormat="1" hidden="1" x14ac:dyDescent="0.2">
      <c r="A21" s="431"/>
      <c r="B21" s="319"/>
      <c r="C21" s="319"/>
      <c r="D21" s="319"/>
      <c r="E21" s="319"/>
      <c r="F21" s="323"/>
      <c r="G21" s="432"/>
      <c r="H21" s="433"/>
      <c r="I21" s="433"/>
      <c r="J21" s="434"/>
      <c r="K21" s="434"/>
    </row>
    <row r="22" spans="1:11" s="258" customFormat="1" hidden="1" x14ac:dyDescent="0.2">
      <c r="A22" s="431"/>
      <c r="B22" s="319"/>
      <c r="C22" s="319"/>
      <c r="D22" s="319"/>
      <c r="E22" s="319"/>
      <c r="F22" s="323"/>
      <c r="G22" s="432"/>
      <c r="H22" s="433"/>
      <c r="I22" s="433"/>
      <c r="J22" s="434"/>
      <c r="K22" s="434"/>
    </row>
    <row r="23" spans="1:11" s="258" customFormat="1" hidden="1" x14ac:dyDescent="0.2">
      <c r="A23" s="431"/>
      <c r="B23" s="435"/>
      <c r="C23" s="435"/>
      <c r="D23" s="435"/>
      <c r="E23" s="319"/>
      <c r="F23" s="436"/>
      <c r="G23" s="437"/>
      <c r="H23" s="438"/>
      <c r="I23" s="438"/>
      <c r="J23" s="439"/>
      <c r="K23" s="439"/>
    </row>
    <row r="24" spans="1:11" hidden="1" x14ac:dyDescent="0.2">
      <c r="A24" s="236" t="s">
        <v>424</v>
      </c>
      <c r="B24" s="256"/>
      <c r="C24" s="256"/>
      <c r="D24" s="256"/>
      <c r="E24" s="256"/>
      <c r="F24" s="256"/>
      <c r="G24" s="259"/>
      <c r="H24" s="259"/>
      <c r="I24" s="259"/>
      <c r="J24" s="260"/>
      <c r="K24" s="260"/>
    </row>
    <row r="25" spans="1:11" x14ac:dyDescent="0.2">
      <c r="A25" s="261"/>
      <c r="B25" s="261"/>
      <c r="C25" s="262"/>
      <c r="D25" s="262"/>
      <c r="E25" s="262"/>
      <c r="F25" s="262"/>
      <c r="G25" s="261"/>
      <c r="H25" s="261"/>
      <c r="I25" s="261"/>
    </row>
    <row r="26" spans="1:11" x14ac:dyDescent="0.2">
      <c r="A26" s="1007" t="s">
        <v>100</v>
      </c>
      <c r="B26" s="1007"/>
      <c r="C26" s="1007"/>
      <c r="D26" s="1007"/>
      <c r="E26" s="1007"/>
      <c r="F26" s="1007"/>
      <c r="G26" s="1007"/>
      <c r="H26" s="1007"/>
      <c r="I26" s="1007"/>
      <c r="J26" s="1007"/>
    </row>
    <row r="27" spans="1:11" x14ac:dyDescent="0.2">
      <c r="A27" s="1008" t="s">
        <v>1663</v>
      </c>
      <c r="B27" s="1008"/>
      <c r="C27" s="1008"/>
      <c r="D27" s="1008"/>
      <c r="E27" s="1008"/>
      <c r="F27" s="1008"/>
      <c r="G27" s="1008"/>
      <c r="H27" s="1008"/>
      <c r="I27" s="1008"/>
      <c r="J27" s="1008"/>
      <c r="K27" s="1008"/>
    </row>
  </sheetData>
  <mergeCells count="18">
    <mergeCell ref="A4:K4"/>
    <mergeCell ref="A5:K5"/>
    <mergeCell ref="A6:K6"/>
    <mergeCell ref="A9:A11"/>
    <mergeCell ref="B9:F9"/>
    <mergeCell ref="G9:H9"/>
    <mergeCell ref="I9:K9"/>
    <mergeCell ref="B10:B11"/>
    <mergeCell ref="C10:C11"/>
    <mergeCell ref="D10:D11"/>
    <mergeCell ref="A26:J26"/>
    <mergeCell ref="A27:K27"/>
    <mergeCell ref="E10:E11"/>
    <mergeCell ref="F10:F11"/>
    <mergeCell ref="G10:G11"/>
    <mergeCell ref="H10:H11"/>
    <mergeCell ref="I10:I11"/>
    <mergeCell ref="J10:K10"/>
  </mergeCells>
  <pageMargins left="0.31496062992125984" right="0.31496062992125984" top="0.74803149606299213" bottom="0.74803149606299213" header="0.31496062992125984" footer="0.31496062992125984"/>
  <pageSetup paperSize="9" scale="65" orientation="portrait" horizontalDpi="1200" verticalDpi="1200" r:id="rId1"/>
  <headerFooter>
    <oddFooter>&amp;C&amp;P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4"/>
  <sheetViews>
    <sheetView view="pageBreakPreview" zoomScale="110" zoomScaleNormal="100" zoomScaleSheetLayoutView="110" workbookViewId="0">
      <selection activeCell="I23" sqref="I23"/>
    </sheetView>
  </sheetViews>
  <sheetFormatPr defaultRowHeight="12" x14ac:dyDescent="0.2"/>
  <cols>
    <col min="1" max="1" width="23" style="148" customWidth="1"/>
    <col min="2" max="2" width="6.7109375" style="148" customWidth="1"/>
    <col min="3" max="3" width="8.140625" style="148" customWidth="1"/>
    <col min="4" max="4" width="8" style="148" customWidth="1"/>
    <col min="5" max="5" width="6.85546875" style="148" customWidth="1"/>
    <col min="6" max="6" width="10.7109375" style="148" customWidth="1"/>
    <col min="7" max="7" width="9.85546875" style="148" customWidth="1"/>
    <col min="8" max="8" width="10.85546875" style="148" customWidth="1"/>
    <col min="9" max="9" width="7.7109375" style="148" customWidth="1"/>
    <col min="10" max="10" width="8.28515625" style="148" customWidth="1"/>
    <col min="11" max="11" width="3.140625" style="148" customWidth="1"/>
    <col min="12" max="12" width="2" style="148" customWidth="1"/>
    <col min="13" max="13" width="5.7109375" style="148" customWidth="1"/>
    <col min="14" max="14" width="5.85546875" style="148" hidden="1" customWidth="1"/>
    <col min="15" max="15" width="8.85546875" style="148" customWidth="1"/>
    <col min="16" max="16" width="8" style="148" customWidth="1"/>
    <col min="17" max="17" width="8.7109375" style="148" customWidth="1"/>
    <col min="18" max="18" width="7.140625" style="148" customWidth="1"/>
    <col min="19" max="19" width="10.7109375" style="164" customWidth="1"/>
    <col min="20" max="20" width="2.5703125" style="164" customWidth="1"/>
    <col min="21" max="21" width="11.42578125" style="164" bestFit="1" customWidth="1"/>
    <col min="22" max="256" width="9.140625" style="164"/>
    <col min="257" max="257" width="23" style="164" customWidth="1"/>
    <col min="258" max="258" width="6.7109375" style="164" customWidth="1"/>
    <col min="259" max="259" width="8.140625" style="164" customWidth="1"/>
    <col min="260" max="260" width="8" style="164" customWidth="1"/>
    <col min="261" max="261" width="6.85546875" style="164" customWidth="1"/>
    <col min="262" max="262" width="10.7109375" style="164" customWidth="1"/>
    <col min="263" max="263" width="9.85546875" style="164" customWidth="1"/>
    <col min="264" max="264" width="10.85546875" style="164" customWidth="1"/>
    <col min="265" max="265" width="7.7109375" style="164" customWidth="1"/>
    <col min="266" max="266" width="8.28515625" style="164" customWidth="1"/>
    <col min="267" max="267" width="3.140625" style="164" customWidth="1"/>
    <col min="268" max="268" width="2" style="164" customWidth="1"/>
    <col min="269" max="269" width="3.7109375" style="164" customWidth="1"/>
    <col min="270" max="270" width="0" style="164" hidden="1" customWidth="1"/>
    <col min="271" max="271" width="8.85546875" style="164" customWidth="1"/>
    <col min="272" max="272" width="8" style="164" customWidth="1"/>
    <col min="273" max="273" width="8.7109375" style="164" customWidth="1"/>
    <col min="274" max="274" width="7.140625" style="164" customWidth="1"/>
    <col min="275" max="275" width="10.7109375" style="164" customWidth="1"/>
    <col min="276" max="276" width="2.5703125" style="164" customWidth="1"/>
    <col min="277" max="277" width="11.42578125" style="164" bestFit="1" customWidth="1"/>
    <col min="278" max="512" width="9.140625" style="164"/>
    <col min="513" max="513" width="23" style="164" customWidth="1"/>
    <col min="514" max="514" width="6.7109375" style="164" customWidth="1"/>
    <col min="515" max="515" width="8.140625" style="164" customWidth="1"/>
    <col min="516" max="516" width="8" style="164" customWidth="1"/>
    <col min="517" max="517" width="6.85546875" style="164" customWidth="1"/>
    <col min="518" max="518" width="10.7109375" style="164" customWidth="1"/>
    <col min="519" max="519" width="9.85546875" style="164" customWidth="1"/>
    <col min="520" max="520" width="10.85546875" style="164" customWidth="1"/>
    <col min="521" max="521" width="7.7109375" style="164" customWidth="1"/>
    <col min="522" max="522" width="8.28515625" style="164" customWidth="1"/>
    <col min="523" max="523" width="3.140625" style="164" customWidth="1"/>
    <col min="524" max="524" width="2" style="164" customWidth="1"/>
    <col min="525" max="525" width="3.7109375" style="164" customWidth="1"/>
    <col min="526" max="526" width="0" style="164" hidden="1" customWidth="1"/>
    <col min="527" max="527" width="8.85546875" style="164" customWidth="1"/>
    <col min="528" max="528" width="8" style="164" customWidth="1"/>
    <col min="529" max="529" width="8.7109375" style="164" customWidth="1"/>
    <col min="530" max="530" width="7.140625" style="164" customWidth="1"/>
    <col min="531" max="531" width="10.7109375" style="164" customWidth="1"/>
    <col min="532" max="532" width="2.5703125" style="164" customWidth="1"/>
    <col min="533" max="533" width="11.42578125" style="164" bestFit="1" customWidth="1"/>
    <col min="534" max="768" width="9.140625" style="164"/>
    <col min="769" max="769" width="23" style="164" customWidth="1"/>
    <col min="770" max="770" width="6.7109375" style="164" customWidth="1"/>
    <col min="771" max="771" width="8.140625" style="164" customWidth="1"/>
    <col min="772" max="772" width="8" style="164" customWidth="1"/>
    <col min="773" max="773" width="6.85546875" style="164" customWidth="1"/>
    <col min="774" max="774" width="10.7109375" style="164" customWidth="1"/>
    <col min="775" max="775" width="9.85546875" style="164" customWidth="1"/>
    <col min="776" max="776" width="10.85546875" style="164" customWidth="1"/>
    <col min="777" max="777" width="7.7109375" style="164" customWidth="1"/>
    <col min="778" max="778" width="8.28515625" style="164" customWidth="1"/>
    <col min="779" max="779" width="3.140625" style="164" customWidth="1"/>
    <col min="780" max="780" width="2" style="164" customWidth="1"/>
    <col min="781" max="781" width="3.7109375" style="164" customWidth="1"/>
    <col min="782" max="782" width="0" style="164" hidden="1" customWidth="1"/>
    <col min="783" max="783" width="8.85546875" style="164" customWidth="1"/>
    <col min="784" max="784" width="8" style="164" customWidth="1"/>
    <col min="785" max="785" width="8.7109375" style="164" customWidth="1"/>
    <col min="786" max="786" width="7.140625" style="164" customWidth="1"/>
    <col min="787" max="787" width="10.7109375" style="164" customWidth="1"/>
    <col min="788" max="788" width="2.5703125" style="164" customWidth="1"/>
    <col min="789" max="789" width="11.42578125" style="164" bestFit="1" customWidth="1"/>
    <col min="790" max="1024" width="9.140625" style="164"/>
    <col min="1025" max="1025" width="23" style="164" customWidth="1"/>
    <col min="1026" max="1026" width="6.7109375" style="164" customWidth="1"/>
    <col min="1027" max="1027" width="8.140625" style="164" customWidth="1"/>
    <col min="1028" max="1028" width="8" style="164" customWidth="1"/>
    <col min="1029" max="1029" width="6.85546875" style="164" customWidth="1"/>
    <col min="1030" max="1030" width="10.7109375" style="164" customWidth="1"/>
    <col min="1031" max="1031" width="9.85546875" style="164" customWidth="1"/>
    <col min="1032" max="1032" width="10.85546875" style="164" customWidth="1"/>
    <col min="1033" max="1033" width="7.7109375" style="164" customWidth="1"/>
    <col min="1034" max="1034" width="8.28515625" style="164" customWidth="1"/>
    <col min="1035" max="1035" width="3.140625" style="164" customWidth="1"/>
    <col min="1036" max="1036" width="2" style="164" customWidth="1"/>
    <col min="1037" max="1037" width="3.7109375" style="164" customWidth="1"/>
    <col min="1038" max="1038" width="0" style="164" hidden="1" customWidth="1"/>
    <col min="1039" max="1039" width="8.85546875" style="164" customWidth="1"/>
    <col min="1040" max="1040" width="8" style="164" customWidth="1"/>
    <col min="1041" max="1041" width="8.7109375" style="164" customWidth="1"/>
    <col min="1042" max="1042" width="7.140625" style="164" customWidth="1"/>
    <col min="1043" max="1043" width="10.7109375" style="164" customWidth="1"/>
    <col min="1044" max="1044" width="2.5703125" style="164" customWidth="1"/>
    <col min="1045" max="1045" width="11.42578125" style="164" bestFit="1" customWidth="1"/>
    <col min="1046" max="1280" width="9.140625" style="164"/>
    <col min="1281" max="1281" width="23" style="164" customWidth="1"/>
    <col min="1282" max="1282" width="6.7109375" style="164" customWidth="1"/>
    <col min="1283" max="1283" width="8.140625" style="164" customWidth="1"/>
    <col min="1284" max="1284" width="8" style="164" customWidth="1"/>
    <col min="1285" max="1285" width="6.85546875" style="164" customWidth="1"/>
    <col min="1286" max="1286" width="10.7109375" style="164" customWidth="1"/>
    <col min="1287" max="1287" width="9.85546875" style="164" customWidth="1"/>
    <col min="1288" max="1288" width="10.85546875" style="164" customWidth="1"/>
    <col min="1289" max="1289" width="7.7109375" style="164" customWidth="1"/>
    <col min="1290" max="1290" width="8.28515625" style="164" customWidth="1"/>
    <col min="1291" max="1291" width="3.140625" style="164" customWidth="1"/>
    <col min="1292" max="1292" width="2" style="164" customWidth="1"/>
    <col min="1293" max="1293" width="3.7109375" style="164" customWidth="1"/>
    <col min="1294" max="1294" width="0" style="164" hidden="1" customWidth="1"/>
    <col min="1295" max="1295" width="8.85546875" style="164" customWidth="1"/>
    <col min="1296" max="1296" width="8" style="164" customWidth="1"/>
    <col min="1297" max="1297" width="8.7109375" style="164" customWidth="1"/>
    <col min="1298" max="1298" width="7.140625" style="164" customWidth="1"/>
    <col min="1299" max="1299" width="10.7109375" style="164" customWidth="1"/>
    <col min="1300" max="1300" width="2.5703125" style="164" customWidth="1"/>
    <col min="1301" max="1301" width="11.42578125" style="164" bestFit="1" customWidth="1"/>
    <col min="1302" max="1536" width="9.140625" style="164"/>
    <col min="1537" max="1537" width="23" style="164" customWidth="1"/>
    <col min="1538" max="1538" width="6.7109375" style="164" customWidth="1"/>
    <col min="1539" max="1539" width="8.140625" style="164" customWidth="1"/>
    <col min="1540" max="1540" width="8" style="164" customWidth="1"/>
    <col min="1541" max="1541" width="6.85546875" style="164" customWidth="1"/>
    <col min="1542" max="1542" width="10.7109375" style="164" customWidth="1"/>
    <col min="1543" max="1543" width="9.85546875" style="164" customWidth="1"/>
    <col min="1544" max="1544" width="10.85546875" style="164" customWidth="1"/>
    <col min="1545" max="1545" width="7.7109375" style="164" customWidth="1"/>
    <col min="1546" max="1546" width="8.28515625" style="164" customWidth="1"/>
    <col min="1547" max="1547" width="3.140625" style="164" customWidth="1"/>
    <col min="1548" max="1548" width="2" style="164" customWidth="1"/>
    <col min="1549" max="1549" width="3.7109375" style="164" customWidth="1"/>
    <col min="1550" max="1550" width="0" style="164" hidden="1" customWidth="1"/>
    <col min="1551" max="1551" width="8.85546875" style="164" customWidth="1"/>
    <col min="1552" max="1552" width="8" style="164" customWidth="1"/>
    <col min="1553" max="1553" width="8.7109375" style="164" customWidth="1"/>
    <col min="1554" max="1554" width="7.140625" style="164" customWidth="1"/>
    <col min="1555" max="1555" width="10.7109375" style="164" customWidth="1"/>
    <col min="1556" max="1556" width="2.5703125" style="164" customWidth="1"/>
    <col min="1557" max="1557" width="11.42578125" style="164" bestFit="1" customWidth="1"/>
    <col min="1558" max="1792" width="9.140625" style="164"/>
    <col min="1793" max="1793" width="23" style="164" customWidth="1"/>
    <col min="1794" max="1794" width="6.7109375" style="164" customWidth="1"/>
    <col min="1795" max="1795" width="8.140625" style="164" customWidth="1"/>
    <col min="1796" max="1796" width="8" style="164" customWidth="1"/>
    <col min="1797" max="1797" width="6.85546875" style="164" customWidth="1"/>
    <col min="1798" max="1798" width="10.7109375" style="164" customWidth="1"/>
    <col min="1799" max="1799" width="9.85546875" style="164" customWidth="1"/>
    <col min="1800" max="1800" width="10.85546875" style="164" customWidth="1"/>
    <col min="1801" max="1801" width="7.7109375" style="164" customWidth="1"/>
    <col min="1802" max="1802" width="8.28515625" style="164" customWidth="1"/>
    <col min="1803" max="1803" width="3.140625" style="164" customWidth="1"/>
    <col min="1804" max="1804" width="2" style="164" customWidth="1"/>
    <col min="1805" max="1805" width="3.7109375" style="164" customWidth="1"/>
    <col min="1806" max="1806" width="0" style="164" hidden="1" customWidth="1"/>
    <col min="1807" max="1807" width="8.85546875" style="164" customWidth="1"/>
    <col min="1808" max="1808" width="8" style="164" customWidth="1"/>
    <col min="1809" max="1809" width="8.7109375" style="164" customWidth="1"/>
    <col min="1810" max="1810" width="7.140625" style="164" customWidth="1"/>
    <col min="1811" max="1811" width="10.7109375" style="164" customWidth="1"/>
    <col min="1812" max="1812" width="2.5703125" style="164" customWidth="1"/>
    <col min="1813" max="1813" width="11.42578125" style="164" bestFit="1" customWidth="1"/>
    <col min="1814" max="2048" width="9.140625" style="164"/>
    <col min="2049" max="2049" width="23" style="164" customWidth="1"/>
    <col min="2050" max="2050" width="6.7109375" style="164" customWidth="1"/>
    <col min="2051" max="2051" width="8.140625" style="164" customWidth="1"/>
    <col min="2052" max="2052" width="8" style="164" customWidth="1"/>
    <col min="2053" max="2053" width="6.85546875" style="164" customWidth="1"/>
    <col min="2054" max="2054" width="10.7109375" style="164" customWidth="1"/>
    <col min="2055" max="2055" width="9.85546875" style="164" customWidth="1"/>
    <col min="2056" max="2056" width="10.85546875" style="164" customWidth="1"/>
    <col min="2057" max="2057" width="7.7109375" style="164" customWidth="1"/>
    <col min="2058" max="2058" width="8.28515625" style="164" customWidth="1"/>
    <col min="2059" max="2059" width="3.140625" style="164" customWidth="1"/>
    <col min="2060" max="2060" width="2" style="164" customWidth="1"/>
    <col min="2061" max="2061" width="3.7109375" style="164" customWidth="1"/>
    <col min="2062" max="2062" width="0" style="164" hidden="1" customWidth="1"/>
    <col min="2063" max="2063" width="8.85546875" style="164" customWidth="1"/>
    <col min="2064" max="2064" width="8" style="164" customWidth="1"/>
    <col min="2065" max="2065" width="8.7109375" style="164" customWidth="1"/>
    <col min="2066" max="2066" width="7.140625" style="164" customWidth="1"/>
    <col min="2067" max="2067" width="10.7109375" style="164" customWidth="1"/>
    <col min="2068" max="2068" width="2.5703125" style="164" customWidth="1"/>
    <col min="2069" max="2069" width="11.42578125" style="164" bestFit="1" customWidth="1"/>
    <col min="2070" max="2304" width="9.140625" style="164"/>
    <col min="2305" max="2305" width="23" style="164" customWidth="1"/>
    <col min="2306" max="2306" width="6.7109375" style="164" customWidth="1"/>
    <col min="2307" max="2307" width="8.140625" style="164" customWidth="1"/>
    <col min="2308" max="2308" width="8" style="164" customWidth="1"/>
    <col min="2309" max="2309" width="6.85546875" style="164" customWidth="1"/>
    <col min="2310" max="2310" width="10.7109375" style="164" customWidth="1"/>
    <col min="2311" max="2311" width="9.85546875" style="164" customWidth="1"/>
    <col min="2312" max="2312" width="10.85546875" style="164" customWidth="1"/>
    <col min="2313" max="2313" width="7.7109375" style="164" customWidth="1"/>
    <col min="2314" max="2314" width="8.28515625" style="164" customWidth="1"/>
    <col min="2315" max="2315" width="3.140625" style="164" customWidth="1"/>
    <col min="2316" max="2316" width="2" style="164" customWidth="1"/>
    <col min="2317" max="2317" width="3.7109375" style="164" customWidth="1"/>
    <col min="2318" max="2318" width="0" style="164" hidden="1" customWidth="1"/>
    <col min="2319" max="2319" width="8.85546875" style="164" customWidth="1"/>
    <col min="2320" max="2320" width="8" style="164" customWidth="1"/>
    <col min="2321" max="2321" width="8.7109375" style="164" customWidth="1"/>
    <col min="2322" max="2322" width="7.140625" style="164" customWidth="1"/>
    <col min="2323" max="2323" width="10.7109375" style="164" customWidth="1"/>
    <col min="2324" max="2324" width="2.5703125" style="164" customWidth="1"/>
    <col min="2325" max="2325" width="11.42578125" style="164" bestFit="1" customWidth="1"/>
    <col min="2326" max="2560" width="9.140625" style="164"/>
    <col min="2561" max="2561" width="23" style="164" customWidth="1"/>
    <col min="2562" max="2562" width="6.7109375" style="164" customWidth="1"/>
    <col min="2563" max="2563" width="8.140625" style="164" customWidth="1"/>
    <col min="2564" max="2564" width="8" style="164" customWidth="1"/>
    <col min="2565" max="2565" width="6.85546875" style="164" customWidth="1"/>
    <col min="2566" max="2566" width="10.7109375" style="164" customWidth="1"/>
    <col min="2567" max="2567" width="9.85546875" style="164" customWidth="1"/>
    <col min="2568" max="2568" width="10.85546875" style="164" customWidth="1"/>
    <col min="2569" max="2569" width="7.7109375" style="164" customWidth="1"/>
    <col min="2570" max="2570" width="8.28515625" style="164" customWidth="1"/>
    <col min="2571" max="2571" width="3.140625" style="164" customWidth="1"/>
    <col min="2572" max="2572" width="2" style="164" customWidth="1"/>
    <col min="2573" max="2573" width="3.7109375" style="164" customWidth="1"/>
    <col min="2574" max="2574" width="0" style="164" hidden="1" customWidth="1"/>
    <col min="2575" max="2575" width="8.85546875" style="164" customWidth="1"/>
    <col min="2576" max="2576" width="8" style="164" customWidth="1"/>
    <col min="2577" max="2577" width="8.7109375" style="164" customWidth="1"/>
    <col min="2578" max="2578" width="7.140625" style="164" customWidth="1"/>
    <col min="2579" max="2579" width="10.7109375" style="164" customWidth="1"/>
    <col min="2580" max="2580" width="2.5703125" style="164" customWidth="1"/>
    <col min="2581" max="2581" width="11.42578125" style="164" bestFit="1" customWidth="1"/>
    <col min="2582" max="2816" width="9.140625" style="164"/>
    <col min="2817" max="2817" width="23" style="164" customWidth="1"/>
    <col min="2818" max="2818" width="6.7109375" style="164" customWidth="1"/>
    <col min="2819" max="2819" width="8.140625" style="164" customWidth="1"/>
    <col min="2820" max="2820" width="8" style="164" customWidth="1"/>
    <col min="2821" max="2821" width="6.85546875" style="164" customWidth="1"/>
    <col min="2822" max="2822" width="10.7109375" style="164" customWidth="1"/>
    <col min="2823" max="2823" width="9.85546875" style="164" customWidth="1"/>
    <col min="2824" max="2824" width="10.85546875" style="164" customWidth="1"/>
    <col min="2825" max="2825" width="7.7109375" style="164" customWidth="1"/>
    <col min="2826" max="2826" width="8.28515625" style="164" customWidth="1"/>
    <col min="2827" max="2827" width="3.140625" style="164" customWidth="1"/>
    <col min="2828" max="2828" width="2" style="164" customWidth="1"/>
    <col min="2829" max="2829" width="3.7109375" style="164" customWidth="1"/>
    <col min="2830" max="2830" width="0" style="164" hidden="1" customWidth="1"/>
    <col min="2831" max="2831" width="8.85546875" style="164" customWidth="1"/>
    <col min="2832" max="2832" width="8" style="164" customWidth="1"/>
    <col min="2833" max="2833" width="8.7109375" style="164" customWidth="1"/>
    <col min="2834" max="2834" width="7.140625" style="164" customWidth="1"/>
    <col min="2835" max="2835" width="10.7109375" style="164" customWidth="1"/>
    <col min="2836" max="2836" width="2.5703125" style="164" customWidth="1"/>
    <col min="2837" max="2837" width="11.42578125" style="164" bestFit="1" customWidth="1"/>
    <col min="2838" max="3072" width="9.140625" style="164"/>
    <col min="3073" max="3073" width="23" style="164" customWidth="1"/>
    <col min="3074" max="3074" width="6.7109375" style="164" customWidth="1"/>
    <col min="3075" max="3075" width="8.140625" style="164" customWidth="1"/>
    <col min="3076" max="3076" width="8" style="164" customWidth="1"/>
    <col min="3077" max="3077" width="6.85546875" style="164" customWidth="1"/>
    <col min="3078" max="3078" width="10.7109375" style="164" customWidth="1"/>
    <col min="3079" max="3079" width="9.85546875" style="164" customWidth="1"/>
    <col min="3080" max="3080" width="10.85546875" style="164" customWidth="1"/>
    <col min="3081" max="3081" width="7.7109375" style="164" customWidth="1"/>
    <col min="3082" max="3082" width="8.28515625" style="164" customWidth="1"/>
    <col min="3083" max="3083" width="3.140625" style="164" customWidth="1"/>
    <col min="3084" max="3084" width="2" style="164" customWidth="1"/>
    <col min="3085" max="3085" width="3.7109375" style="164" customWidth="1"/>
    <col min="3086" max="3086" width="0" style="164" hidden="1" customWidth="1"/>
    <col min="3087" max="3087" width="8.85546875" style="164" customWidth="1"/>
    <col min="3088" max="3088" width="8" style="164" customWidth="1"/>
    <col min="3089" max="3089" width="8.7109375" style="164" customWidth="1"/>
    <col min="3090" max="3090" width="7.140625" style="164" customWidth="1"/>
    <col min="3091" max="3091" width="10.7109375" style="164" customWidth="1"/>
    <col min="3092" max="3092" width="2.5703125" style="164" customWidth="1"/>
    <col min="3093" max="3093" width="11.42578125" style="164" bestFit="1" customWidth="1"/>
    <col min="3094" max="3328" width="9.140625" style="164"/>
    <col min="3329" max="3329" width="23" style="164" customWidth="1"/>
    <col min="3330" max="3330" width="6.7109375" style="164" customWidth="1"/>
    <col min="3331" max="3331" width="8.140625" style="164" customWidth="1"/>
    <col min="3332" max="3332" width="8" style="164" customWidth="1"/>
    <col min="3333" max="3333" width="6.85546875" style="164" customWidth="1"/>
    <col min="3334" max="3334" width="10.7109375" style="164" customWidth="1"/>
    <col min="3335" max="3335" width="9.85546875" style="164" customWidth="1"/>
    <col min="3336" max="3336" width="10.85546875" style="164" customWidth="1"/>
    <col min="3337" max="3337" width="7.7109375" style="164" customWidth="1"/>
    <col min="3338" max="3338" width="8.28515625" style="164" customWidth="1"/>
    <col min="3339" max="3339" width="3.140625" style="164" customWidth="1"/>
    <col min="3340" max="3340" width="2" style="164" customWidth="1"/>
    <col min="3341" max="3341" width="3.7109375" style="164" customWidth="1"/>
    <col min="3342" max="3342" width="0" style="164" hidden="1" customWidth="1"/>
    <col min="3343" max="3343" width="8.85546875" style="164" customWidth="1"/>
    <col min="3344" max="3344" width="8" style="164" customWidth="1"/>
    <col min="3345" max="3345" width="8.7109375" style="164" customWidth="1"/>
    <col min="3346" max="3346" width="7.140625" style="164" customWidth="1"/>
    <col min="3347" max="3347" width="10.7109375" style="164" customWidth="1"/>
    <col min="3348" max="3348" width="2.5703125" style="164" customWidth="1"/>
    <col min="3349" max="3349" width="11.42578125" style="164" bestFit="1" customWidth="1"/>
    <col min="3350" max="3584" width="9.140625" style="164"/>
    <col min="3585" max="3585" width="23" style="164" customWidth="1"/>
    <col min="3586" max="3586" width="6.7109375" style="164" customWidth="1"/>
    <col min="3587" max="3587" width="8.140625" style="164" customWidth="1"/>
    <col min="3588" max="3588" width="8" style="164" customWidth="1"/>
    <col min="3589" max="3589" width="6.85546875" style="164" customWidth="1"/>
    <col min="3590" max="3590" width="10.7109375" style="164" customWidth="1"/>
    <col min="3591" max="3591" width="9.85546875" style="164" customWidth="1"/>
    <col min="3592" max="3592" width="10.85546875" style="164" customWidth="1"/>
    <col min="3593" max="3593" width="7.7109375" style="164" customWidth="1"/>
    <col min="3594" max="3594" width="8.28515625" style="164" customWidth="1"/>
    <col min="3595" max="3595" width="3.140625" style="164" customWidth="1"/>
    <col min="3596" max="3596" width="2" style="164" customWidth="1"/>
    <col min="3597" max="3597" width="3.7109375" style="164" customWidth="1"/>
    <col min="3598" max="3598" width="0" style="164" hidden="1" customWidth="1"/>
    <col min="3599" max="3599" width="8.85546875" style="164" customWidth="1"/>
    <col min="3600" max="3600" width="8" style="164" customWidth="1"/>
    <col min="3601" max="3601" width="8.7109375" style="164" customWidth="1"/>
    <col min="3602" max="3602" width="7.140625" style="164" customWidth="1"/>
    <col min="3603" max="3603" width="10.7109375" style="164" customWidth="1"/>
    <col min="3604" max="3604" width="2.5703125" style="164" customWidth="1"/>
    <col min="3605" max="3605" width="11.42578125" style="164" bestFit="1" customWidth="1"/>
    <col min="3606" max="3840" width="9.140625" style="164"/>
    <col min="3841" max="3841" width="23" style="164" customWidth="1"/>
    <col min="3842" max="3842" width="6.7109375" style="164" customWidth="1"/>
    <col min="3843" max="3843" width="8.140625" style="164" customWidth="1"/>
    <col min="3844" max="3844" width="8" style="164" customWidth="1"/>
    <col min="3845" max="3845" width="6.85546875" style="164" customWidth="1"/>
    <col min="3846" max="3846" width="10.7109375" style="164" customWidth="1"/>
    <col min="3847" max="3847" width="9.85546875" style="164" customWidth="1"/>
    <col min="3848" max="3848" width="10.85546875" style="164" customWidth="1"/>
    <col min="3849" max="3849" width="7.7109375" style="164" customWidth="1"/>
    <col min="3850" max="3850" width="8.28515625" style="164" customWidth="1"/>
    <col min="3851" max="3851" width="3.140625" style="164" customWidth="1"/>
    <col min="3852" max="3852" width="2" style="164" customWidth="1"/>
    <col min="3853" max="3853" width="3.7109375" style="164" customWidth="1"/>
    <col min="3854" max="3854" width="0" style="164" hidden="1" customWidth="1"/>
    <col min="3855" max="3855" width="8.85546875" style="164" customWidth="1"/>
    <col min="3856" max="3856" width="8" style="164" customWidth="1"/>
    <col min="3857" max="3857" width="8.7109375" style="164" customWidth="1"/>
    <col min="3858" max="3858" width="7.140625" style="164" customWidth="1"/>
    <col min="3859" max="3859" width="10.7109375" style="164" customWidth="1"/>
    <col min="3860" max="3860" width="2.5703125" style="164" customWidth="1"/>
    <col min="3861" max="3861" width="11.42578125" style="164" bestFit="1" customWidth="1"/>
    <col min="3862" max="4096" width="9.140625" style="164"/>
    <col min="4097" max="4097" width="23" style="164" customWidth="1"/>
    <col min="4098" max="4098" width="6.7109375" style="164" customWidth="1"/>
    <col min="4099" max="4099" width="8.140625" style="164" customWidth="1"/>
    <col min="4100" max="4100" width="8" style="164" customWidth="1"/>
    <col min="4101" max="4101" width="6.85546875" style="164" customWidth="1"/>
    <col min="4102" max="4102" width="10.7109375" style="164" customWidth="1"/>
    <col min="4103" max="4103" width="9.85546875" style="164" customWidth="1"/>
    <col min="4104" max="4104" width="10.85546875" style="164" customWidth="1"/>
    <col min="4105" max="4105" width="7.7109375" style="164" customWidth="1"/>
    <col min="4106" max="4106" width="8.28515625" style="164" customWidth="1"/>
    <col min="4107" max="4107" width="3.140625" style="164" customWidth="1"/>
    <col min="4108" max="4108" width="2" style="164" customWidth="1"/>
    <col min="4109" max="4109" width="3.7109375" style="164" customWidth="1"/>
    <col min="4110" max="4110" width="0" style="164" hidden="1" customWidth="1"/>
    <col min="4111" max="4111" width="8.85546875" style="164" customWidth="1"/>
    <col min="4112" max="4112" width="8" style="164" customWidth="1"/>
    <col min="4113" max="4113" width="8.7109375" style="164" customWidth="1"/>
    <col min="4114" max="4114" width="7.140625" style="164" customWidth="1"/>
    <col min="4115" max="4115" width="10.7109375" style="164" customWidth="1"/>
    <col min="4116" max="4116" width="2.5703125" style="164" customWidth="1"/>
    <col min="4117" max="4117" width="11.42578125" style="164" bestFit="1" customWidth="1"/>
    <col min="4118" max="4352" width="9.140625" style="164"/>
    <col min="4353" max="4353" width="23" style="164" customWidth="1"/>
    <col min="4354" max="4354" width="6.7109375" style="164" customWidth="1"/>
    <col min="4355" max="4355" width="8.140625" style="164" customWidth="1"/>
    <col min="4356" max="4356" width="8" style="164" customWidth="1"/>
    <col min="4357" max="4357" width="6.85546875" style="164" customWidth="1"/>
    <col min="4358" max="4358" width="10.7109375" style="164" customWidth="1"/>
    <col min="4359" max="4359" width="9.85546875" style="164" customWidth="1"/>
    <col min="4360" max="4360" width="10.85546875" style="164" customWidth="1"/>
    <col min="4361" max="4361" width="7.7109375" style="164" customWidth="1"/>
    <col min="4362" max="4362" width="8.28515625" style="164" customWidth="1"/>
    <col min="4363" max="4363" width="3.140625" style="164" customWidth="1"/>
    <col min="4364" max="4364" width="2" style="164" customWidth="1"/>
    <col min="4365" max="4365" width="3.7109375" style="164" customWidth="1"/>
    <col min="4366" max="4366" width="0" style="164" hidden="1" customWidth="1"/>
    <col min="4367" max="4367" width="8.85546875" style="164" customWidth="1"/>
    <col min="4368" max="4368" width="8" style="164" customWidth="1"/>
    <col min="4369" max="4369" width="8.7109375" style="164" customWidth="1"/>
    <col min="4370" max="4370" width="7.140625" style="164" customWidth="1"/>
    <col min="4371" max="4371" width="10.7109375" style="164" customWidth="1"/>
    <col min="4372" max="4372" width="2.5703125" style="164" customWidth="1"/>
    <col min="4373" max="4373" width="11.42578125" style="164" bestFit="1" customWidth="1"/>
    <col min="4374" max="4608" width="9.140625" style="164"/>
    <col min="4609" max="4609" width="23" style="164" customWidth="1"/>
    <col min="4610" max="4610" width="6.7109375" style="164" customWidth="1"/>
    <col min="4611" max="4611" width="8.140625" style="164" customWidth="1"/>
    <col min="4612" max="4612" width="8" style="164" customWidth="1"/>
    <col min="4613" max="4613" width="6.85546875" style="164" customWidth="1"/>
    <col min="4614" max="4614" width="10.7109375" style="164" customWidth="1"/>
    <col min="4615" max="4615" width="9.85546875" style="164" customWidth="1"/>
    <col min="4616" max="4616" width="10.85546875" style="164" customWidth="1"/>
    <col min="4617" max="4617" width="7.7109375" style="164" customWidth="1"/>
    <col min="4618" max="4618" width="8.28515625" style="164" customWidth="1"/>
    <col min="4619" max="4619" width="3.140625" style="164" customWidth="1"/>
    <col min="4620" max="4620" width="2" style="164" customWidth="1"/>
    <col min="4621" max="4621" width="3.7109375" style="164" customWidth="1"/>
    <col min="4622" max="4622" width="0" style="164" hidden="1" customWidth="1"/>
    <col min="4623" max="4623" width="8.85546875" style="164" customWidth="1"/>
    <col min="4624" max="4624" width="8" style="164" customWidth="1"/>
    <col min="4625" max="4625" width="8.7109375" style="164" customWidth="1"/>
    <col min="4626" max="4626" width="7.140625" style="164" customWidth="1"/>
    <col min="4627" max="4627" width="10.7109375" style="164" customWidth="1"/>
    <col min="4628" max="4628" width="2.5703125" style="164" customWidth="1"/>
    <col min="4629" max="4629" width="11.42578125" style="164" bestFit="1" customWidth="1"/>
    <col min="4630" max="4864" width="9.140625" style="164"/>
    <col min="4865" max="4865" width="23" style="164" customWidth="1"/>
    <col min="4866" max="4866" width="6.7109375" style="164" customWidth="1"/>
    <col min="4867" max="4867" width="8.140625" style="164" customWidth="1"/>
    <col min="4868" max="4868" width="8" style="164" customWidth="1"/>
    <col min="4869" max="4869" width="6.85546875" style="164" customWidth="1"/>
    <col min="4870" max="4870" width="10.7109375" style="164" customWidth="1"/>
    <col min="4871" max="4871" width="9.85546875" style="164" customWidth="1"/>
    <col min="4872" max="4872" width="10.85546875" style="164" customWidth="1"/>
    <col min="4873" max="4873" width="7.7109375" style="164" customWidth="1"/>
    <col min="4874" max="4874" width="8.28515625" style="164" customWidth="1"/>
    <col min="4875" max="4875" width="3.140625" style="164" customWidth="1"/>
    <col min="4876" max="4876" width="2" style="164" customWidth="1"/>
    <col min="4877" max="4877" width="3.7109375" style="164" customWidth="1"/>
    <col min="4878" max="4878" width="0" style="164" hidden="1" customWidth="1"/>
    <col min="4879" max="4879" width="8.85546875" style="164" customWidth="1"/>
    <col min="4880" max="4880" width="8" style="164" customWidth="1"/>
    <col min="4881" max="4881" width="8.7109375" style="164" customWidth="1"/>
    <col min="4882" max="4882" width="7.140625" style="164" customWidth="1"/>
    <col min="4883" max="4883" width="10.7109375" style="164" customWidth="1"/>
    <col min="4884" max="4884" width="2.5703125" style="164" customWidth="1"/>
    <col min="4885" max="4885" width="11.42578125" style="164" bestFit="1" customWidth="1"/>
    <col min="4886" max="5120" width="9.140625" style="164"/>
    <col min="5121" max="5121" width="23" style="164" customWidth="1"/>
    <col min="5122" max="5122" width="6.7109375" style="164" customWidth="1"/>
    <col min="5123" max="5123" width="8.140625" style="164" customWidth="1"/>
    <col min="5124" max="5124" width="8" style="164" customWidth="1"/>
    <col min="5125" max="5125" width="6.85546875" style="164" customWidth="1"/>
    <col min="5126" max="5126" width="10.7109375" style="164" customWidth="1"/>
    <col min="5127" max="5127" width="9.85546875" style="164" customWidth="1"/>
    <col min="5128" max="5128" width="10.85546875" style="164" customWidth="1"/>
    <col min="5129" max="5129" width="7.7109375" style="164" customWidth="1"/>
    <col min="5130" max="5130" width="8.28515625" style="164" customWidth="1"/>
    <col min="5131" max="5131" width="3.140625" style="164" customWidth="1"/>
    <col min="5132" max="5132" width="2" style="164" customWidth="1"/>
    <col min="5133" max="5133" width="3.7109375" style="164" customWidth="1"/>
    <col min="5134" max="5134" width="0" style="164" hidden="1" customWidth="1"/>
    <col min="5135" max="5135" width="8.85546875" style="164" customWidth="1"/>
    <col min="5136" max="5136" width="8" style="164" customWidth="1"/>
    <col min="5137" max="5137" width="8.7109375" style="164" customWidth="1"/>
    <col min="5138" max="5138" width="7.140625" style="164" customWidth="1"/>
    <col min="5139" max="5139" width="10.7109375" style="164" customWidth="1"/>
    <col min="5140" max="5140" width="2.5703125" style="164" customWidth="1"/>
    <col min="5141" max="5141" width="11.42578125" style="164" bestFit="1" customWidth="1"/>
    <col min="5142" max="5376" width="9.140625" style="164"/>
    <col min="5377" max="5377" width="23" style="164" customWidth="1"/>
    <col min="5378" max="5378" width="6.7109375" style="164" customWidth="1"/>
    <col min="5379" max="5379" width="8.140625" style="164" customWidth="1"/>
    <col min="5380" max="5380" width="8" style="164" customWidth="1"/>
    <col min="5381" max="5381" width="6.85546875" style="164" customWidth="1"/>
    <col min="5382" max="5382" width="10.7109375" style="164" customWidth="1"/>
    <col min="5383" max="5383" width="9.85546875" style="164" customWidth="1"/>
    <col min="5384" max="5384" width="10.85546875" style="164" customWidth="1"/>
    <col min="5385" max="5385" width="7.7109375" style="164" customWidth="1"/>
    <col min="5386" max="5386" width="8.28515625" style="164" customWidth="1"/>
    <col min="5387" max="5387" width="3.140625" style="164" customWidth="1"/>
    <col min="5388" max="5388" width="2" style="164" customWidth="1"/>
    <col min="5389" max="5389" width="3.7109375" style="164" customWidth="1"/>
    <col min="5390" max="5390" width="0" style="164" hidden="1" customWidth="1"/>
    <col min="5391" max="5391" width="8.85546875" style="164" customWidth="1"/>
    <col min="5392" max="5392" width="8" style="164" customWidth="1"/>
    <col min="5393" max="5393" width="8.7109375" style="164" customWidth="1"/>
    <col min="5394" max="5394" width="7.140625" style="164" customWidth="1"/>
    <col min="5395" max="5395" width="10.7109375" style="164" customWidth="1"/>
    <col min="5396" max="5396" width="2.5703125" style="164" customWidth="1"/>
    <col min="5397" max="5397" width="11.42578125" style="164" bestFit="1" customWidth="1"/>
    <col min="5398" max="5632" width="9.140625" style="164"/>
    <col min="5633" max="5633" width="23" style="164" customWidth="1"/>
    <col min="5634" max="5634" width="6.7109375" style="164" customWidth="1"/>
    <col min="5635" max="5635" width="8.140625" style="164" customWidth="1"/>
    <col min="5636" max="5636" width="8" style="164" customWidth="1"/>
    <col min="5637" max="5637" width="6.85546875" style="164" customWidth="1"/>
    <col min="5638" max="5638" width="10.7109375" style="164" customWidth="1"/>
    <col min="5639" max="5639" width="9.85546875" style="164" customWidth="1"/>
    <col min="5640" max="5640" width="10.85546875" style="164" customWidth="1"/>
    <col min="5641" max="5641" width="7.7109375" style="164" customWidth="1"/>
    <col min="5642" max="5642" width="8.28515625" style="164" customWidth="1"/>
    <col min="5643" max="5643" width="3.140625" style="164" customWidth="1"/>
    <col min="5644" max="5644" width="2" style="164" customWidth="1"/>
    <col min="5645" max="5645" width="3.7109375" style="164" customWidth="1"/>
    <col min="5646" max="5646" width="0" style="164" hidden="1" customWidth="1"/>
    <col min="5647" max="5647" width="8.85546875" style="164" customWidth="1"/>
    <col min="5648" max="5648" width="8" style="164" customWidth="1"/>
    <col min="5649" max="5649" width="8.7109375" style="164" customWidth="1"/>
    <col min="5650" max="5650" width="7.140625" style="164" customWidth="1"/>
    <col min="5651" max="5651" width="10.7109375" style="164" customWidth="1"/>
    <col min="5652" max="5652" width="2.5703125" style="164" customWidth="1"/>
    <col min="5653" max="5653" width="11.42578125" style="164" bestFit="1" customWidth="1"/>
    <col min="5654" max="5888" width="9.140625" style="164"/>
    <col min="5889" max="5889" width="23" style="164" customWidth="1"/>
    <col min="5890" max="5890" width="6.7109375" style="164" customWidth="1"/>
    <col min="5891" max="5891" width="8.140625" style="164" customWidth="1"/>
    <col min="5892" max="5892" width="8" style="164" customWidth="1"/>
    <col min="5893" max="5893" width="6.85546875" style="164" customWidth="1"/>
    <col min="5894" max="5894" width="10.7109375" style="164" customWidth="1"/>
    <col min="5895" max="5895" width="9.85546875" style="164" customWidth="1"/>
    <col min="5896" max="5896" width="10.85546875" style="164" customWidth="1"/>
    <col min="5897" max="5897" width="7.7109375" style="164" customWidth="1"/>
    <col min="5898" max="5898" width="8.28515625" style="164" customWidth="1"/>
    <col min="5899" max="5899" width="3.140625" style="164" customWidth="1"/>
    <col min="5900" max="5900" width="2" style="164" customWidth="1"/>
    <col min="5901" max="5901" width="3.7109375" style="164" customWidth="1"/>
    <col min="5902" max="5902" width="0" style="164" hidden="1" customWidth="1"/>
    <col min="5903" max="5903" width="8.85546875" style="164" customWidth="1"/>
    <col min="5904" max="5904" width="8" style="164" customWidth="1"/>
    <col min="5905" max="5905" width="8.7109375" style="164" customWidth="1"/>
    <col min="5906" max="5906" width="7.140625" style="164" customWidth="1"/>
    <col min="5907" max="5907" width="10.7109375" style="164" customWidth="1"/>
    <col min="5908" max="5908" width="2.5703125" style="164" customWidth="1"/>
    <col min="5909" max="5909" width="11.42578125" style="164" bestFit="1" customWidth="1"/>
    <col min="5910" max="6144" width="9.140625" style="164"/>
    <col min="6145" max="6145" width="23" style="164" customWidth="1"/>
    <col min="6146" max="6146" width="6.7109375" style="164" customWidth="1"/>
    <col min="6147" max="6147" width="8.140625" style="164" customWidth="1"/>
    <col min="6148" max="6148" width="8" style="164" customWidth="1"/>
    <col min="6149" max="6149" width="6.85546875" style="164" customWidth="1"/>
    <col min="6150" max="6150" width="10.7109375" style="164" customWidth="1"/>
    <col min="6151" max="6151" width="9.85546875" style="164" customWidth="1"/>
    <col min="6152" max="6152" width="10.85546875" style="164" customWidth="1"/>
    <col min="6153" max="6153" width="7.7109375" style="164" customWidth="1"/>
    <col min="6154" max="6154" width="8.28515625" style="164" customWidth="1"/>
    <col min="6155" max="6155" width="3.140625" style="164" customWidth="1"/>
    <col min="6156" max="6156" width="2" style="164" customWidth="1"/>
    <col min="6157" max="6157" width="3.7109375" style="164" customWidth="1"/>
    <col min="6158" max="6158" width="0" style="164" hidden="1" customWidth="1"/>
    <col min="6159" max="6159" width="8.85546875" style="164" customWidth="1"/>
    <col min="6160" max="6160" width="8" style="164" customWidth="1"/>
    <col min="6161" max="6161" width="8.7109375" style="164" customWidth="1"/>
    <col min="6162" max="6162" width="7.140625" style="164" customWidth="1"/>
    <col min="6163" max="6163" width="10.7109375" style="164" customWidth="1"/>
    <col min="6164" max="6164" width="2.5703125" style="164" customWidth="1"/>
    <col min="6165" max="6165" width="11.42578125" style="164" bestFit="1" customWidth="1"/>
    <col min="6166" max="6400" width="9.140625" style="164"/>
    <col min="6401" max="6401" width="23" style="164" customWidth="1"/>
    <col min="6402" max="6402" width="6.7109375" style="164" customWidth="1"/>
    <col min="6403" max="6403" width="8.140625" style="164" customWidth="1"/>
    <col min="6404" max="6404" width="8" style="164" customWidth="1"/>
    <col min="6405" max="6405" width="6.85546875" style="164" customWidth="1"/>
    <col min="6406" max="6406" width="10.7109375" style="164" customWidth="1"/>
    <col min="6407" max="6407" width="9.85546875" style="164" customWidth="1"/>
    <col min="6408" max="6408" width="10.85546875" style="164" customWidth="1"/>
    <col min="6409" max="6409" width="7.7109375" style="164" customWidth="1"/>
    <col min="6410" max="6410" width="8.28515625" style="164" customWidth="1"/>
    <col min="6411" max="6411" width="3.140625" style="164" customWidth="1"/>
    <col min="6412" max="6412" width="2" style="164" customWidth="1"/>
    <col min="6413" max="6413" width="3.7109375" style="164" customWidth="1"/>
    <col min="6414" max="6414" width="0" style="164" hidden="1" customWidth="1"/>
    <col min="6415" max="6415" width="8.85546875" style="164" customWidth="1"/>
    <col min="6416" max="6416" width="8" style="164" customWidth="1"/>
    <col min="6417" max="6417" width="8.7109375" style="164" customWidth="1"/>
    <col min="6418" max="6418" width="7.140625" style="164" customWidth="1"/>
    <col min="6419" max="6419" width="10.7109375" style="164" customWidth="1"/>
    <col min="6420" max="6420" width="2.5703125" style="164" customWidth="1"/>
    <col min="6421" max="6421" width="11.42578125" style="164" bestFit="1" customWidth="1"/>
    <col min="6422" max="6656" width="9.140625" style="164"/>
    <col min="6657" max="6657" width="23" style="164" customWidth="1"/>
    <col min="6658" max="6658" width="6.7109375" style="164" customWidth="1"/>
    <col min="6659" max="6659" width="8.140625" style="164" customWidth="1"/>
    <col min="6660" max="6660" width="8" style="164" customWidth="1"/>
    <col min="6661" max="6661" width="6.85546875" style="164" customWidth="1"/>
    <col min="6662" max="6662" width="10.7109375" style="164" customWidth="1"/>
    <col min="6663" max="6663" width="9.85546875" style="164" customWidth="1"/>
    <col min="6664" max="6664" width="10.85546875" style="164" customWidth="1"/>
    <col min="6665" max="6665" width="7.7109375" style="164" customWidth="1"/>
    <col min="6666" max="6666" width="8.28515625" style="164" customWidth="1"/>
    <col min="6667" max="6667" width="3.140625" style="164" customWidth="1"/>
    <col min="6668" max="6668" width="2" style="164" customWidth="1"/>
    <col min="6669" max="6669" width="3.7109375" style="164" customWidth="1"/>
    <col min="6670" max="6670" width="0" style="164" hidden="1" customWidth="1"/>
    <col min="6671" max="6671" width="8.85546875" style="164" customWidth="1"/>
    <col min="6672" max="6672" width="8" style="164" customWidth="1"/>
    <col min="6673" max="6673" width="8.7109375" style="164" customWidth="1"/>
    <col min="6674" max="6674" width="7.140625" style="164" customWidth="1"/>
    <col min="6675" max="6675" width="10.7109375" style="164" customWidth="1"/>
    <col min="6676" max="6676" width="2.5703125" style="164" customWidth="1"/>
    <col min="6677" max="6677" width="11.42578125" style="164" bestFit="1" customWidth="1"/>
    <col min="6678" max="6912" width="9.140625" style="164"/>
    <col min="6913" max="6913" width="23" style="164" customWidth="1"/>
    <col min="6914" max="6914" width="6.7109375" style="164" customWidth="1"/>
    <col min="6915" max="6915" width="8.140625" style="164" customWidth="1"/>
    <col min="6916" max="6916" width="8" style="164" customWidth="1"/>
    <col min="6917" max="6917" width="6.85546875" style="164" customWidth="1"/>
    <col min="6918" max="6918" width="10.7109375" style="164" customWidth="1"/>
    <col min="6919" max="6919" width="9.85546875" style="164" customWidth="1"/>
    <col min="6920" max="6920" width="10.85546875" style="164" customWidth="1"/>
    <col min="6921" max="6921" width="7.7109375" style="164" customWidth="1"/>
    <col min="6922" max="6922" width="8.28515625" style="164" customWidth="1"/>
    <col min="6923" max="6923" width="3.140625" style="164" customWidth="1"/>
    <col min="6924" max="6924" width="2" style="164" customWidth="1"/>
    <col min="6925" max="6925" width="3.7109375" style="164" customWidth="1"/>
    <col min="6926" max="6926" width="0" style="164" hidden="1" customWidth="1"/>
    <col min="6927" max="6927" width="8.85546875" style="164" customWidth="1"/>
    <col min="6928" max="6928" width="8" style="164" customWidth="1"/>
    <col min="6929" max="6929" width="8.7109375" style="164" customWidth="1"/>
    <col min="6930" max="6930" width="7.140625" style="164" customWidth="1"/>
    <col min="6931" max="6931" width="10.7109375" style="164" customWidth="1"/>
    <col min="6932" max="6932" width="2.5703125" style="164" customWidth="1"/>
    <col min="6933" max="6933" width="11.42578125" style="164" bestFit="1" customWidth="1"/>
    <col min="6934" max="7168" width="9.140625" style="164"/>
    <col min="7169" max="7169" width="23" style="164" customWidth="1"/>
    <col min="7170" max="7170" width="6.7109375" style="164" customWidth="1"/>
    <col min="7171" max="7171" width="8.140625" style="164" customWidth="1"/>
    <col min="7172" max="7172" width="8" style="164" customWidth="1"/>
    <col min="7173" max="7173" width="6.85546875" style="164" customWidth="1"/>
    <col min="7174" max="7174" width="10.7109375" style="164" customWidth="1"/>
    <col min="7175" max="7175" width="9.85546875" style="164" customWidth="1"/>
    <col min="7176" max="7176" width="10.85546875" style="164" customWidth="1"/>
    <col min="7177" max="7177" width="7.7109375" style="164" customWidth="1"/>
    <col min="7178" max="7178" width="8.28515625" style="164" customWidth="1"/>
    <col min="7179" max="7179" width="3.140625" style="164" customWidth="1"/>
    <col min="7180" max="7180" width="2" style="164" customWidth="1"/>
    <col min="7181" max="7181" width="3.7109375" style="164" customWidth="1"/>
    <col min="7182" max="7182" width="0" style="164" hidden="1" customWidth="1"/>
    <col min="7183" max="7183" width="8.85546875" style="164" customWidth="1"/>
    <col min="7184" max="7184" width="8" style="164" customWidth="1"/>
    <col min="7185" max="7185" width="8.7109375" style="164" customWidth="1"/>
    <col min="7186" max="7186" width="7.140625" style="164" customWidth="1"/>
    <col min="7187" max="7187" width="10.7109375" style="164" customWidth="1"/>
    <col min="7188" max="7188" width="2.5703125" style="164" customWidth="1"/>
    <col min="7189" max="7189" width="11.42578125" style="164" bestFit="1" customWidth="1"/>
    <col min="7190" max="7424" width="9.140625" style="164"/>
    <col min="7425" max="7425" width="23" style="164" customWidth="1"/>
    <col min="7426" max="7426" width="6.7109375" style="164" customWidth="1"/>
    <col min="7427" max="7427" width="8.140625" style="164" customWidth="1"/>
    <col min="7428" max="7428" width="8" style="164" customWidth="1"/>
    <col min="7429" max="7429" width="6.85546875" style="164" customWidth="1"/>
    <col min="7430" max="7430" width="10.7109375" style="164" customWidth="1"/>
    <col min="7431" max="7431" width="9.85546875" style="164" customWidth="1"/>
    <col min="7432" max="7432" width="10.85546875" style="164" customWidth="1"/>
    <col min="7433" max="7433" width="7.7109375" style="164" customWidth="1"/>
    <col min="7434" max="7434" width="8.28515625" style="164" customWidth="1"/>
    <col min="7435" max="7435" width="3.140625" style="164" customWidth="1"/>
    <col min="7436" max="7436" width="2" style="164" customWidth="1"/>
    <col min="7437" max="7437" width="3.7109375" style="164" customWidth="1"/>
    <col min="7438" max="7438" width="0" style="164" hidden="1" customWidth="1"/>
    <col min="7439" max="7439" width="8.85546875" style="164" customWidth="1"/>
    <col min="7440" max="7440" width="8" style="164" customWidth="1"/>
    <col min="7441" max="7441" width="8.7109375" style="164" customWidth="1"/>
    <col min="7442" max="7442" width="7.140625" style="164" customWidth="1"/>
    <col min="7443" max="7443" width="10.7109375" style="164" customWidth="1"/>
    <col min="7444" max="7444" width="2.5703125" style="164" customWidth="1"/>
    <col min="7445" max="7445" width="11.42578125" style="164" bestFit="1" customWidth="1"/>
    <col min="7446" max="7680" width="9.140625" style="164"/>
    <col min="7681" max="7681" width="23" style="164" customWidth="1"/>
    <col min="7682" max="7682" width="6.7109375" style="164" customWidth="1"/>
    <col min="7683" max="7683" width="8.140625" style="164" customWidth="1"/>
    <col min="7684" max="7684" width="8" style="164" customWidth="1"/>
    <col min="7685" max="7685" width="6.85546875" style="164" customWidth="1"/>
    <col min="7686" max="7686" width="10.7109375" style="164" customWidth="1"/>
    <col min="7687" max="7687" width="9.85546875" style="164" customWidth="1"/>
    <col min="7688" max="7688" width="10.85546875" style="164" customWidth="1"/>
    <col min="7689" max="7689" width="7.7109375" style="164" customWidth="1"/>
    <col min="7690" max="7690" width="8.28515625" style="164" customWidth="1"/>
    <col min="7691" max="7691" width="3.140625" style="164" customWidth="1"/>
    <col min="7692" max="7692" width="2" style="164" customWidth="1"/>
    <col min="7693" max="7693" width="3.7109375" style="164" customWidth="1"/>
    <col min="7694" max="7694" width="0" style="164" hidden="1" customWidth="1"/>
    <col min="7695" max="7695" width="8.85546875" style="164" customWidth="1"/>
    <col min="7696" max="7696" width="8" style="164" customWidth="1"/>
    <col min="7697" max="7697" width="8.7109375" style="164" customWidth="1"/>
    <col min="7698" max="7698" width="7.140625" style="164" customWidth="1"/>
    <col min="7699" max="7699" width="10.7109375" style="164" customWidth="1"/>
    <col min="7700" max="7700" width="2.5703125" style="164" customWidth="1"/>
    <col min="7701" max="7701" width="11.42578125" style="164" bestFit="1" customWidth="1"/>
    <col min="7702" max="7936" width="9.140625" style="164"/>
    <col min="7937" max="7937" width="23" style="164" customWidth="1"/>
    <col min="7938" max="7938" width="6.7109375" style="164" customWidth="1"/>
    <col min="7939" max="7939" width="8.140625" style="164" customWidth="1"/>
    <col min="7940" max="7940" width="8" style="164" customWidth="1"/>
    <col min="7941" max="7941" width="6.85546875" style="164" customWidth="1"/>
    <col min="7942" max="7942" width="10.7109375" style="164" customWidth="1"/>
    <col min="7943" max="7943" width="9.85546875" style="164" customWidth="1"/>
    <col min="7944" max="7944" width="10.85546875" style="164" customWidth="1"/>
    <col min="7945" max="7945" width="7.7109375" style="164" customWidth="1"/>
    <col min="7946" max="7946" width="8.28515625" style="164" customWidth="1"/>
    <col min="7947" max="7947" width="3.140625" style="164" customWidth="1"/>
    <col min="7948" max="7948" width="2" style="164" customWidth="1"/>
    <col min="7949" max="7949" width="3.7109375" style="164" customWidth="1"/>
    <col min="7950" max="7950" width="0" style="164" hidden="1" customWidth="1"/>
    <col min="7951" max="7951" width="8.85546875" style="164" customWidth="1"/>
    <col min="7952" max="7952" width="8" style="164" customWidth="1"/>
    <col min="7953" max="7953" width="8.7109375" style="164" customWidth="1"/>
    <col min="7954" max="7954" width="7.140625" style="164" customWidth="1"/>
    <col min="7955" max="7955" width="10.7109375" style="164" customWidth="1"/>
    <col min="7956" max="7956" width="2.5703125" style="164" customWidth="1"/>
    <col min="7957" max="7957" width="11.42578125" style="164" bestFit="1" customWidth="1"/>
    <col min="7958" max="8192" width="9.140625" style="164"/>
    <col min="8193" max="8193" width="23" style="164" customWidth="1"/>
    <col min="8194" max="8194" width="6.7109375" style="164" customWidth="1"/>
    <col min="8195" max="8195" width="8.140625" style="164" customWidth="1"/>
    <col min="8196" max="8196" width="8" style="164" customWidth="1"/>
    <col min="8197" max="8197" width="6.85546875" style="164" customWidth="1"/>
    <col min="8198" max="8198" width="10.7109375" style="164" customWidth="1"/>
    <col min="8199" max="8199" width="9.85546875" style="164" customWidth="1"/>
    <col min="8200" max="8200" width="10.85546875" style="164" customWidth="1"/>
    <col min="8201" max="8201" width="7.7109375" style="164" customWidth="1"/>
    <col min="8202" max="8202" width="8.28515625" style="164" customWidth="1"/>
    <col min="8203" max="8203" width="3.140625" style="164" customWidth="1"/>
    <col min="8204" max="8204" width="2" style="164" customWidth="1"/>
    <col min="8205" max="8205" width="3.7109375" style="164" customWidth="1"/>
    <col min="8206" max="8206" width="0" style="164" hidden="1" customWidth="1"/>
    <col min="8207" max="8207" width="8.85546875" style="164" customWidth="1"/>
    <col min="8208" max="8208" width="8" style="164" customWidth="1"/>
    <col min="8209" max="8209" width="8.7109375" style="164" customWidth="1"/>
    <col min="8210" max="8210" width="7.140625" style="164" customWidth="1"/>
    <col min="8211" max="8211" width="10.7109375" style="164" customWidth="1"/>
    <col min="8212" max="8212" width="2.5703125" style="164" customWidth="1"/>
    <col min="8213" max="8213" width="11.42578125" style="164" bestFit="1" customWidth="1"/>
    <col min="8214" max="8448" width="9.140625" style="164"/>
    <col min="8449" max="8449" width="23" style="164" customWidth="1"/>
    <col min="8450" max="8450" width="6.7109375" style="164" customWidth="1"/>
    <col min="8451" max="8451" width="8.140625" style="164" customWidth="1"/>
    <col min="8452" max="8452" width="8" style="164" customWidth="1"/>
    <col min="8453" max="8453" width="6.85546875" style="164" customWidth="1"/>
    <col min="8454" max="8454" width="10.7109375" style="164" customWidth="1"/>
    <col min="8455" max="8455" width="9.85546875" style="164" customWidth="1"/>
    <col min="8456" max="8456" width="10.85546875" style="164" customWidth="1"/>
    <col min="8457" max="8457" width="7.7109375" style="164" customWidth="1"/>
    <col min="8458" max="8458" width="8.28515625" style="164" customWidth="1"/>
    <col min="8459" max="8459" width="3.140625" style="164" customWidth="1"/>
    <col min="8460" max="8460" width="2" style="164" customWidth="1"/>
    <col min="8461" max="8461" width="3.7109375" style="164" customWidth="1"/>
    <col min="8462" max="8462" width="0" style="164" hidden="1" customWidth="1"/>
    <col min="8463" max="8463" width="8.85546875" style="164" customWidth="1"/>
    <col min="8464" max="8464" width="8" style="164" customWidth="1"/>
    <col min="8465" max="8465" width="8.7109375" style="164" customWidth="1"/>
    <col min="8466" max="8466" width="7.140625" style="164" customWidth="1"/>
    <col min="8467" max="8467" width="10.7109375" style="164" customWidth="1"/>
    <col min="8468" max="8468" width="2.5703125" style="164" customWidth="1"/>
    <col min="8469" max="8469" width="11.42578125" style="164" bestFit="1" customWidth="1"/>
    <col min="8470" max="8704" width="9.140625" style="164"/>
    <col min="8705" max="8705" width="23" style="164" customWidth="1"/>
    <col min="8706" max="8706" width="6.7109375" style="164" customWidth="1"/>
    <col min="8707" max="8707" width="8.140625" style="164" customWidth="1"/>
    <col min="8708" max="8708" width="8" style="164" customWidth="1"/>
    <col min="8709" max="8709" width="6.85546875" style="164" customWidth="1"/>
    <col min="8710" max="8710" width="10.7109375" style="164" customWidth="1"/>
    <col min="8711" max="8711" width="9.85546875" style="164" customWidth="1"/>
    <col min="8712" max="8712" width="10.85546875" style="164" customWidth="1"/>
    <col min="8713" max="8713" width="7.7109375" style="164" customWidth="1"/>
    <col min="8714" max="8714" width="8.28515625" style="164" customWidth="1"/>
    <col min="8715" max="8715" width="3.140625" style="164" customWidth="1"/>
    <col min="8716" max="8716" width="2" style="164" customWidth="1"/>
    <col min="8717" max="8717" width="3.7109375" style="164" customWidth="1"/>
    <col min="8718" max="8718" width="0" style="164" hidden="1" customWidth="1"/>
    <col min="8719" max="8719" width="8.85546875" style="164" customWidth="1"/>
    <col min="8720" max="8720" width="8" style="164" customWidth="1"/>
    <col min="8721" max="8721" width="8.7109375" style="164" customWidth="1"/>
    <col min="8722" max="8722" width="7.140625" style="164" customWidth="1"/>
    <col min="8723" max="8723" width="10.7109375" style="164" customWidth="1"/>
    <col min="8724" max="8724" width="2.5703125" style="164" customWidth="1"/>
    <col min="8725" max="8725" width="11.42578125" style="164" bestFit="1" customWidth="1"/>
    <col min="8726" max="8960" width="9.140625" style="164"/>
    <col min="8961" max="8961" width="23" style="164" customWidth="1"/>
    <col min="8962" max="8962" width="6.7109375" style="164" customWidth="1"/>
    <col min="8963" max="8963" width="8.140625" style="164" customWidth="1"/>
    <col min="8964" max="8964" width="8" style="164" customWidth="1"/>
    <col min="8965" max="8965" width="6.85546875" style="164" customWidth="1"/>
    <col min="8966" max="8966" width="10.7109375" style="164" customWidth="1"/>
    <col min="8967" max="8967" width="9.85546875" style="164" customWidth="1"/>
    <col min="8968" max="8968" width="10.85546875" style="164" customWidth="1"/>
    <col min="8969" max="8969" width="7.7109375" style="164" customWidth="1"/>
    <col min="8970" max="8970" width="8.28515625" style="164" customWidth="1"/>
    <col min="8971" max="8971" width="3.140625" style="164" customWidth="1"/>
    <col min="8972" max="8972" width="2" style="164" customWidth="1"/>
    <col min="8973" max="8973" width="3.7109375" style="164" customWidth="1"/>
    <col min="8974" max="8974" width="0" style="164" hidden="1" customWidth="1"/>
    <col min="8975" max="8975" width="8.85546875" style="164" customWidth="1"/>
    <col min="8976" max="8976" width="8" style="164" customWidth="1"/>
    <col min="8977" max="8977" width="8.7109375" style="164" customWidth="1"/>
    <col min="8978" max="8978" width="7.140625" style="164" customWidth="1"/>
    <col min="8979" max="8979" width="10.7109375" style="164" customWidth="1"/>
    <col min="8980" max="8980" width="2.5703125" style="164" customWidth="1"/>
    <col min="8981" max="8981" width="11.42578125" style="164" bestFit="1" customWidth="1"/>
    <col min="8982" max="9216" width="9.140625" style="164"/>
    <col min="9217" max="9217" width="23" style="164" customWidth="1"/>
    <col min="9218" max="9218" width="6.7109375" style="164" customWidth="1"/>
    <col min="9219" max="9219" width="8.140625" style="164" customWidth="1"/>
    <col min="9220" max="9220" width="8" style="164" customWidth="1"/>
    <col min="9221" max="9221" width="6.85546875" style="164" customWidth="1"/>
    <col min="9222" max="9222" width="10.7109375" style="164" customWidth="1"/>
    <col min="9223" max="9223" width="9.85546875" style="164" customWidth="1"/>
    <col min="9224" max="9224" width="10.85546875" style="164" customWidth="1"/>
    <col min="9225" max="9225" width="7.7109375" style="164" customWidth="1"/>
    <col min="9226" max="9226" width="8.28515625" style="164" customWidth="1"/>
    <col min="9227" max="9227" width="3.140625" style="164" customWidth="1"/>
    <col min="9228" max="9228" width="2" style="164" customWidth="1"/>
    <col min="9229" max="9229" width="3.7109375" style="164" customWidth="1"/>
    <col min="9230" max="9230" width="0" style="164" hidden="1" customWidth="1"/>
    <col min="9231" max="9231" width="8.85546875" style="164" customWidth="1"/>
    <col min="9232" max="9232" width="8" style="164" customWidth="1"/>
    <col min="9233" max="9233" width="8.7109375" style="164" customWidth="1"/>
    <col min="9234" max="9234" width="7.140625" style="164" customWidth="1"/>
    <col min="9235" max="9235" width="10.7109375" style="164" customWidth="1"/>
    <col min="9236" max="9236" width="2.5703125" style="164" customWidth="1"/>
    <col min="9237" max="9237" width="11.42578125" style="164" bestFit="1" customWidth="1"/>
    <col min="9238" max="9472" width="9.140625" style="164"/>
    <col min="9473" max="9473" width="23" style="164" customWidth="1"/>
    <col min="9474" max="9474" width="6.7109375" style="164" customWidth="1"/>
    <col min="9475" max="9475" width="8.140625" style="164" customWidth="1"/>
    <col min="9476" max="9476" width="8" style="164" customWidth="1"/>
    <col min="9477" max="9477" width="6.85546875" style="164" customWidth="1"/>
    <col min="9478" max="9478" width="10.7109375" style="164" customWidth="1"/>
    <col min="9479" max="9479" width="9.85546875" style="164" customWidth="1"/>
    <col min="9480" max="9480" width="10.85546875" style="164" customWidth="1"/>
    <col min="9481" max="9481" width="7.7109375" style="164" customWidth="1"/>
    <col min="9482" max="9482" width="8.28515625" style="164" customWidth="1"/>
    <col min="9483" max="9483" width="3.140625" style="164" customWidth="1"/>
    <col min="9484" max="9484" width="2" style="164" customWidth="1"/>
    <col min="9485" max="9485" width="3.7109375" style="164" customWidth="1"/>
    <col min="9486" max="9486" width="0" style="164" hidden="1" customWidth="1"/>
    <col min="9487" max="9487" width="8.85546875" style="164" customWidth="1"/>
    <col min="9488" max="9488" width="8" style="164" customWidth="1"/>
    <col min="9489" max="9489" width="8.7109375" style="164" customWidth="1"/>
    <col min="9490" max="9490" width="7.140625" style="164" customWidth="1"/>
    <col min="9491" max="9491" width="10.7109375" style="164" customWidth="1"/>
    <col min="9492" max="9492" width="2.5703125" style="164" customWidth="1"/>
    <col min="9493" max="9493" width="11.42578125" style="164" bestFit="1" customWidth="1"/>
    <col min="9494" max="9728" width="9.140625" style="164"/>
    <col min="9729" max="9729" width="23" style="164" customWidth="1"/>
    <col min="9730" max="9730" width="6.7109375" style="164" customWidth="1"/>
    <col min="9731" max="9731" width="8.140625" style="164" customWidth="1"/>
    <col min="9732" max="9732" width="8" style="164" customWidth="1"/>
    <col min="9733" max="9733" width="6.85546875" style="164" customWidth="1"/>
    <col min="9734" max="9734" width="10.7109375" style="164" customWidth="1"/>
    <col min="9735" max="9735" width="9.85546875" style="164" customWidth="1"/>
    <col min="9736" max="9736" width="10.85546875" style="164" customWidth="1"/>
    <col min="9737" max="9737" width="7.7109375" style="164" customWidth="1"/>
    <col min="9738" max="9738" width="8.28515625" style="164" customWidth="1"/>
    <col min="9739" max="9739" width="3.140625" style="164" customWidth="1"/>
    <col min="9740" max="9740" width="2" style="164" customWidth="1"/>
    <col min="9741" max="9741" width="3.7109375" style="164" customWidth="1"/>
    <col min="9742" max="9742" width="0" style="164" hidden="1" customWidth="1"/>
    <col min="9743" max="9743" width="8.85546875" style="164" customWidth="1"/>
    <col min="9744" max="9744" width="8" style="164" customWidth="1"/>
    <col min="9745" max="9745" width="8.7109375" style="164" customWidth="1"/>
    <col min="9746" max="9746" width="7.140625" style="164" customWidth="1"/>
    <col min="9747" max="9747" width="10.7109375" style="164" customWidth="1"/>
    <col min="9748" max="9748" width="2.5703125" style="164" customWidth="1"/>
    <col min="9749" max="9749" width="11.42578125" style="164" bestFit="1" customWidth="1"/>
    <col min="9750" max="9984" width="9.140625" style="164"/>
    <col min="9985" max="9985" width="23" style="164" customWidth="1"/>
    <col min="9986" max="9986" width="6.7109375" style="164" customWidth="1"/>
    <col min="9987" max="9987" width="8.140625" style="164" customWidth="1"/>
    <col min="9988" max="9988" width="8" style="164" customWidth="1"/>
    <col min="9989" max="9989" width="6.85546875" style="164" customWidth="1"/>
    <col min="9990" max="9990" width="10.7109375" style="164" customWidth="1"/>
    <col min="9991" max="9991" width="9.85546875" style="164" customWidth="1"/>
    <col min="9992" max="9992" width="10.85546875" style="164" customWidth="1"/>
    <col min="9993" max="9993" width="7.7109375" style="164" customWidth="1"/>
    <col min="9994" max="9994" width="8.28515625" style="164" customWidth="1"/>
    <col min="9995" max="9995" width="3.140625" style="164" customWidth="1"/>
    <col min="9996" max="9996" width="2" style="164" customWidth="1"/>
    <col min="9997" max="9997" width="3.7109375" style="164" customWidth="1"/>
    <col min="9998" max="9998" width="0" style="164" hidden="1" customWidth="1"/>
    <col min="9999" max="9999" width="8.85546875" style="164" customWidth="1"/>
    <col min="10000" max="10000" width="8" style="164" customWidth="1"/>
    <col min="10001" max="10001" width="8.7109375" style="164" customWidth="1"/>
    <col min="10002" max="10002" width="7.140625" style="164" customWidth="1"/>
    <col min="10003" max="10003" width="10.7109375" style="164" customWidth="1"/>
    <col min="10004" max="10004" width="2.5703125" style="164" customWidth="1"/>
    <col min="10005" max="10005" width="11.42578125" style="164" bestFit="1" customWidth="1"/>
    <col min="10006" max="10240" width="9.140625" style="164"/>
    <col min="10241" max="10241" width="23" style="164" customWidth="1"/>
    <col min="10242" max="10242" width="6.7109375" style="164" customWidth="1"/>
    <col min="10243" max="10243" width="8.140625" style="164" customWidth="1"/>
    <col min="10244" max="10244" width="8" style="164" customWidth="1"/>
    <col min="10245" max="10245" width="6.85546875" style="164" customWidth="1"/>
    <col min="10246" max="10246" width="10.7109375" style="164" customWidth="1"/>
    <col min="10247" max="10247" width="9.85546875" style="164" customWidth="1"/>
    <col min="10248" max="10248" width="10.85546875" style="164" customWidth="1"/>
    <col min="10249" max="10249" width="7.7109375" style="164" customWidth="1"/>
    <col min="10250" max="10250" width="8.28515625" style="164" customWidth="1"/>
    <col min="10251" max="10251" width="3.140625" style="164" customWidth="1"/>
    <col min="10252" max="10252" width="2" style="164" customWidth="1"/>
    <col min="10253" max="10253" width="3.7109375" style="164" customWidth="1"/>
    <col min="10254" max="10254" width="0" style="164" hidden="1" customWidth="1"/>
    <col min="10255" max="10255" width="8.85546875" style="164" customWidth="1"/>
    <col min="10256" max="10256" width="8" style="164" customWidth="1"/>
    <col min="10257" max="10257" width="8.7109375" style="164" customWidth="1"/>
    <col min="10258" max="10258" width="7.140625" style="164" customWidth="1"/>
    <col min="10259" max="10259" width="10.7109375" style="164" customWidth="1"/>
    <col min="10260" max="10260" width="2.5703125" style="164" customWidth="1"/>
    <col min="10261" max="10261" width="11.42578125" style="164" bestFit="1" customWidth="1"/>
    <col min="10262" max="10496" width="9.140625" style="164"/>
    <col min="10497" max="10497" width="23" style="164" customWidth="1"/>
    <col min="10498" max="10498" width="6.7109375" style="164" customWidth="1"/>
    <col min="10499" max="10499" width="8.140625" style="164" customWidth="1"/>
    <col min="10500" max="10500" width="8" style="164" customWidth="1"/>
    <col min="10501" max="10501" width="6.85546875" style="164" customWidth="1"/>
    <col min="10502" max="10502" width="10.7109375" style="164" customWidth="1"/>
    <col min="10503" max="10503" width="9.85546875" style="164" customWidth="1"/>
    <col min="10504" max="10504" width="10.85546875" style="164" customWidth="1"/>
    <col min="10505" max="10505" width="7.7109375" style="164" customWidth="1"/>
    <col min="10506" max="10506" width="8.28515625" style="164" customWidth="1"/>
    <col min="10507" max="10507" width="3.140625" style="164" customWidth="1"/>
    <col min="10508" max="10508" width="2" style="164" customWidth="1"/>
    <col min="10509" max="10509" width="3.7109375" style="164" customWidth="1"/>
    <col min="10510" max="10510" width="0" style="164" hidden="1" customWidth="1"/>
    <col min="10511" max="10511" width="8.85546875" style="164" customWidth="1"/>
    <col min="10512" max="10512" width="8" style="164" customWidth="1"/>
    <col min="10513" max="10513" width="8.7109375" style="164" customWidth="1"/>
    <col min="10514" max="10514" width="7.140625" style="164" customWidth="1"/>
    <col min="10515" max="10515" width="10.7109375" style="164" customWidth="1"/>
    <col min="10516" max="10516" width="2.5703125" style="164" customWidth="1"/>
    <col min="10517" max="10517" width="11.42578125" style="164" bestFit="1" customWidth="1"/>
    <col min="10518" max="10752" width="9.140625" style="164"/>
    <col min="10753" max="10753" width="23" style="164" customWidth="1"/>
    <col min="10754" max="10754" width="6.7109375" style="164" customWidth="1"/>
    <col min="10755" max="10755" width="8.140625" style="164" customWidth="1"/>
    <col min="10756" max="10756" width="8" style="164" customWidth="1"/>
    <col min="10757" max="10757" width="6.85546875" style="164" customWidth="1"/>
    <col min="10758" max="10758" width="10.7109375" style="164" customWidth="1"/>
    <col min="10759" max="10759" width="9.85546875" style="164" customWidth="1"/>
    <col min="10760" max="10760" width="10.85546875" style="164" customWidth="1"/>
    <col min="10761" max="10761" width="7.7109375" style="164" customWidth="1"/>
    <col min="10762" max="10762" width="8.28515625" style="164" customWidth="1"/>
    <col min="10763" max="10763" width="3.140625" style="164" customWidth="1"/>
    <col min="10764" max="10764" width="2" style="164" customWidth="1"/>
    <col min="10765" max="10765" width="3.7109375" style="164" customWidth="1"/>
    <col min="10766" max="10766" width="0" style="164" hidden="1" customWidth="1"/>
    <col min="10767" max="10767" width="8.85546875" style="164" customWidth="1"/>
    <col min="10768" max="10768" width="8" style="164" customWidth="1"/>
    <col min="10769" max="10769" width="8.7109375" style="164" customWidth="1"/>
    <col min="10770" max="10770" width="7.140625" style="164" customWidth="1"/>
    <col min="10771" max="10771" width="10.7109375" style="164" customWidth="1"/>
    <col min="10772" max="10772" width="2.5703125" style="164" customWidth="1"/>
    <col min="10773" max="10773" width="11.42578125" style="164" bestFit="1" customWidth="1"/>
    <col min="10774" max="11008" width="9.140625" style="164"/>
    <col min="11009" max="11009" width="23" style="164" customWidth="1"/>
    <col min="11010" max="11010" width="6.7109375" style="164" customWidth="1"/>
    <col min="11011" max="11011" width="8.140625" style="164" customWidth="1"/>
    <col min="11012" max="11012" width="8" style="164" customWidth="1"/>
    <col min="11013" max="11013" width="6.85546875" style="164" customWidth="1"/>
    <col min="11014" max="11014" width="10.7109375" style="164" customWidth="1"/>
    <col min="11015" max="11015" width="9.85546875" style="164" customWidth="1"/>
    <col min="11016" max="11016" width="10.85546875" style="164" customWidth="1"/>
    <col min="11017" max="11017" width="7.7109375" style="164" customWidth="1"/>
    <col min="11018" max="11018" width="8.28515625" style="164" customWidth="1"/>
    <col min="11019" max="11019" width="3.140625" style="164" customWidth="1"/>
    <col min="11020" max="11020" width="2" style="164" customWidth="1"/>
    <col min="11021" max="11021" width="3.7109375" style="164" customWidth="1"/>
    <col min="11022" max="11022" width="0" style="164" hidden="1" customWidth="1"/>
    <col min="11023" max="11023" width="8.85546875" style="164" customWidth="1"/>
    <col min="11024" max="11024" width="8" style="164" customWidth="1"/>
    <col min="11025" max="11025" width="8.7109375" style="164" customWidth="1"/>
    <col min="11026" max="11026" width="7.140625" style="164" customWidth="1"/>
    <col min="11027" max="11027" width="10.7109375" style="164" customWidth="1"/>
    <col min="11028" max="11028" width="2.5703125" style="164" customWidth="1"/>
    <col min="11029" max="11029" width="11.42578125" style="164" bestFit="1" customWidth="1"/>
    <col min="11030" max="11264" width="9.140625" style="164"/>
    <col min="11265" max="11265" width="23" style="164" customWidth="1"/>
    <col min="11266" max="11266" width="6.7109375" style="164" customWidth="1"/>
    <col min="11267" max="11267" width="8.140625" style="164" customWidth="1"/>
    <col min="11268" max="11268" width="8" style="164" customWidth="1"/>
    <col min="11269" max="11269" width="6.85546875" style="164" customWidth="1"/>
    <col min="11270" max="11270" width="10.7109375" style="164" customWidth="1"/>
    <col min="11271" max="11271" width="9.85546875" style="164" customWidth="1"/>
    <col min="11272" max="11272" width="10.85546875" style="164" customWidth="1"/>
    <col min="11273" max="11273" width="7.7109375" style="164" customWidth="1"/>
    <col min="11274" max="11274" width="8.28515625" style="164" customWidth="1"/>
    <col min="11275" max="11275" width="3.140625" style="164" customWidth="1"/>
    <col min="11276" max="11276" width="2" style="164" customWidth="1"/>
    <col min="11277" max="11277" width="3.7109375" style="164" customWidth="1"/>
    <col min="11278" max="11278" width="0" style="164" hidden="1" customWidth="1"/>
    <col min="11279" max="11279" width="8.85546875" style="164" customWidth="1"/>
    <col min="11280" max="11280" width="8" style="164" customWidth="1"/>
    <col min="11281" max="11281" width="8.7109375" style="164" customWidth="1"/>
    <col min="11282" max="11282" width="7.140625" style="164" customWidth="1"/>
    <col min="11283" max="11283" width="10.7109375" style="164" customWidth="1"/>
    <col min="11284" max="11284" width="2.5703125" style="164" customWidth="1"/>
    <col min="11285" max="11285" width="11.42578125" style="164" bestFit="1" customWidth="1"/>
    <col min="11286" max="11520" width="9.140625" style="164"/>
    <col min="11521" max="11521" width="23" style="164" customWidth="1"/>
    <col min="11522" max="11522" width="6.7109375" style="164" customWidth="1"/>
    <col min="11523" max="11523" width="8.140625" style="164" customWidth="1"/>
    <col min="11524" max="11524" width="8" style="164" customWidth="1"/>
    <col min="11525" max="11525" width="6.85546875" style="164" customWidth="1"/>
    <col min="11526" max="11526" width="10.7109375" style="164" customWidth="1"/>
    <col min="11527" max="11527" width="9.85546875" style="164" customWidth="1"/>
    <col min="11528" max="11528" width="10.85546875" style="164" customWidth="1"/>
    <col min="11529" max="11529" width="7.7109375" style="164" customWidth="1"/>
    <col min="11530" max="11530" width="8.28515625" style="164" customWidth="1"/>
    <col min="11531" max="11531" width="3.140625" style="164" customWidth="1"/>
    <col min="11532" max="11532" width="2" style="164" customWidth="1"/>
    <col min="11533" max="11533" width="3.7109375" style="164" customWidth="1"/>
    <col min="11534" max="11534" width="0" style="164" hidden="1" customWidth="1"/>
    <col min="11535" max="11535" width="8.85546875" style="164" customWidth="1"/>
    <col min="11536" max="11536" width="8" style="164" customWidth="1"/>
    <col min="11537" max="11537" width="8.7109375" style="164" customWidth="1"/>
    <col min="11538" max="11538" width="7.140625" style="164" customWidth="1"/>
    <col min="11539" max="11539" width="10.7109375" style="164" customWidth="1"/>
    <col min="11540" max="11540" width="2.5703125" style="164" customWidth="1"/>
    <col min="11541" max="11541" width="11.42578125" style="164" bestFit="1" customWidth="1"/>
    <col min="11542" max="11776" width="9.140625" style="164"/>
    <col min="11777" max="11777" width="23" style="164" customWidth="1"/>
    <col min="11778" max="11778" width="6.7109375" style="164" customWidth="1"/>
    <col min="11779" max="11779" width="8.140625" style="164" customWidth="1"/>
    <col min="11780" max="11780" width="8" style="164" customWidth="1"/>
    <col min="11781" max="11781" width="6.85546875" style="164" customWidth="1"/>
    <col min="11782" max="11782" width="10.7109375" style="164" customWidth="1"/>
    <col min="11783" max="11783" width="9.85546875" style="164" customWidth="1"/>
    <col min="11784" max="11784" width="10.85546875" style="164" customWidth="1"/>
    <col min="11785" max="11785" width="7.7109375" style="164" customWidth="1"/>
    <col min="11786" max="11786" width="8.28515625" style="164" customWidth="1"/>
    <col min="11787" max="11787" width="3.140625" style="164" customWidth="1"/>
    <col min="11788" max="11788" width="2" style="164" customWidth="1"/>
    <col min="11789" max="11789" width="3.7109375" style="164" customWidth="1"/>
    <col min="11790" max="11790" width="0" style="164" hidden="1" customWidth="1"/>
    <col min="11791" max="11791" width="8.85546875" style="164" customWidth="1"/>
    <col min="11792" max="11792" width="8" style="164" customWidth="1"/>
    <col min="11793" max="11793" width="8.7109375" style="164" customWidth="1"/>
    <col min="11794" max="11794" width="7.140625" style="164" customWidth="1"/>
    <col min="11795" max="11795" width="10.7109375" style="164" customWidth="1"/>
    <col min="11796" max="11796" width="2.5703125" style="164" customWidth="1"/>
    <col min="11797" max="11797" width="11.42578125" style="164" bestFit="1" customWidth="1"/>
    <col min="11798" max="12032" width="9.140625" style="164"/>
    <col min="12033" max="12033" width="23" style="164" customWidth="1"/>
    <col min="12034" max="12034" width="6.7109375" style="164" customWidth="1"/>
    <col min="12035" max="12035" width="8.140625" style="164" customWidth="1"/>
    <col min="12036" max="12036" width="8" style="164" customWidth="1"/>
    <col min="12037" max="12037" width="6.85546875" style="164" customWidth="1"/>
    <col min="12038" max="12038" width="10.7109375" style="164" customWidth="1"/>
    <col min="12039" max="12039" width="9.85546875" style="164" customWidth="1"/>
    <col min="12040" max="12040" width="10.85546875" style="164" customWidth="1"/>
    <col min="12041" max="12041" width="7.7109375" style="164" customWidth="1"/>
    <col min="12042" max="12042" width="8.28515625" style="164" customWidth="1"/>
    <col min="12043" max="12043" width="3.140625" style="164" customWidth="1"/>
    <col min="12044" max="12044" width="2" style="164" customWidth="1"/>
    <col min="12045" max="12045" width="3.7109375" style="164" customWidth="1"/>
    <col min="12046" max="12046" width="0" style="164" hidden="1" customWidth="1"/>
    <col min="12047" max="12047" width="8.85546875" style="164" customWidth="1"/>
    <col min="12048" max="12048" width="8" style="164" customWidth="1"/>
    <col min="12049" max="12049" width="8.7109375" style="164" customWidth="1"/>
    <col min="12050" max="12050" width="7.140625" style="164" customWidth="1"/>
    <col min="12051" max="12051" width="10.7109375" style="164" customWidth="1"/>
    <col min="12052" max="12052" width="2.5703125" style="164" customWidth="1"/>
    <col min="12053" max="12053" width="11.42578125" style="164" bestFit="1" customWidth="1"/>
    <col min="12054" max="12288" width="9.140625" style="164"/>
    <col min="12289" max="12289" width="23" style="164" customWidth="1"/>
    <col min="12290" max="12290" width="6.7109375" style="164" customWidth="1"/>
    <col min="12291" max="12291" width="8.140625" style="164" customWidth="1"/>
    <col min="12292" max="12292" width="8" style="164" customWidth="1"/>
    <col min="12293" max="12293" width="6.85546875" style="164" customWidth="1"/>
    <col min="12294" max="12294" width="10.7109375" style="164" customWidth="1"/>
    <col min="12295" max="12295" width="9.85546875" style="164" customWidth="1"/>
    <col min="12296" max="12296" width="10.85546875" style="164" customWidth="1"/>
    <col min="12297" max="12297" width="7.7109375" style="164" customWidth="1"/>
    <col min="12298" max="12298" width="8.28515625" style="164" customWidth="1"/>
    <col min="12299" max="12299" width="3.140625" style="164" customWidth="1"/>
    <col min="12300" max="12300" width="2" style="164" customWidth="1"/>
    <col min="12301" max="12301" width="3.7109375" style="164" customWidth="1"/>
    <col min="12302" max="12302" width="0" style="164" hidden="1" customWidth="1"/>
    <col min="12303" max="12303" width="8.85546875" style="164" customWidth="1"/>
    <col min="12304" max="12304" width="8" style="164" customWidth="1"/>
    <col min="12305" max="12305" width="8.7109375" style="164" customWidth="1"/>
    <col min="12306" max="12306" width="7.140625" style="164" customWidth="1"/>
    <col min="12307" max="12307" width="10.7109375" style="164" customWidth="1"/>
    <col min="12308" max="12308" width="2.5703125" style="164" customWidth="1"/>
    <col min="12309" max="12309" width="11.42578125" style="164" bestFit="1" customWidth="1"/>
    <col min="12310" max="12544" width="9.140625" style="164"/>
    <col min="12545" max="12545" width="23" style="164" customWidth="1"/>
    <col min="12546" max="12546" width="6.7109375" style="164" customWidth="1"/>
    <col min="12547" max="12547" width="8.140625" style="164" customWidth="1"/>
    <col min="12548" max="12548" width="8" style="164" customWidth="1"/>
    <col min="12549" max="12549" width="6.85546875" style="164" customWidth="1"/>
    <col min="12550" max="12550" width="10.7109375" style="164" customWidth="1"/>
    <col min="12551" max="12551" width="9.85546875" style="164" customWidth="1"/>
    <col min="12552" max="12552" width="10.85546875" style="164" customWidth="1"/>
    <col min="12553" max="12553" width="7.7109375" style="164" customWidth="1"/>
    <col min="12554" max="12554" width="8.28515625" style="164" customWidth="1"/>
    <col min="12555" max="12555" width="3.140625" style="164" customWidth="1"/>
    <col min="12556" max="12556" width="2" style="164" customWidth="1"/>
    <col min="12557" max="12557" width="3.7109375" style="164" customWidth="1"/>
    <col min="12558" max="12558" width="0" style="164" hidden="1" customWidth="1"/>
    <col min="12559" max="12559" width="8.85546875" style="164" customWidth="1"/>
    <col min="12560" max="12560" width="8" style="164" customWidth="1"/>
    <col min="12561" max="12561" width="8.7109375" style="164" customWidth="1"/>
    <col min="12562" max="12562" width="7.140625" style="164" customWidth="1"/>
    <col min="12563" max="12563" width="10.7109375" style="164" customWidth="1"/>
    <col min="12564" max="12564" width="2.5703125" style="164" customWidth="1"/>
    <col min="12565" max="12565" width="11.42578125" style="164" bestFit="1" customWidth="1"/>
    <col min="12566" max="12800" width="9.140625" style="164"/>
    <col min="12801" max="12801" width="23" style="164" customWidth="1"/>
    <col min="12802" max="12802" width="6.7109375" style="164" customWidth="1"/>
    <col min="12803" max="12803" width="8.140625" style="164" customWidth="1"/>
    <col min="12804" max="12804" width="8" style="164" customWidth="1"/>
    <col min="12805" max="12805" width="6.85546875" style="164" customWidth="1"/>
    <col min="12806" max="12806" width="10.7109375" style="164" customWidth="1"/>
    <col min="12807" max="12807" width="9.85546875" style="164" customWidth="1"/>
    <col min="12808" max="12808" width="10.85546875" style="164" customWidth="1"/>
    <col min="12809" max="12809" width="7.7109375" style="164" customWidth="1"/>
    <col min="12810" max="12810" width="8.28515625" style="164" customWidth="1"/>
    <col min="12811" max="12811" width="3.140625" style="164" customWidth="1"/>
    <col min="12812" max="12812" width="2" style="164" customWidth="1"/>
    <col min="12813" max="12813" width="3.7109375" style="164" customWidth="1"/>
    <col min="12814" max="12814" width="0" style="164" hidden="1" customWidth="1"/>
    <col min="12815" max="12815" width="8.85546875" style="164" customWidth="1"/>
    <col min="12816" max="12816" width="8" style="164" customWidth="1"/>
    <col min="12817" max="12817" width="8.7109375" style="164" customWidth="1"/>
    <col min="12818" max="12818" width="7.140625" style="164" customWidth="1"/>
    <col min="12819" max="12819" width="10.7109375" style="164" customWidth="1"/>
    <col min="12820" max="12820" width="2.5703125" style="164" customWidth="1"/>
    <col min="12821" max="12821" width="11.42578125" style="164" bestFit="1" customWidth="1"/>
    <col min="12822" max="13056" width="9.140625" style="164"/>
    <col min="13057" max="13057" width="23" style="164" customWidth="1"/>
    <col min="13058" max="13058" width="6.7109375" style="164" customWidth="1"/>
    <col min="13059" max="13059" width="8.140625" style="164" customWidth="1"/>
    <col min="13060" max="13060" width="8" style="164" customWidth="1"/>
    <col min="13061" max="13061" width="6.85546875" style="164" customWidth="1"/>
    <col min="13062" max="13062" width="10.7109375" style="164" customWidth="1"/>
    <col min="13063" max="13063" width="9.85546875" style="164" customWidth="1"/>
    <col min="13064" max="13064" width="10.85546875" style="164" customWidth="1"/>
    <col min="13065" max="13065" width="7.7109375" style="164" customWidth="1"/>
    <col min="13066" max="13066" width="8.28515625" style="164" customWidth="1"/>
    <col min="13067" max="13067" width="3.140625" style="164" customWidth="1"/>
    <col min="13068" max="13068" width="2" style="164" customWidth="1"/>
    <col min="13069" max="13069" width="3.7109375" style="164" customWidth="1"/>
    <col min="13070" max="13070" width="0" style="164" hidden="1" customWidth="1"/>
    <col min="13071" max="13071" width="8.85546875" style="164" customWidth="1"/>
    <col min="13072" max="13072" width="8" style="164" customWidth="1"/>
    <col min="13073" max="13073" width="8.7109375" style="164" customWidth="1"/>
    <col min="13074" max="13074" width="7.140625" style="164" customWidth="1"/>
    <col min="13075" max="13075" width="10.7109375" style="164" customWidth="1"/>
    <col min="13076" max="13076" width="2.5703125" style="164" customWidth="1"/>
    <col min="13077" max="13077" width="11.42578125" style="164" bestFit="1" customWidth="1"/>
    <col min="13078" max="13312" width="9.140625" style="164"/>
    <col min="13313" max="13313" width="23" style="164" customWidth="1"/>
    <col min="13314" max="13314" width="6.7109375" style="164" customWidth="1"/>
    <col min="13315" max="13315" width="8.140625" style="164" customWidth="1"/>
    <col min="13316" max="13316" width="8" style="164" customWidth="1"/>
    <col min="13317" max="13317" width="6.85546875" style="164" customWidth="1"/>
    <col min="13318" max="13318" width="10.7109375" style="164" customWidth="1"/>
    <col min="13319" max="13319" width="9.85546875" style="164" customWidth="1"/>
    <col min="13320" max="13320" width="10.85546875" style="164" customWidth="1"/>
    <col min="13321" max="13321" width="7.7109375" style="164" customWidth="1"/>
    <col min="13322" max="13322" width="8.28515625" style="164" customWidth="1"/>
    <col min="13323" max="13323" width="3.140625" style="164" customWidth="1"/>
    <col min="13324" max="13324" width="2" style="164" customWidth="1"/>
    <col min="13325" max="13325" width="3.7109375" style="164" customWidth="1"/>
    <col min="13326" max="13326" width="0" style="164" hidden="1" customWidth="1"/>
    <col min="13327" max="13327" width="8.85546875" style="164" customWidth="1"/>
    <col min="13328" max="13328" width="8" style="164" customWidth="1"/>
    <col min="13329" max="13329" width="8.7109375" style="164" customWidth="1"/>
    <col min="13330" max="13330" width="7.140625" style="164" customWidth="1"/>
    <col min="13331" max="13331" width="10.7109375" style="164" customWidth="1"/>
    <col min="13332" max="13332" width="2.5703125" style="164" customWidth="1"/>
    <col min="13333" max="13333" width="11.42578125" style="164" bestFit="1" customWidth="1"/>
    <col min="13334" max="13568" width="9.140625" style="164"/>
    <col min="13569" max="13569" width="23" style="164" customWidth="1"/>
    <col min="13570" max="13570" width="6.7109375" style="164" customWidth="1"/>
    <col min="13571" max="13571" width="8.140625" style="164" customWidth="1"/>
    <col min="13572" max="13572" width="8" style="164" customWidth="1"/>
    <col min="13573" max="13573" width="6.85546875" style="164" customWidth="1"/>
    <col min="13574" max="13574" width="10.7109375" style="164" customWidth="1"/>
    <col min="13575" max="13575" width="9.85546875" style="164" customWidth="1"/>
    <col min="13576" max="13576" width="10.85546875" style="164" customWidth="1"/>
    <col min="13577" max="13577" width="7.7109375" style="164" customWidth="1"/>
    <col min="13578" max="13578" width="8.28515625" style="164" customWidth="1"/>
    <col min="13579" max="13579" width="3.140625" style="164" customWidth="1"/>
    <col min="13580" max="13580" width="2" style="164" customWidth="1"/>
    <col min="13581" max="13581" width="3.7109375" style="164" customWidth="1"/>
    <col min="13582" max="13582" width="0" style="164" hidden="1" customWidth="1"/>
    <col min="13583" max="13583" width="8.85546875" style="164" customWidth="1"/>
    <col min="13584" max="13584" width="8" style="164" customWidth="1"/>
    <col min="13585" max="13585" width="8.7109375" style="164" customWidth="1"/>
    <col min="13586" max="13586" width="7.140625" style="164" customWidth="1"/>
    <col min="13587" max="13587" width="10.7109375" style="164" customWidth="1"/>
    <col min="13588" max="13588" width="2.5703125" style="164" customWidth="1"/>
    <col min="13589" max="13589" width="11.42578125" style="164" bestFit="1" customWidth="1"/>
    <col min="13590" max="13824" width="9.140625" style="164"/>
    <col min="13825" max="13825" width="23" style="164" customWidth="1"/>
    <col min="13826" max="13826" width="6.7109375" style="164" customWidth="1"/>
    <col min="13827" max="13827" width="8.140625" style="164" customWidth="1"/>
    <col min="13828" max="13828" width="8" style="164" customWidth="1"/>
    <col min="13829" max="13829" width="6.85546875" style="164" customWidth="1"/>
    <col min="13830" max="13830" width="10.7109375" style="164" customWidth="1"/>
    <col min="13831" max="13831" width="9.85546875" style="164" customWidth="1"/>
    <col min="13832" max="13832" width="10.85546875" style="164" customWidth="1"/>
    <col min="13833" max="13833" width="7.7109375" style="164" customWidth="1"/>
    <col min="13834" max="13834" width="8.28515625" style="164" customWidth="1"/>
    <col min="13835" max="13835" width="3.140625" style="164" customWidth="1"/>
    <col min="13836" max="13836" width="2" style="164" customWidth="1"/>
    <col min="13837" max="13837" width="3.7109375" style="164" customWidth="1"/>
    <col min="13838" max="13838" width="0" style="164" hidden="1" customWidth="1"/>
    <col min="13839" max="13839" width="8.85546875" style="164" customWidth="1"/>
    <col min="13840" max="13840" width="8" style="164" customWidth="1"/>
    <col min="13841" max="13841" width="8.7109375" style="164" customWidth="1"/>
    <col min="13842" max="13842" width="7.140625" style="164" customWidth="1"/>
    <col min="13843" max="13843" width="10.7109375" style="164" customWidth="1"/>
    <col min="13844" max="13844" width="2.5703125" style="164" customWidth="1"/>
    <col min="13845" max="13845" width="11.42578125" style="164" bestFit="1" customWidth="1"/>
    <col min="13846" max="14080" width="9.140625" style="164"/>
    <col min="14081" max="14081" width="23" style="164" customWidth="1"/>
    <col min="14082" max="14082" width="6.7109375" style="164" customWidth="1"/>
    <col min="14083" max="14083" width="8.140625" style="164" customWidth="1"/>
    <col min="14084" max="14084" width="8" style="164" customWidth="1"/>
    <col min="14085" max="14085" width="6.85546875" style="164" customWidth="1"/>
    <col min="14086" max="14086" width="10.7109375" style="164" customWidth="1"/>
    <col min="14087" max="14087" width="9.85546875" style="164" customWidth="1"/>
    <col min="14088" max="14088" width="10.85546875" style="164" customWidth="1"/>
    <col min="14089" max="14089" width="7.7109375" style="164" customWidth="1"/>
    <col min="14090" max="14090" width="8.28515625" style="164" customWidth="1"/>
    <col min="14091" max="14091" width="3.140625" style="164" customWidth="1"/>
    <col min="14092" max="14092" width="2" style="164" customWidth="1"/>
    <col min="14093" max="14093" width="3.7109375" style="164" customWidth="1"/>
    <col min="14094" max="14094" width="0" style="164" hidden="1" customWidth="1"/>
    <col min="14095" max="14095" width="8.85546875" style="164" customWidth="1"/>
    <col min="14096" max="14096" width="8" style="164" customWidth="1"/>
    <col min="14097" max="14097" width="8.7109375" style="164" customWidth="1"/>
    <col min="14098" max="14098" width="7.140625" style="164" customWidth="1"/>
    <col min="14099" max="14099" width="10.7109375" style="164" customWidth="1"/>
    <col min="14100" max="14100" width="2.5703125" style="164" customWidth="1"/>
    <col min="14101" max="14101" width="11.42578125" style="164" bestFit="1" customWidth="1"/>
    <col min="14102" max="14336" width="9.140625" style="164"/>
    <col min="14337" max="14337" width="23" style="164" customWidth="1"/>
    <col min="14338" max="14338" width="6.7109375" style="164" customWidth="1"/>
    <col min="14339" max="14339" width="8.140625" style="164" customWidth="1"/>
    <col min="14340" max="14340" width="8" style="164" customWidth="1"/>
    <col min="14341" max="14341" width="6.85546875" style="164" customWidth="1"/>
    <col min="14342" max="14342" width="10.7109375" style="164" customWidth="1"/>
    <col min="14343" max="14343" width="9.85546875" style="164" customWidth="1"/>
    <col min="14344" max="14344" width="10.85546875" style="164" customWidth="1"/>
    <col min="14345" max="14345" width="7.7109375" style="164" customWidth="1"/>
    <col min="14346" max="14346" width="8.28515625" style="164" customWidth="1"/>
    <col min="14347" max="14347" width="3.140625" style="164" customWidth="1"/>
    <col min="14348" max="14348" width="2" style="164" customWidth="1"/>
    <col min="14349" max="14349" width="3.7109375" style="164" customWidth="1"/>
    <col min="14350" max="14350" width="0" style="164" hidden="1" customWidth="1"/>
    <col min="14351" max="14351" width="8.85546875" style="164" customWidth="1"/>
    <col min="14352" max="14352" width="8" style="164" customWidth="1"/>
    <col min="14353" max="14353" width="8.7109375" style="164" customWidth="1"/>
    <col min="14354" max="14354" width="7.140625" style="164" customWidth="1"/>
    <col min="14355" max="14355" width="10.7109375" style="164" customWidth="1"/>
    <col min="14356" max="14356" width="2.5703125" style="164" customWidth="1"/>
    <col min="14357" max="14357" width="11.42578125" style="164" bestFit="1" customWidth="1"/>
    <col min="14358" max="14592" width="9.140625" style="164"/>
    <col min="14593" max="14593" width="23" style="164" customWidth="1"/>
    <col min="14594" max="14594" width="6.7109375" style="164" customWidth="1"/>
    <col min="14595" max="14595" width="8.140625" style="164" customWidth="1"/>
    <col min="14596" max="14596" width="8" style="164" customWidth="1"/>
    <col min="14597" max="14597" width="6.85546875" style="164" customWidth="1"/>
    <col min="14598" max="14598" width="10.7109375" style="164" customWidth="1"/>
    <col min="14599" max="14599" width="9.85546875" style="164" customWidth="1"/>
    <col min="14600" max="14600" width="10.85546875" style="164" customWidth="1"/>
    <col min="14601" max="14601" width="7.7109375" style="164" customWidth="1"/>
    <col min="14602" max="14602" width="8.28515625" style="164" customWidth="1"/>
    <col min="14603" max="14603" width="3.140625" style="164" customWidth="1"/>
    <col min="14604" max="14604" width="2" style="164" customWidth="1"/>
    <col min="14605" max="14605" width="3.7109375" style="164" customWidth="1"/>
    <col min="14606" max="14606" width="0" style="164" hidden="1" customWidth="1"/>
    <col min="14607" max="14607" width="8.85546875" style="164" customWidth="1"/>
    <col min="14608" max="14608" width="8" style="164" customWidth="1"/>
    <col min="14609" max="14609" width="8.7109375" style="164" customWidth="1"/>
    <col min="14610" max="14610" width="7.140625" style="164" customWidth="1"/>
    <col min="14611" max="14611" width="10.7109375" style="164" customWidth="1"/>
    <col min="14612" max="14612" width="2.5703125" style="164" customWidth="1"/>
    <col min="14613" max="14613" width="11.42578125" style="164" bestFit="1" customWidth="1"/>
    <col min="14614" max="14848" width="9.140625" style="164"/>
    <col min="14849" max="14849" width="23" style="164" customWidth="1"/>
    <col min="14850" max="14850" width="6.7109375" style="164" customWidth="1"/>
    <col min="14851" max="14851" width="8.140625" style="164" customWidth="1"/>
    <col min="14852" max="14852" width="8" style="164" customWidth="1"/>
    <col min="14853" max="14853" width="6.85546875" style="164" customWidth="1"/>
    <col min="14854" max="14854" width="10.7109375" style="164" customWidth="1"/>
    <col min="14855" max="14855" width="9.85546875" style="164" customWidth="1"/>
    <col min="14856" max="14856" width="10.85546875" style="164" customWidth="1"/>
    <col min="14857" max="14857" width="7.7109375" style="164" customWidth="1"/>
    <col min="14858" max="14858" width="8.28515625" style="164" customWidth="1"/>
    <col min="14859" max="14859" width="3.140625" style="164" customWidth="1"/>
    <col min="14860" max="14860" width="2" style="164" customWidth="1"/>
    <col min="14861" max="14861" width="3.7109375" style="164" customWidth="1"/>
    <col min="14862" max="14862" width="0" style="164" hidden="1" customWidth="1"/>
    <col min="14863" max="14863" width="8.85546875" style="164" customWidth="1"/>
    <col min="14864" max="14864" width="8" style="164" customWidth="1"/>
    <col min="14865" max="14865" width="8.7109375" style="164" customWidth="1"/>
    <col min="14866" max="14866" width="7.140625" style="164" customWidth="1"/>
    <col min="14867" max="14867" width="10.7109375" style="164" customWidth="1"/>
    <col min="14868" max="14868" width="2.5703125" style="164" customWidth="1"/>
    <col min="14869" max="14869" width="11.42578125" style="164" bestFit="1" customWidth="1"/>
    <col min="14870" max="15104" width="9.140625" style="164"/>
    <col min="15105" max="15105" width="23" style="164" customWidth="1"/>
    <col min="15106" max="15106" width="6.7109375" style="164" customWidth="1"/>
    <col min="15107" max="15107" width="8.140625" style="164" customWidth="1"/>
    <col min="15108" max="15108" width="8" style="164" customWidth="1"/>
    <col min="15109" max="15109" width="6.85546875" style="164" customWidth="1"/>
    <col min="15110" max="15110" width="10.7109375" style="164" customWidth="1"/>
    <col min="15111" max="15111" width="9.85546875" style="164" customWidth="1"/>
    <col min="15112" max="15112" width="10.85546875" style="164" customWidth="1"/>
    <col min="15113" max="15113" width="7.7109375" style="164" customWidth="1"/>
    <col min="15114" max="15114" width="8.28515625" style="164" customWidth="1"/>
    <col min="15115" max="15115" width="3.140625" style="164" customWidth="1"/>
    <col min="15116" max="15116" width="2" style="164" customWidth="1"/>
    <col min="15117" max="15117" width="3.7109375" style="164" customWidth="1"/>
    <col min="15118" max="15118" width="0" style="164" hidden="1" customWidth="1"/>
    <col min="15119" max="15119" width="8.85546875" style="164" customWidth="1"/>
    <col min="15120" max="15120" width="8" style="164" customWidth="1"/>
    <col min="15121" max="15121" width="8.7109375" style="164" customWidth="1"/>
    <col min="15122" max="15122" width="7.140625" style="164" customWidth="1"/>
    <col min="15123" max="15123" width="10.7109375" style="164" customWidth="1"/>
    <col min="15124" max="15124" width="2.5703125" style="164" customWidth="1"/>
    <col min="15125" max="15125" width="11.42578125" style="164" bestFit="1" customWidth="1"/>
    <col min="15126" max="15360" width="9.140625" style="164"/>
    <col min="15361" max="15361" width="23" style="164" customWidth="1"/>
    <col min="15362" max="15362" width="6.7109375" style="164" customWidth="1"/>
    <col min="15363" max="15363" width="8.140625" style="164" customWidth="1"/>
    <col min="15364" max="15364" width="8" style="164" customWidth="1"/>
    <col min="15365" max="15365" width="6.85546875" style="164" customWidth="1"/>
    <col min="15366" max="15366" width="10.7109375" style="164" customWidth="1"/>
    <col min="15367" max="15367" width="9.85546875" style="164" customWidth="1"/>
    <col min="15368" max="15368" width="10.85546875" style="164" customWidth="1"/>
    <col min="15369" max="15369" width="7.7109375" style="164" customWidth="1"/>
    <col min="15370" max="15370" width="8.28515625" style="164" customWidth="1"/>
    <col min="15371" max="15371" width="3.140625" style="164" customWidth="1"/>
    <col min="15372" max="15372" width="2" style="164" customWidth="1"/>
    <col min="15373" max="15373" width="3.7109375" style="164" customWidth="1"/>
    <col min="15374" max="15374" width="0" style="164" hidden="1" customWidth="1"/>
    <col min="15375" max="15375" width="8.85546875" style="164" customWidth="1"/>
    <col min="15376" max="15376" width="8" style="164" customWidth="1"/>
    <col min="15377" max="15377" width="8.7109375" style="164" customWidth="1"/>
    <col min="15378" max="15378" width="7.140625" style="164" customWidth="1"/>
    <col min="15379" max="15379" width="10.7109375" style="164" customWidth="1"/>
    <col min="15380" max="15380" width="2.5703125" style="164" customWidth="1"/>
    <col min="15381" max="15381" width="11.42578125" style="164" bestFit="1" customWidth="1"/>
    <col min="15382" max="15616" width="9.140625" style="164"/>
    <col min="15617" max="15617" width="23" style="164" customWidth="1"/>
    <col min="15618" max="15618" width="6.7109375" style="164" customWidth="1"/>
    <col min="15619" max="15619" width="8.140625" style="164" customWidth="1"/>
    <col min="15620" max="15620" width="8" style="164" customWidth="1"/>
    <col min="15621" max="15621" width="6.85546875" style="164" customWidth="1"/>
    <col min="15622" max="15622" width="10.7109375" style="164" customWidth="1"/>
    <col min="15623" max="15623" width="9.85546875" style="164" customWidth="1"/>
    <col min="15624" max="15624" width="10.85546875" style="164" customWidth="1"/>
    <col min="15625" max="15625" width="7.7109375" style="164" customWidth="1"/>
    <col min="15626" max="15626" width="8.28515625" style="164" customWidth="1"/>
    <col min="15627" max="15627" width="3.140625" style="164" customWidth="1"/>
    <col min="15628" max="15628" width="2" style="164" customWidth="1"/>
    <col min="15629" max="15629" width="3.7109375" style="164" customWidth="1"/>
    <col min="15630" max="15630" width="0" style="164" hidden="1" customWidth="1"/>
    <col min="15631" max="15631" width="8.85546875" style="164" customWidth="1"/>
    <col min="15632" max="15632" width="8" style="164" customWidth="1"/>
    <col min="15633" max="15633" width="8.7109375" style="164" customWidth="1"/>
    <col min="15634" max="15634" width="7.140625" style="164" customWidth="1"/>
    <col min="15635" max="15635" width="10.7109375" style="164" customWidth="1"/>
    <col min="15636" max="15636" width="2.5703125" style="164" customWidth="1"/>
    <col min="15637" max="15637" width="11.42578125" style="164" bestFit="1" customWidth="1"/>
    <col min="15638" max="15872" width="9.140625" style="164"/>
    <col min="15873" max="15873" width="23" style="164" customWidth="1"/>
    <col min="15874" max="15874" width="6.7109375" style="164" customWidth="1"/>
    <col min="15875" max="15875" width="8.140625" style="164" customWidth="1"/>
    <col min="15876" max="15876" width="8" style="164" customWidth="1"/>
    <col min="15877" max="15877" width="6.85546875" style="164" customWidth="1"/>
    <col min="15878" max="15878" width="10.7109375" style="164" customWidth="1"/>
    <col min="15879" max="15879" width="9.85546875" style="164" customWidth="1"/>
    <col min="15880" max="15880" width="10.85546875" style="164" customWidth="1"/>
    <col min="15881" max="15881" width="7.7109375" style="164" customWidth="1"/>
    <col min="15882" max="15882" width="8.28515625" style="164" customWidth="1"/>
    <col min="15883" max="15883" width="3.140625" style="164" customWidth="1"/>
    <col min="15884" max="15884" width="2" style="164" customWidth="1"/>
    <col min="15885" max="15885" width="3.7109375" style="164" customWidth="1"/>
    <col min="15886" max="15886" width="0" style="164" hidden="1" customWidth="1"/>
    <col min="15887" max="15887" width="8.85546875" style="164" customWidth="1"/>
    <col min="15888" max="15888" width="8" style="164" customWidth="1"/>
    <col min="15889" max="15889" width="8.7109375" style="164" customWidth="1"/>
    <col min="15890" max="15890" width="7.140625" style="164" customWidth="1"/>
    <col min="15891" max="15891" width="10.7109375" style="164" customWidth="1"/>
    <col min="15892" max="15892" width="2.5703125" style="164" customWidth="1"/>
    <col min="15893" max="15893" width="11.42578125" style="164" bestFit="1" customWidth="1"/>
    <col min="15894" max="16128" width="9.140625" style="164"/>
    <col min="16129" max="16129" width="23" style="164" customWidth="1"/>
    <col min="16130" max="16130" width="6.7109375" style="164" customWidth="1"/>
    <col min="16131" max="16131" width="8.140625" style="164" customWidth="1"/>
    <col min="16132" max="16132" width="8" style="164" customWidth="1"/>
    <col min="16133" max="16133" width="6.85546875" style="164" customWidth="1"/>
    <col min="16134" max="16134" width="10.7109375" style="164" customWidth="1"/>
    <col min="16135" max="16135" width="9.85546875" style="164" customWidth="1"/>
    <col min="16136" max="16136" width="10.85546875" style="164" customWidth="1"/>
    <col min="16137" max="16137" width="7.7109375" style="164" customWidth="1"/>
    <col min="16138" max="16138" width="8.28515625" style="164" customWidth="1"/>
    <col min="16139" max="16139" width="3.140625" style="164" customWidth="1"/>
    <col min="16140" max="16140" width="2" style="164" customWidth="1"/>
    <col min="16141" max="16141" width="3.7109375" style="164" customWidth="1"/>
    <col min="16142" max="16142" width="0" style="164" hidden="1" customWidth="1"/>
    <col min="16143" max="16143" width="8.85546875" style="164" customWidth="1"/>
    <col min="16144" max="16144" width="8" style="164" customWidth="1"/>
    <col min="16145" max="16145" width="8.7109375" style="164" customWidth="1"/>
    <col min="16146" max="16146" width="7.140625" style="164" customWidth="1"/>
    <col min="16147" max="16147" width="10.7109375" style="164" customWidth="1"/>
    <col min="16148" max="16148" width="2.5703125" style="164" customWidth="1"/>
    <col min="16149" max="16149" width="11.42578125" style="164" bestFit="1" customWidth="1"/>
    <col min="16150" max="16384" width="9.140625" style="164"/>
  </cols>
  <sheetData>
    <row r="1" spans="1:24" s="148" customFormat="1" ht="19.5" customHeight="1" x14ac:dyDescent="0.2"/>
    <row r="2" spans="1:24" s="148" customFormat="1" ht="18.75" customHeight="1" x14ac:dyDescent="0.2">
      <c r="A2" s="1035" t="s">
        <v>2</v>
      </c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</row>
    <row r="3" spans="1:24" s="148" customFormat="1" ht="12.75" x14ac:dyDescent="0.2">
      <c r="A3" s="1035" t="s">
        <v>1295</v>
      </c>
      <c r="B3" s="1035"/>
      <c r="C3" s="1035"/>
      <c r="D3" s="1035"/>
      <c r="E3" s="1035"/>
      <c r="F3" s="1035"/>
      <c r="G3" s="1035"/>
      <c r="H3" s="1035"/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49"/>
      <c r="U3" s="149"/>
      <c r="V3" s="149"/>
    </row>
    <row r="4" spans="1:24" s="148" customFormat="1" ht="18" customHeight="1" x14ac:dyDescent="0.2">
      <c r="A4" s="1035" t="s">
        <v>2398</v>
      </c>
      <c r="B4" s="1035"/>
      <c r="C4" s="1035"/>
      <c r="D4" s="1035"/>
      <c r="E4" s="1035"/>
      <c r="F4" s="1035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50"/>
      <c r="U4" s="150"/>
      <c r="V4" s="150"/>
      <c r="X4" s="151"/>
    </row>
    <row r="5" spans="1:24" s="148" customFormat="1" ht="7.5" customHeight="1" x14ac:dyDescent="0.2">
      <c r="A5" s="655"/>
      <c r="B5" s="655"/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5"/>
      <c r="S5" s="655"/>
      <c r="T5" s="150"/>
      <c r="U5" s="150"/>
      <c r="V5" s="150"/>
      <c r="X5" s="151"/>
    </row>
    <row r="6" spans="1:24" s="148" customFormat="1" ht="21" customHeight="1" x14ac:dyDescent="0.2">
      <c r="A6" s="655"/>
      <c r="B6" s="655"/>
      <c r="C6" s="655"/>
      <c r="D6" s="1035" t="s">
        <v>1296</v>
      </c>
      <c r="E6" s="1035"/>
      <c r="F6" s="1035"/>
      <c r="G6" s="1035"/>
      <c r="H6" s="1035"/>
      <c r="I6" s="1035"/>
      <c r="J6" s="1035"/>
      <c r="K6" s="1035"/>
      <c r="L6" s="1035"/>
      <c r="M6" s="1035"/>
      <c r="N6" s="1035"/>
      <c r="O6" s="655"/>
      <c r="P6" s="655"/>
      <c r="Q6" s="655"/>
      <c r="R6" s="655"/>
      <c r="S6" s="655"/>
      <c r="T6" s="150"/>
      <c r="U6" s="150"/>
      <c r="V6" s="150"/>
      <c r="X6" s="151"/>
    </row>
    <row r="7" spans="1:24" s="152" customFormat="1" ht="22.5" customHeight="1" x14ac:dyDescent="0.2">
      <c r="A7" s="1019" t="s">
        <v>650</v>
      </c>
      <c r="B7" s="1036" t="s">
        <v>1727</v>
      </c>
      <c r="C7" s="1037"/>
      <c r="D7" s="1037"/>
      <c r="E7" s="1037"/>
      <c r="F7" s="1038"/>
      <c r="G7" s="1036" t="s">
        <v>1297</v>
      </c>
      <c r="H7" s="1037"/>
      <c r="I7" s="1037"/>
      <c r="J7" s="1037"/>
      <c r="K7" s="1037"/>
      <c r="L7" s="1037"/>
      <c r="M7" s="1037"/>
      <c r="N7" s="1038"/>
      <c r="O7" s="1036" t="s">
        <v>1728</v>
      </c>
      <c r="P7" s="1037"/>
      <c r="Q7" s="1037"/>
      <c r="R7" s="1037"/>
      <c r="S7" s="1038"/>
    </row>
    <row r="8" spans="1:24" s="152" customFormat="1" ht="14.25" customHeight="1" x14ac:dyDescent="0.2">
      <c r="A8" s="1019"/>
      <c r="B8" s="1019" t="s">
        <v>1298</v>
      </c>
      <c r="C8" s="1019" t="s">
        <v>1299</v>
      </c>
      <c r="D8" s="1019" t="s">
        <v>1300</v>
      </c>
      <c r="E8" s="1019" t="s">
        <v>1301</v>
      </c>
      <c r="F8" s="1039" t="s">
        <v>1729</v>
      </c>
      <c r="G8" s="1019" t="s">
        <v>1730</v>
      </c>
      <c r="H8" s="1019" t="s">
        <v>1302</v>
      </c>
      <c r="I8" s="1019" t="s">
        <v>1303</v>
      </c>
      <c r="J8" s="1019"/>
      <c r="K8" s="1019"/>
      <c r="L8" s="1019"/>
      <c r="M8" s="1019"/>
      <c r="N8" s="1019"/>
      <c r="O8" s="1019" t="s">
        <v>1298</v>
      </c>
      <c r="P8" s="1019" t="s">
        <v>1299</v>
      </c>
      <c r="Q8" s="1019" t="s">
        <v>1300</v>
      </c>
      <c r="R8" s="1019" t="s">
        <v>1301</v>
      </c>
      <c r="S8" s="1039" t="s">
        <v>1731</v>
      </c>
    </row>
    <row r="9" spans="1:24" s="152" customFormat="1" ht="12.75" customHeight="1" x14ac:dyDescent="0.2">
      <c r="A9" s="1019"/>
      <c r="B9" s="1019"/>
      <c r="C9" s="1019"/>
      <c r="D9" s="1019"/>
      <c r="E9" s="1019"/>
      <c r="F9" s="1040"/>
      <c r="G9" s="1019"/>
      <c r="H9" s="1019"/>
      <c r="I9" s="1019" t="s">
        <v>1304</v>
      </c>
      <c r="J9" s="1019" t="s">
        <v>35</v>
      </c>
      <c r="K9" s="1019"/>
      <c r="L9" s="1019"/>
      <c r="M9" s="1019"/>
      <c r="N9" s="1019"/>
      <c r="O9" s="1019"/>
      <c r="P9" s="1019"/>
      <c r="Q9" s="1019"/>
      <c r="R9" s="1019"/>
      <c r="S9" s="1040"/>
    </row>
    <row r="10" spans="1:24" s="152" customFormat="1" ht="18.75" customHeight="1" x14ac:dyDescent="0.2">
      <c r="A10" s="1019"/>
      <c r="B10" s="1019"/>
      <c r="C10" s="1019"/>
      <c r="D10" s="1019"/>
      <c r="E10" s="1019"/>
      <c r="F10" s="1040"/>
      <c r="G10" s="1019"/>
      <c r="H10" s="1019"/>
      <c r="I10" s="1019"/>
      <c r="J10" s="1019" t="s">
        <v>1305</v>
      </c>
      <c r="K10" s="1029" t="s">
        <v>1732</v>
      </c>
      <c r="L10" s="1030"/>
      <c r="M10" s="1030"/>
      <c r="N10" s="1031"/>
      <c r="O10" s="1019"/>
      <c r="P10" s="1019"/>
      <c r="Q10" s="1019"/>
      <c r="R10" s="1019"/>
      <c r="S10" s="1040"/>
    </row>
    <row r="11" spans="1:24" s="152" customFormat="1" ht="52.5" customHeight="1" x14ac:dyDescent="0.2">
      <c r="A11" s="1019"/>
      <c r="B11" s="1019"/>
      <c r="C11" s="1019"/>
      <c r="D11" s="1019"/>
      <c r="E11" s="1019"/>
      <c r="F11" s="1041"/>
      <c r="G11" s="1019"/>
      <c r="H11" s="1019"/>
      <c r="I11" s="1019"/>
      <c r="J11" s="1019"/>
      <c r="K11" s="1032"/>
      <c r="L11" s="1033"/>
      <c r="M11" s="1033"/>
      <c r="N11" s="1034"/>
      <c r="O11" s="1019"/>
      <c r="P11" s="1019"/>
      <c r="Q11" s="1019"/>
      <c r="R11" s="1019"/>
      <c r="S11" s="1041"/>
    </row>
    <row r="12" spans="1:24" s="153" customFormat="1" ht="12" customHeight="1" x14ac:dyDescent="0.2">
      <c r="A12" s="672">
        <v>1</v>
      </c>
      <c r="B12" s="672">
        <v>2</v>
      </c>
      <c r="C12" s="672">
        <v>3</v>
      </c>
      <c r="D12" s="672">
        <v>4</v>
      </c>
      <c r="E12" s="672">
        <v>5</v>
      </c>
      <c r="F12" s="672">
        <v>6</v>
      </c>
      <c r="G12" s="672">
        <v>7</v>
      </c>
      <c r="H12" s="672">
        <v>8</v>
      </c>
      <c r="I12" s="672">
        <v>9</v>
      </c>
      <c r="J12" s="672">
        <v>10</v>
      </c>
      <c r="K12" s="1020">
        <v>11</v>
      </c>
      <c r="L12" s="1021"/>
      <c r="M12" s="1021"/>
      <c r="N12" s="1022"/>
      <c r="O12" s="672">
        <v>12</v>
      </c>
      <c r="P12" s="672">
        <v>13</v>
      </c>
      <c r="Q12" s="672">
        <v>14</v>
      </c>
      <c r="R12" s="672">
        <v>15</v>
      </c>
      <c r="S12" s="672">
        <v>16</v>
      </c>
      <c r="U12" s="154"/>
    </row>
    <row r="13" spans="1:24" s="158" customFormat="1" ht="30.75" customHeight="1" x14ac:dyDescent="0.2">
      <c r="A13" s="673" t="s">
        <v>2421</v>
      </c>
      <c r="B13" s="674">
        <f>B15</f>
        <v>0</v>
      </c>
      <c r="C13" s="675">
        <f>C15</f>
        <v>40820.5</v>
      </c>
      <c r="D13" s="675">
        <f>D15</f>
        <v>31390.63</v>
      </c>
      <c r="E13" s="675">
        <f>E15</f>
        <v>5761.57</v>
      </c>
      <c r="F13" s="675">
        <v>4945492.3</v>
      </c>
      <c r="G13" s="675">
        <f>G15</f>
        <v>402199.9</v>
      </c>
      <c r="H13" s="676" t="s">
        <v>1253</v>
      </c>
      <c r="I13" s="676"/>
      <c r="J13" s="676"/>
      <c r="K13" s="1023">
        <f>K15</f>
        <v>2622865.1</v>
      </c>
      <c r="L13" s="1024"/>
      <c r="M13" s="1025"/>
      <c r="N13" s="677"/>
      <c r="O13" s="678">
        <f>O15</f>
        <v>0</v>
      </c>
      <c r="P13" s="678">
        <f>P15</f>
        <v>22706.799999999999</v>
      </c>
      <c r="Q13" s="678">
        <f>Q15</f>
        <v>20256.2</v>
      </c>
      <c r="R13" s="678">
        <f>R15</f>
        <v>3438.3</v>
      </c>
      <c r="S13" s="675">
        <f>F13+S17-K13+G13</f>
        <v>3640569.6999999993</v>
      </c>
      <c r="T13" s="155"/>
      <c r="U13" s="156"/>
      <c r="V13" s="157"/>
    </row>
    <row r="14" spans="1:24" s="158" customFormat="1" x14ac:dyDescent="0.2">
      <c r="A14" s="679" t="s">
        <v>35</v>
      </c>
      <c r="B14" s="680"/>
      <c r="C14" s="681"/>
      <c r="D14" s="681"/>
      <c r="E14" s="681"/>
      <c r="F14" s="682"/>
      <c r="G14" s="681"/>
      <c r="H14" s="683"/>
      <c r="I14" s="676"/>
      <c r="J14" s="676"/>
      <c r="K14" s="1026"/>
      <c r="L14" s="1027"/>
      <c r="M14" s="1028"/>
      <c r="N14" s="677"/>
      <c r="O14" s="682"/>
      <c r="P14" s="684"/>
      <c r="Q14" s="684"/>
      <c r="R14" s="681"/>
      <c r="S14" s="685"/>
      <c r="U14" s="157"/>
      <c r="V14" s="157"/>
    </row>
    <row r="15" spans="1:24" s="158" customFormat="1" x14ac:dyDescent="0.2">
      <c r="A15" s="686" t="s">
        <v>1306</v>
      </c>
      <c r="B15" s="680">
        <v>0</v>
      </c>
      <c r="C15" s="678">
        <v>40820.5</v>
      </c>
      <c r="D15" s="678">
        <v>31390.63</v>
      </c>
      <c r="E15" s="678">
        <v>5761.57</v>
      </c>
      <c r="F15" s="678">
        <v>4945492.3</v>
      </c>
      <c r="G15" s="678">
        <v>402199.9</v>
      </c>
      <c r="H15" s="676" t="s">
        <v>1253</v>
      </c>
      <c r="I15" s="676"/>
      <c r="J15" s="676"/>
      <c r="K15" s="1026">
        <v>2622865.1</v>
      </c>
      <c r="L15" s="1027"/>
      <c r="M15" s="1028"/>
      <c r="N15" s="677"/>
      <c r="O15" s="678">
        <v>0</v>
      </c>
      <c r="P15" s="678">
        <v>22706.799999999999</v>
      </c>
      <c r="Q15" s="678">
        <v>20256.2</v>
      </c>
      <c r="R15" s="678">
        <v>3438.3</v>
      </c>
      <c r="S15" s="678">
        <f>F15-K15+S17+G15</f>
        <v>3640569.6999999997</v>
      </c>
      <c r="U15" s="157"/>
      <c r="V15" s="157"/>
    </row>
    <row r="16" spans="1:24" s="158" customFormat="1" x14ac:dyDescent="0.2">
      <c r="A16" s="686"/>
      <c r="B16" s="687"/>
      <c r="C16" s="688"/>
      <c r="D16" s="688"/>
      <c r="E16" s="688"/>
      <c r="F16" s="689"/>
      <c r="G16" s="690"/>
      <c r="H16" s="683"/>
      <c r="I16" s="676"/>
      <c r="J16" s="676"/>
      <c r="K16" s="1012"/>
      <c r="L16" s="1013"/>
      <c r="M16" s="1014"/>
      <c r="N16" s="677"/>
      <c r="O16" s="691"/>
      <c r="P16" s="692"/>
      <c r="Q16" s="692"/>
      <c r="R16" s="692"/>
      <c r="S16" s="693"/>
      <c r="U16" s="159"/>
    </row>
    <row r="17" spans="1:21" s="162" customFormat="1" ht="12.75" customHeight="1" x14ac:dyDescent="0.2">
      <c r="A17" s="583" t="s">
        <v>1307</v>
      </c>
      <c r="B17" s="576" t="s">
        <v>1308</v>
      </c>
      <c r="C17" s="576" t="s">
        <v>1308</v>
      </c>
      <c r="D17" s="576" t="s">
        <v>1308</v>
      </c>
      <c r="E17" s="576" t="s">
        <v>1308</v>
      </c>
      <c r="F17" s="694"/>
      <c r="G17" s="575" t="s">
        <v>1308</v>
      </c>
      <c r="H17" s="575" t="s">
        <v>1308</v>
      </c>
      <c r="I17" s="575" t="s">
        <v>1308</v>
      </c>
      <c r="J17" s="575" t="s">
        <v>1308</v>
      </c>
      <c r="K17" s="1012" t="s">
        <v>1308</v>
      </c>
      <c r="L17" s="1013"/>
      <c r="M17" s="1014"/>
      <c r="N17" s="579" t="s">
        <v>1308</v>
      </c>
      <c r="O17" s="575" t="s">
        <v>1308</v>
      </c>
      <c r="P17" s="575" t="s">
        <v>1308</v>
      </c>
      <c r="Q17" s="575" t="s">
        <v>1308</v>
      </c>
      <c r="R17" s="575" t="s">
        <v>1308</v>
      </c>
      <c r="S17" s="675">
        <f>S19</f>
        <v>915742.6</v>
      </c>
      <c r="T17" s="160"/>
      <c r="U17" s="161"/>
    </row>
    <row r="18" spans="1:21" s="162" customFormat="1" x14ac:dyDescent="0.2">
      <c r="A18" s="695" t="s">
        <v>35</v>
      </c>
      <c r="B18" s="576"/>
      <c r="C18" s="576"/>
      <c r="D18" s="576"/>
      <c r="E18" s="576"/>
      <c r="F18" s="581"/>
      <c r="G18" s="580"/>
      <c r="H18" s="575"/>
      <c r="I18" s="575"/>
      <c r="J18" s="575"/>
      <c r="K18" s="1012"/>
      <c r="L18" s="1013"/>
      <c r="M18" s="1014"/>
      <c r="N18" s="579"/>
      <c r="O18" s="575"/>
      <c r="P18" s="575"/>
      <c r="Q18" s="575"/>
      <c r="R18" s="575"/>
      <c r="S18" s="582"/>
      <c r="T18" s="160"/>
    </row>
    <row r="19" spans="1:21" s="162" customFormat="1" ht="22.5" x14ac:dyDescent="0.2">
      <c r="A19" s="696" t="s">
        <v>1309</v>
      </c>
      <c r="B19" s="576" t="s">
        <v>1308</v>
      </c>
      <c r="C19" s="576" t="s">
        <v>1308</v>
      </c>
      <c r="D19" s="576" t="s">
        <v>1308</v>
      </c>
      <c r="E19" s="576" t="s">
        <v>1308</v>
      </c>
      <c r="F19" s="677"/>
      <c r="G19" s="676"/>
      <c r="H19" s="575" t="s">
        <v>1308</v>
      </c>
      <c r="I19" s="575" t="s">
        <v>1308</v>
      </c>
      <c r="J19" s="575" t="s">
        <v>1308</v>
      </c>
      <c r="K19" s="1012" t="s">
        <v>1308</v>
      </c>
      <c r="L19" s="1013"/>
      <c r="M19" s="1014"/>
      <c r="N19" s="579" t="s">
        <v>1308</v>
      </c>
      <c r="O19" s="575" t="s">
        <v>1308</v>
      </c>
      <c r="P19" s="575" t="s">
        <v>1308</v>
      </c>
      <c r="Q19" s="575" t="s">
        <v>1308</v>
      </c>
      <c r="R19" s="575" t="s">
        <v>1308</v>
      </c>
      <c r="S19" s="678">
        <v>915742.6</v>
      </c>
      <c r="T19" s="160"/>
      <c r="U19" s="161"/>
    </row>
    <row r="20" spans="1:21" s="162" customFormat="1" x14ac:dyDescent="0.2">
      <c r="A20" s="697"/>
      <c r="B20" s="576"/>
      <c r="C20" s="576"/>
      <c r="D20" s="576"/>
      <c r="E20" s="576"/>
      <c r="F20" s="581"/>
      <c r="G20" s="580"/>
      <c r="H20" s="575"/>
      <c r="I20" s="575"/>
      <c r="J20" s="575"/>
      <c r="K20" s="1012"/>
      <c r="L20" s="1013"/>
      <c r="M20" s="1014"/>
      <c r="N20" s="579"/>
      <c r="O20" s="579"/>
      <c r="P20" s="579"/>
      <c r="Q20" s="579"/>
      <c r="R20" s="579"/>
      <c r="S20" s="578"/>
      <c r="T20" s="160"/>
      <c r="U20" s="163"/>
    </row>
    <row r="21" spans="1:21" ht="48.6" customHeight="1" x14ac:dyDescent="0.2">
      <c r="A21" s="577" t="s">
        <v>1310</v>
      </c>
      <c r="B21" s="576" t="s">
        <v>1308</v>
      </c>
      <c r="C21" s="698"/>
      <c r="D21" s="698"/>
      <c r="E21" s="698"/>
      <c r="F21" s="699"/>
      <c r="G21" s="687"/>
      <c r="H21" s="576" t="s">
        <v>1308</v>
      </c>
      <c r="I21" s="576" t="s">
        <v>1308</v>
      </c>
      <c r="J21" s="576" t="s">
        <v>1308</v>
      </c>
      <c r="K21" s="1015" t="s">
        <v>1308</v>
      </c>
      <c r="L21" s="1016"/>
      <c r="M21" s="1017"/>
      <c r="N21" s="576" t="s">
        <v>1308</v>
      </c>
      <c r="O21" s="575" t="s">
        <v>1308</v>
      </c>
      <c r="P21" s="700">
        <v>27.2</v>
      </c>
      <c r="Q21" s="700">
        <v>32.700000000000003</v>
      </c>
      <c r="R21" s="700">
        <v>28.5</v>
      </c>
      <c r="S21" s="678">
        <v>7669.3</v>
      </c>
    </row>
    <row r="22" spans="1:21" s="185" customFormat="1" ht="24" customHeight="1" x14ac:dyDescent="0.2">
      <c r="A22" s="1018"/>
      <c r="B22" s="1018"/>
      <c r="C22" s="1018"/>
      <c r="D22" s="1018"/>
      <c r="E22" s="1018"/>
      <c r="F22" s="1018"/>
      <c r="G22" s="1018"/>
      <c r="H22" s="1018"/>
      <c r="I22" s="1018"/>
      <c r="J22" s="1018"/>
      <c r="K22" s="1018"/>
      <c r="L22" s="1018"/>
      <c r="M22" s="1018"/>
      <c r="N22" s="1018"/>
      <c r="O22" s="1018"/>
      <c r="P22" s="1018"/>
      <c r="Q22" s="1018"/>
      <c r="R22" s="1018"/>
      <c r="S22" s="1018"/>
    </row>
    <row r="23" spans="1:21" s="165" customFormat="1" x14ac:dyDescent="0.2">
      <c r="A23" s="167"/>
      <c r="B23" s="167"/>
      <c r="C23" s="167"/>
      <c r="D23" s="167"/>
      <c r="E23" s="168"/>
      <c r="F23" s="168"/>
      <c r="G23" s="168"/>
      <c r="H23" s="166"/>
      <c r="I23" s="166"/>
      <c r="J23" s="166"/>
      <c r="K23" s="166"/>
      <c r="L23" s="166"/>
      <c r="M23" s="166"/>
      <c r="N23" s="166"/>
      <c r="O23" s="166"/>
      <c r="P23" s="166"/>
      <c r="Q23" s="166"/>
      <c r="R23" s="166"/>
    </row>
    <row r="24" spans="1:21" s="165" customFormat="1" x14ac:dyDescent="0.2">
      <c r="A24" s="167"/>
      <c r="B24" s="167"/>
      <c r="C24" s="167"/>
      <c r="D24" s="167"/>
      <c r="E24" s="167"/>
      <c r="F24" s="167"/>
      <c r="G24" s="167"/>
      <c r="H24" s="166"/>
      <c r="I24" s="166"/>
      <c r="J24" s="166"/>
      <c r="K24" s="166"/>
      <c r="L24" s="166"/>
      <c r="M24" s="166"/>
      <c r="N24" s="166"/>
      <c r="O24" s="166"/>
      <c r="P24" s="166"/>
      <c r="Q24" s="166"/>
      <c r="R24" s="166"/>
    </row>
  </sheetData>
  <mergeCells count="36">
    <mergeCell ref="A2:S2"/>
    <mergeCell ref="A3:S3"/>
    <mergeCell ref="A4:S4"/>
    <mergeCell ref="D6:N6"/>
    <mergeCell ref="A7:A11"/>
    <mergeCell ref="B7:F7"/>
    <mergeCell ref="G7:N7"/>
    <mergeCell ref="O7:S7"/>
    <mergeCell ref="B8:B11"/>
    <mergeCell ref="C8:C11"/>
    <mergeCell ref="D8:D11"/>
    <mergeCell ref="E8:E11"/>
    <mergeCell ref="F8:F11"/>
    <mergeCell ref="G8:G11"/>
    <mergeCell ref="H8:H11"/>
    <mergeCell ref="S8:S11"/>
    <mergeCell ref="I9:I11"/>
    <mergeCell ref="J9:N9"/>
    <mergeCell ref="J10:J11"/>
    <mergeCell ref="K10:N11"/>
    <mergeCell ref="I8:N8"/>
    <mergeCell ref="K17:M17"/>
    <mergeCell ref="O8:O11"/>
    <mergeCell ref="P8:P11"/>
    <mergeCell ref="Q8:Q11"/>
    <mergeCell ref="R8:R11"/>
    <mergeCell ref="K12:N12"/>
    <mergeCell ref="K13:M13"/>
    <mergeCell ref="K14:M14"/>
    <mergeCell ref="K15:M15"/>
    <mergeCell ref="K16:M16"/>
    <mergeCell ref="K18:M18"/>
    <mergeCell ref="K19:M19"/>
    <mergeCell ref="K20:M20"/>
    <mergeCell ref="K21:M21"/>
    <mergeCell ref="A22:S22"/>
  </mergeCells>
  <printOptions horizontalCentered="1"/>
  <pageMargins left="0" right="0" top="0.74803149606299213" bottom="0.74803149606299213" header="0.31496062992125984" footer="0.31496062992125984"/>
  <pageSetup paperSize="9" scale="95" orientation="landscape" r:id="rId1"/>
  <headerFooter>
    <oddFooter>&amp;C&amp;P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7"/>
  <sheetViews>
    <sheetView view="pageBreakPreview" topLeftCell="A13" zoomScaleNormal="100" zoomScaleSheetLayoutView="100" workbookViewId="0">
      <selection activeCell="K36" sqref="K36"/>
    </sheetView>
  </sheetViews>
  <sheetFormatPr defaultRowHeight="12.75" x14ac:dyDescent="0.2"/>
  <cols>
    <col min="1" max="1" width="34.5703125" style="440" customWidth="1"/>
    <col min="2" max="2" width="8.85546875" style="440" customWidth="1"/>
    <col min="3" max="3" width="7.28515625" style="440" customWidth="1"/>
    <col min="4" max="4" width="7.5703125" style="440" customWidth="1"/>
    <col min="5" max="5" width="8" style="440" customWidth="1"/>
    <col min="6" max="6" width="9.42578125" style="440" customWidth="1"/>
    <col min="7" max="7" width="7.7109375" style="440" customWidth="1"/>
    <col min="8" max="8" width="8" style="440" customWidth="1"/>
    <col min="9" max="9" width="5.7109375" style="440" customWidth="1"/>
    <col min="10" max="10" width="10.85546875" style="440" customWidth="1"/>
    <col min="11" max="11" width="6.7109375" style="440" customWidth="1"/>
    <col min="12" max="12" width="3" style="440" customWidth="1"/>
    <col min="13" max="13" width="1.42578125" style="440" hidden="1" customWidth="1"/>
    <col min="14" max="14" width="3.5703125" style="440" hidden="1" customWidth="1"/>
    <col min="15" max="16" width="8.140625" style="440" customWidth="1"/>
    <col min="17" max="17" width="7.7109375" style="440" customWidth="1"/>
    <col min="18" max="18" width="7.5703125" style="440" customWidth="1"/>
    <col min="19" max="19" width="8.140625" style="440" customWidth="1"/>
    <col min="20" max="20" width="7.28515625" style="440" customWidth="1"/>
    <col min="21" max="21" width="6.5703125" style="440" customWidth="1"/>
    <col min="22" max="22" width="6.28515625" style="440" customWidth="1"/>
    <col min="23" max="23" width="9.7109375" style="440" customWidth="1"/>
    <col min="24" max="24" width="12.28515625" style="477" customWidth="1"/>
    <col min="25" max="25" width="13.7109375" style="440" customWidth="1"/>
    <col min="26" max="26" width="12.5703125" style="440" bestFit="1" customWidth="1"/>
    <col min="27" max="27" width="11.140625" style="440" customWidth="1"/>
    <col min="28" max="256" width="9.140625" style="440"/>
    <col min="257" max="257" width="34.5703125" style="440" customWidth="1"/>
    <col min="258" max="258" width="8.85546875" style="440" customWidth="1"/>
    <col min="259" max="259" width="7.28515625" style="440" customWidth="1"/>
    <col min="260" max="260" width="7.5703125" style="440" customWidth="1"/>
    <col min="261" max="261" width="8" style="440" customWidth="1"/>
    <col min="262" max="262" width="9.42578125" style="440" customWidth="1"/>
    <col min="263" max="263" width="7.7109375" style="440" customWidth="1"/>
    <col min="264" max="264" width="8" style="440" customWidth="1"/>
    <col min="265" max="265" width="5.7109375" style="440" customWidth="1"/>
    <col min="266" max="266" width="10.85546875" style="440" customWidth="1"/>
    <col min="267" max="267" width="6.7109375" style="440" customWidth="1"/>
    <col min="268" max="268" width="3" style="440" customWidth="1"/>
    <col min="269" max="270" width="0" style="440" hidden="1" customWidth="1"/>
    <col min="271" max="272" width="8.140625" style="440" customWidth="1"/>
    <col min="273" max="273" width="7.7109375" style="440" customWidth="1"/>
    <col min="274" max="274" width="7.5703125" style="440" customWidth="1"/>
    <col min="275" max="275" width="8.140625" style="440" customWidth="1"/>
    <col min="276" max="276" width="7.28515625" style="440" customWidth="1"/>
    <col min="277" max="277" width="6.5703125" style="440" customWidth="1"/>
    <col min="278" max="278" width="5.5703125" style="440" customWidth="1"/>
    <col min="279" max="279" width="9.7109375" style="440" customWidth="1"/>
    <col min="280" max="280" width="12.28515625" style="440" customWidth="1"/>
    <col min="281" max="281" width="13.7109375" style="440" customWidth="1"/>
    <col min="282" max="282" width="12.5703125" style="440" bestFit="1" customWidth="1"/>
    <col min="283" max="283" width="11.140625" style="440" customWidth="1"/>
    <col min="284" max="512" width="9.140625" style="440"/>
    <col min="513" max="513" width="34.5703125" style="440" customWidth="1"/>
    <col min="514" max="514" width="8.85546875" style="440" customWidth="1"/>
    <col min="515" max="515" width="7.28515625" style="440" customWidth="1"/>
    <col min="516" max="516" width="7.5703125" style="440" customWidth="1"/>
    <col min="517" max="517" width="8" style="440" customWidth="1"/>
    <col min="518" max="518" width="9.42578125" style="440" customWidth="1"/>
    <col min="519" max="519" width="7.7109375" style="440" customWidth="1"/>
    <col min="520" max="520" width="8" style="440" customWidth="1"/>
    <col min="521" max="521" width="5.7109375" style="440" customWidth="1"/>
    <col min="522" max="522" width="10.85546875" style="440" customWidth="1"/>
    <col min="523" max="523" width="6.7109375" style="440" customWidth="1"/>
    <col min="524" max="524" width="3" style="440" customWidth="1"/>
    <col min="525" max="526" width="0" style="440" hidden="1" customWidth="1"/>
    <col min="527" max="528" width="8.140625" style="440" customWidth="1"/>
    <col min="529" max="529" width="7.7109375" style="440" customWidth="1"/>
    <col min="530" max="530" width="7.5703125" style="440" customWidth="1"/>
    <col min="531" max="531" width="8.140625" style="440" customWidth="1"/>
    <col min="532" max="532" width="7.28515625" style="440" customWidth="1"/>
    <col min="533" max="533" width="6.5703125" style="440" customWidth="1"/>
    <col min="534" max="534" width="5.5703125" style="440" customWidth="1"/>
    <col min="535" max="535" width="9.7109375" style="440" customWidth="1"/>
    <col min="536" max="536" width="12.28515625" style="440" customWidth="1"/>
    <col min="537" max="537" width="13.7109375" style="440" customWidth="1"/>
    <col min="538" max="538" width="12.5703125" style="440" bestFit="1" customWidth="1"/>
    <col min="539" max="539" width="11.140625" style="440" customWidth="1"/>
    <col min="540" max="768" width="9.140625" style="440"/>
    <col min="769" max="769" width="34.5703125" style="440" customWidth="1"/>
    <col min="770" max="770" width="8.85546875" style="440" customWidth="1"/>
    <col min="771" max="771" width="7.28515625" style="440" customWidth="1"/>
    <col min="772" max="772" width="7.5703125" style="440" customWidth="1"/>
    <col min="773" max="773" width="8" style="440" customWidth="1"/>
    <col min="774" max="774" width="9.42578125" style="440" customWidth="1"/>
    <col min="775" max="775" width="7.7109375" style="440" customWidth="1"/>
    <col min="776" max="776" width="8" style="440" customWidth="1"/>
    <col min="777" max="777" width="5.7109375" style="440" customWidth="1"/>
    <col min="778" max="778" width="10.85546875" style="440" customWidth="1"/>
    <col min="779" max="779" width="6.7109375" style="440" customWidth="1"/>
    <col min="780" max="780" width="3" style="440" customWidth="1"/>
    <col min="781" max="782" width="0" style="440" hidden="1" customWidth="1"/>
    <col min="783" max="784" width="8.140625" style="440" customWidth="1"/>
    <col min="785" max="785" width="7.7109375" style="440" customWidth="1"/>
    <col min="786" max="786" width="7.5703125" style="440" customWidth="1"/>
    <col min="787" max="787" width="8.140625" style="440" customWidth="1"/>
    <col min="788" max="788" width="7.28515625" style="440" customWidth="1"/>
    <col min="789" max="789" width="6.5703125" style="440" customWidth="1"/>
    <col min="790" max="790" width="5.5703125" style="440" customWidth="1"/>
    <col min="791" max="791" width="9.7109375" style="440" customWidth="1"/>
    <col min="792" max="792" width="12.28515625" style="440" customWidth="1"/>
    <col min="793" max="793" width="13.7109375" style="440" customWidth="1"/>
    <col min="794" max="794" width="12.5703125" style="440" bestFit="1" customWidth="1"/>
    <col min="795" max="795" width="11.140625" style="440" customWidth="1"/>
    <col min="796" max="1024" width="9.140625" style="440"/>
    <col min="1025" max="1025" width="34.5703125" style="440" customWidth="1"/>
    <col min="1026" max="1026" width="8.85546875" style="440" customWidth="1"/>
    <col min="1027" max="1027" width="7.28515625" style="440" customWidth="1"/>
    <col min="1028" max="1028" width="7.5703125" style="440" customWidth="1"/>
    <col min="1029" max="1029" width="8" style="440" customWidth="1"/>
    <col min="1030" max="1030" width="9.42578125" style="440" customWidth="1"/>
    <col min="1031" max="1031" width="7.7109375" style="440" customWidth="1"/>
    <col min="1032" max="1032" width="8" style="440" customWidth="1"/>
    <col min="1033" max="1033" width="5.7109375" style="440" customWidth="1"/>
    <col min="1034" max="1034" width="10.85546875" style="440" customWidth="1"/>
    <col min="1035" max="1035" width="6.7109375" style="440" customWidth="1"/>
    <col min="1036" max="1036" width="3" style="440" customWidth="1"/>
    <col min="1037" max="1038" width="0" style="440" hidden="1" customWidth="1"/>
    <col min="1039" max="1040" width="8.140625" style="440" customWidth="1"/>
    <col min="1041" max="1041" width="7.7109375" style="440" customWidth="1"/>
    <col min="1042" max="1042" width="7.5703125" style="440" customWidth="1"/>
    <col min="1043" max="1043" width="8.140625" style="440" customWidth="1"/>
    <col min="1044" max="1044" width="7.28515625" style="440" customWidth="1"/>
    <col min="1045" max="1045" width="6.5703125" style="440" customWidth="1"/>
    <col min="1046" max="1046" width="5.5703125" style="440" customWidth="1"/>
    <col min="1047" max="1047" width="9.7109375" style="440" customWidth="1"/>
    <col min="1048" max="1048" width="12.28515625" style="440" customWidth="1"/>
    <col min="1049" max="1049" width="13.7109375" style="440" customWidth="1"/>
    <col min="1050" max="1050" width="12.5703125" style="440" bestFit="1" customWidth="1"/>
    <col min="1051" max="1051" width="11.140625" style="440" customWidth="1"/>
    <col min="1052" max="1280" width="9.140625" style="440"/>
    <col min="1281" max="1281" width="34.5703125" style="440" customWidth="1"/>
    <col min="1282" max="1282" width="8.85546875" style="440" customWidth="1"/>
    <col min="1283" max="1283" width="7.28515625" style="440" customWidth="1"/>
    <col min="1284" max="1284" width="7.5703125" style="440" customWidth="1"/>
    <col min="1285" max="1285" width="8" style="440" customWidth="1"/>
    <col min="1286" max="1286" width="9.42578125" style="440" customWidth="1"/>
    <col min="1287" max="1287" width="7.7109375" style="440" customWidth="1"/>
    <col min="1288" max="1288" width="8" style="440" customWidth="1"/>
    <col min="1289" max="1289" width="5.7109375" style="440" customWidth="1"/>
    <col min="1290" max="1290" width="10.85546875" style="440" customWidth="1"/>
    <col min="1291" max="1291" width="6.7109375" style="440" customWidth="1"/>
    <col min="1292" max="1292" width="3" style="440" customWidth="1"/>
    <col min="1293" max="1294" width="0" style="440" hidden="1" customWidth="1"/>
    <col min="1295" max="1296" width="8.140625" style="440" customWidth="1"/>
    <col min="1297" max="1297" width="7.7109375" style="440" customWidth="1"/>
    <col min="1298" max="1298" width="7.5703125" style="440" customWidth="1"/>
    <col min="1299" max="1299" width="8.140625" style="440" customWidth="1"/>
    <col min="1300" max="1300" width="7.28515625" style="440" customWidth="1"/>
    <col min="1301" max="1301" width="6.5703125" style="440" customWidth="1"/>
    <col min="1302" max="1302" width="5.5703125" style="440" customWidth="1"/>
    <col min="1303" max="1303" width="9.7109375" style="440" customWidth="1"/>
    <col min="1304" max="1304" width="12.28515625" style="440" customWidth="1"/>
    <col min="1305" max="1305" width="13.7109375" style="440" customWidth="1"/>
    <col min="1306" max="1306" width="12.5703125" style="440" bestFit="1" customWidth="1"/>
    <col min="1307" max="1307" width="11.140625" style="440" customWidth="1"/>
    <col min="1308" max="1536" width="9.140625" style="440"/>
    <col min="1537" max="1537" width="34.5703125" style="440" customWidth="1"/>
    <col min="1538" max="1538" width="8.85546875" style="440" customWidth="1"/>
    <col min="1539" max="1539" width="7.28515625" style="440" customWidth="1"/>
    <col min="1540" max="1540" width="7.5703125" style="440" customWidth="1"/>
    <col min="1541" max="1541" width="8" style="440" customWidth="1"/>
    <col min="1542" max="1542" width="9.42578125" style="440" customWidth="1"/>
    <col min="1543" max="1543" width="7.7109375" style="440" customWidth="1"/>
    <col min="1544" max="1544" width="8" style="440" customWidth="1"/>
    <col min="1545" max="1545" width="5.7109375" style="440" customWidth="1"/>
    <col min="1546" max="1546" width="10.85546875" style="440" customWidth="1"/>
    <col min="1547" max="1547" width="6.7109375" style="440" customWidth="1"/>
    <col min="1548" max="1548" width="3" style="440" customWidth="1"/>
    <col min="1549" max="1550" width="0" style="440" hidden="1" customWidth="1"/>
    <col min="1551" max="1552" width="8.140625" style="440" customWidth="1"/>
    <col min="1553" max="1553" width="7.7109375" style="440" customWidth="1"/>
    <col min="1554" max="1554" width="7.5703125" style="440" customWidth="1"/>
    <col min="1555" max="1555" width="8.140625" style="440" customWidth="1"/>
    <col min="1556" max="1556" width="7.28515625" style="440" customWidth="1"/>
    <col min="1557" max="1557" width="6.5703125" style="440" customWidth="1"/>
    <col min="1558" max="1558" width="5.5703125" style="440" customWidth="1"/>
    <col min="1559" max="1559" width="9.7109375" style="440" customWidth="1"/>
    <col min="1560" max="1560" width="12.28515625" style="440" customWidth="1"/>
    <col min="1561" max="1561" width="13.7109375" style="440" customWidth="1"/>
    <col min="1562" max="1562" width="12.5703125" style="440" bestFit="1" customWidth="1"/>
    <col min="1563" max="1563" width="11.140625" style="440" customWidth="1"/>
    <col min="1564" max="1792" width="9.140625" style="440"/>
    <col min="1793" max="1793" width="34.5703125" style="440" customWidth="1"/>
    <col min="1794" max="1794" width="8.85546875" style="440" customWidth="1"/>
    <col min="1795" max="1795" width="7.28515625" style="440" customWidth="1"/>
    <col min="1796" max="1796" width="7.5703125" style="440" customWidth="1"/>
    <col min="1797" max="1797" width="8" style="440" customWidth="1"/>
    <col min="1798" max="1798" width="9.42578125" style="440" customWidth="1"/>
    <col min="1799" max="1799" width="7.7109375" style="440" customWidth="1"/>
    <col min="1800" max="1800" width="8" style="440" customWidth="1"/>
    <col min="1801" max="1801" width="5.7109375" style="440" customWidth="1"/>
    <col min="1802" max="1802" width="10.85546875" style="440" customWidth="1"/>
    <col min="1803" max="1803" width="6.7109375" style="440" customWidth="1"/>
    <col min="1804" max="1804" width="3" style="440" customWidth="1"/>
    <col min="1805" max="1806" width="0" style="440" hidden="1" customWidth="1"/>
    <col min="1807" max="1808" width="8.140625" style="440" customWidth="1"/>
    <col min="1809" max="1809" width="7.7109375" style="440" customWidth="1"/>
    <col min="1810" max="1810" width="7.5703125" style="440" customWidth="1"/>
    <col min="1811" max="1811" width="8.140625" style="440" customWidth="1"/>
    <col min="1812" max="1812" width="7.28515625" style="440" customWidth="1"/>
    <col min="1813" max="1813" width="6.5703125" style="440" customWidth="1"/>
    <col min="1814" max="1814" width="5.5703125" style="440" customWidth="1"/>
    <col min="1815" max="1815" width="9.7109375" style="440" customWidth="1"/>
    <col min="1816" max="1816" width="12.28515625" style="440" customWidth="1"/>
    <col min="1817" max="1817" width="13.7109375" style="440" customWidth="1"/>
    <col min="1818" max="1818" width="12.5703125" style="440" bestFit="1" customWidth="1"/>
    <col min="1819" max="1819" width="11.140625" style="440" customWidth="1"/>
    <col min="1820" max="2048" width="9.140625" style="440"/>
    <col min="2049" max="2049" width="34.5703125" style="440" customWidth="1"/>
    <col min="2050" max="2050" width="8.85546875" style="440" customWidth="1"/>
    <col min="2051" max="2051" width="7.28515625" style="440" customWidth="1"/>
    <col min="2052" max="2052" width="7.5703125" style="440" customWidth="1"/>
    <col min="2053" max="2053" width="8" style="440" customWidth="1"/>
    <col min="2054" max="2054" width="9.42578125" style="440" customWidth="1"/>
    <col min="2055" max="2055" width="7.7109375" style="440" customWidth="1"/>
    <col min="2056" max="2056" width="8" style="440" customWidth="1"/>
    <col min="2057" max="2057" width="5.7109375" style="440" customWidth="1"/>
    <col min="2058" max="2058" width="10.85546875" style="440" customWidth="1"/>
    <col min="2059" max="2059" width="6.7109375" style="440" customWidth="1"/>
    <col min="2060" max="2060" width="3" style="440" customWidth="1"/>
    <col min="2061" max="2062" width="0" style="440" hidden="1" customWidth="1"/>
    <col min="2063" max="2064" width="8.140625" style="440" customWidth="1"/>
    <col min="2065" max="2065" width="7.7109375" style="440" customWidth="1"/>
    <col min="2066" max="2066" width="7.5703125" style="440" customWidth="1"/>
    <col min="2067" max="2067" width="8.140625" style="440" customWidth="1"/>
    <col min="2068" max="2068" width="7.28515625" style="440" customWidth="1"/>
    <col min="2069" max="2069" width="6.5703125" style="440" customWidth="1"/>
    <col min="2070" max="2070" width="5.5703125" style="440" customWidth="1"/>
    <col min="2071" max="2071" width="9.7109375" style="440" customWidth="1"/>
    <col min="2072" max="2072" width="12.28515625" style="440" customWidth="1"/>
    <col min="2073" max="2073" width="13.7109375" style="440" customWidth="1"/>
    <col min="2074" max="2074" width="12.5703125" style="440" bestFit="1" customWidth="1"/>
    <col min="2075" max="2075" width="11.140625" style="440" customWidth="1"/>
    <col min="2076" max="2304" width="9.140625" style="440"/>
    <col min="2305" max="2305" width="34.5703125" style="440" customWidth="1"/>
    <col min="2306" max="2306" width="8.85546875" style="440" customWidth="1"/>
    <col min="2307" max="2307" width="7.28515625" style="440" customWidth="1"/>
    <col min="2308" max="2308" width="7.5703125" style="440" customWidth="1"/>
    <col min="2309" max="2309" width="8" style="440" customWidth="1"/>
    <col min="2310" max="2310" width="9.42578125" style="440" customWidth="1"/>
    <col min="2311" max="2311" width="7.7109375" style="440" customWidth="1"/>
    <col min="2312" max="2312" width="8" style="440" customWidth="1"/>
    <col min="2313" max="2313" width="5.7109375" style="440" customWidth="1"/>
    <col min="2314" max="2314" width="10.85546875" style="440" customWidth="1"/>
    <col min="2315" max="2315" width="6.7109375" style="440" customWidth="1"/>
    <col min="2316" max="2316" width="3" style="440" customWidth="1"/>
    <col min="2317" max="2318" width="0" style="440" hidden="1" customWidth="1"/>
    <col min="2319" max="2320" width="8.140625" style="440" customWidth="1"/>
    <col min="2321" max="2321" width="7.7109375" style="440" customWidth="1"/>
    <col min="2322" max="2322" width="7.5703125" style="440" customWidth="1"/>
    <col min="2323" max="2323" width="8.140625" style="440" customWidth="1"/>
    <col min="2324" max="2324" width="7.28515625" style="440" customWidth="1"/>
    <col min="2325" max="2325" width="6.5703125" style="440" customWidth="1"/>
    <col min="2326" max="2326" width="5.5703125" style="440" customWidth="1"/>
    <col min="2327" max="2327" width="9.7109375" style="440" customWidth="1"/>
    <col min="2328" max="2328" width="12.28515625" style="440" customWidth="1"/>
    <col min="2329" max="2329" width="13.7109375" style="440" customWidth="1"/>
    <col min="2330" max="2330" width="12.5703125" style="440" bestFit="1" customWidth="1"/>
    <col min="2331" max="2331" width="11.140625" style="440" customWidth="1"/>
    <col min="2332" max="2560" width="9.140625" style="440"/>
    <col min="2561" max="2561" width="34.5703125" style="440" customWidth="1"/>
    <col min="2562" max="2562" width="8.85546875" style="440" customWidth="1"/>
    <col min="2563" max="2563" width="7.28515625" style="440" customWidth="1"/>
    <col min="2564" max="2564" width="7.5703125" style="440" customWidth="1"/>
    <col min="2565" max="2565" width="8" style="440" customWidth="1"/>
    <col min="2566" max="2566" width="9.42578125" style="440" customWidth="1"/>
    <col min="2567" max="2567" width="7.7109375" style="440" customWidth="1"/>
    <col min="2568" max="2568" width="8" style="440" customWidth="1"/>
    <col min="2569" max="2569" width="5.7109375" style="440" customWidth="1"/>
    <col min="2570" max="2570" width="10.85546875" style="440" customWidth="1"/>
    <col min="2571" max="2571" width="6.7109375" style="440" customWidth="1"/>
    <col min="2572" max="2572" width="3" style="440" customWidth="1"/>
    <col min="2573" max="2574" width="0" style="440" hidden="1" customWidth="1"/>
    <col min="2575" max="2576" width="8.140625" style="440" customWidth="1"/>
    <col min="2577" max="2577" width="7.7109375" style="440" customWidth="1"/>
    <col min="2578" max="2578" width="7.5703125" style="440" customWidth="1"/>
    <col min="2579" max="2579" width="8.140625" style="440" customWidth="1"/>
    <col min="2580" max="2580" width="7.28515625" style="440" customWidth="1"/>
    <col min="2581" max="2581" width="6.5703125" style="440" customWidth="1"/>
    <col min="2582" max="2582" width="5.5703125" style="440" customWidth="1"/>
    <col min="2583" max="2583" width="9.7109375" style="440" customWidth="1"/>
    <col min="2584" max="2584" width="12.28515625" style="440" customWidth="1"/>
    <col min="2585" max="2585" width="13.7109375" style="440" customWidth="1"/>
    <col min="2586" max="2586" width="12.5703125" style="440" bestFit="1" customWidth="1"/>
    <col min="2587" max="2587" width="11.140625" style="440" customWidth="1"/>
    <col min="2588" max="2816" width="9.140625" style="440"/>
    <col min="2817" max="2817" width="34.5703125" style="440" customWidth="1"/>
    <col min="2818" max="2818" width="8.85546875" style="440" customWidth="1"/>
    <col min="2819" max="2819" width="7.28515625" style="440" customWidth="1"/>
    <col min="2820" max="2820" width="7.5703125" style="440" customWidth="1"/>
    <col min="2821" max="2821" width="8" style="440" customWidth="1"/>
    <col min="2822" max="2822" width="9.42578125" style="440" customWidth="1"/>
    <col min="2823" max="2823" width="7.7109375" style="440" customWidth="1"/>
    <col min="2824" max="2824" width="8" style="440" customWidth="1"/>
    <col min="2825" max="2825" width="5.7109375" style="440" customWidth="1"/>
    <col min="2826" max="2826" width="10.85546875" style="440" customWidth="1"/>
    <col min="2827" max="2827" width="6.7109375" style="440" customWidth="1"/>
    <col min="2828" max="2828" width="3" style="440" customWidth="1"/>
    <col min="2829" max="2830" width="0" style="440" hidden="1" customWidth="1"/>
    <col min="2831" max="2832" width="8.140625" style="440" customWidth="1"/>
    <col min="2833" max="2833" width="7.7109375" style="440" customWidth="1"/>
    <col min="2834" max="2834" width="7.5703125" style="440" customWidth="1"/>
    <col min="2835" max="2835" width="8.140625" style="440" customWidth="1"/>
    <col min="2836" max="2836" width="7.28515625" style="440" customWidth="1"/>
    <col min="2837" max="2837" width="6.5703125" style="440" customWidth="1"/>
    <col min="2838" max="2838" width="5.5703125" style="440" customWidth="1"/>
    <col min="2839" max="2839" width="9.7109375" style="440" customWidth="1"/>
    <col min="2840" max="2840" width="12.28515625" style="440" customWidth="1"/>
    <col min="2841" max="2841" width="13.7109375" style="440" customWidth="1"/>
    <col min="2842" max="2842" width="12.5703125" style="440" bestFit="1" customWidth="1"/>
    <col min="2843" max="2843" width="11.140625" style="440" customWidth="1"/>
    <col min="2844" max="3072" width="9.140625" style="440"/>
    <col min="3073" max="3073" width="34.5703125" style="440" customWidth="1"/>
    <col min="3074" max="3074" width="8.85546875" style="440" customWidth="1"/>
    <col min="3075" max="3075" width="7.28515625" style="440" customWidth="1"/>
    <col min="3076" max="3076" width="7.5703125" style="440" customWidth="1"/>
    <col min="3077" max="3077" width="8" style="440" customWidth="1"/>
    <col min="3078" max="3078" width="9.42578125" style="440" customWidth="1"/>
    <col min="3079" max="3079" width="7.7109375" style="440" customWidth="1"/>
    <col min="3080" max="3080" width="8" style="440" customWidth="1"/>
    <col min="3081" max="3081" width="5.7109375" style="440" customWidth="1"/>
    <col min="3082" max="3082" width="10.85546875" style="440" customWidth="1"/>
    <col min="3083" max="3083" width="6.7109375" style="440" customWidth="1"/>
    <col min="3084" max="3084" width="3" style="440" customWidth="1"/>
    <col min="3085" max="3086" width="0" style="440" hidden="1" customWidth="1"/>
    <col min="3087" max="3088" width="8.140625" style="440" customWidth="1"/>
    <col min="3089" max="3089" width="7.7109375" style="440" customWidth="1"/>
    <col min="3090" max="3090" width="7.5703125" style="440" customWidth="1"/>
    <col min="3091" max="3091" width="8.140625" style="440" customWidth="1"/>
    <col min="3092" max="3092" width="7.28515625" style="440" customWidth="1"/>
    <col min="3093" max="3093" width="6.5703125" style="440" customWidth="1"/>
    <col min="3094" max="3094" width="5.5703125" style="440" customWidth="1"/>
    <col min="3095" max="3095" width="9.7109375" style="440" customWidth="1"/>
    <col min="3096" max="3096" width="12.28515625" style="440" customWidth="1"/>
    <col min="3097" max="3097" width="13.7109375" style="440" customWidth="1"/>
    <col min="3098" max="3098" width="12.5703125" style="440" bestFit="1" customWidth="1"/>
    <col min="3099" max="3099" width="11.140625" style="440" customWidth="1"/>
    <col min="3100" max="3328" width="9.140625" style="440"/>
    <col min="3329" max="3329" width="34.5703125" style="440" customWidth="1"/>
    <col min="3330" max="3330" width="8.85546875" style="440" customWidth="1"/>
    <col min="3331" max="3331" width="7.28515625" style="440" customWidth="1"/>
    <col min="3332" max="3332" width="7.5703125" style="440" customWidth="1"/>
    <col min="3333" max="3333" width="8" style="440" customWidth="1"/>
    <col min="3334" max="3334" width="9.42578125" style="440" customWidth="1"/>
    <col min="3335" max="3335" width="7.7109375" style="440" customWidth="1"/>
    <col min="3336" max="3336" width="8" style="440" customWidth="1"/>
    <col min="3337" max="3337" width="5.7109375" style="440" customWidth="1"/>
    <col min="3338" max="3338" width="10.85546875" style="440" customWidth="1"/>
    <col min="3339" max="3339" width="6.7109375" style="440" customWidth="1"/>
    <col min="3340" max="3340" width="3" style="440" customWidth="1"/>
    <col min="3341" max="3342" width="0" style="440" hidden="1" customWidth="1"/>
    <col min="3343" max="3344" width="8.140625" style="440" customWidth="1"/>
    <col min="3345" max="3345" width="7.7109375" style="440" customWidth="1"/>
    <col min="3346" max="3346" width="7.5703125" style="440" customWidth="1"/>
    <col min="3347" max="3347" width="8.140625" style="440" customWidth="1"/>
    <col min="3348" max="3348" width="7.28515625" style="440" customWidth="1"/>
    <col min="3349" max="3349" width="6.5703125" style="440" customWidth="1"/>
    <col min="3350" max="3350" width="5.5703125" style="440" customWidth="1"/>
    <col min="3351" max="3351" width="9.7109375" style="440" customWidth="1"/>
    <col min="3352" max="3352" width="12.28515625" style="440" customWidth="1"/>
    <col min="3353" max="3353" width="13.7109375" style="440" customWidth="1"/>
    <col min="3354" max="3354" width="12.5703125" style="440" bestFit="1" customWidth="1"/>
    <col min="3355" max="3355" width="11.140625" style="440" customWidth="1"/>
    <col min="3356" max="3584" width="9.140625" style="440"/>
    <col min="3585" max="3585" width="34.5703125" style="440" customWidth="1"/>
    <col min="3586" max="3586" width="8.85546875" style="440" customWidth="1"/>
    <col min="3587" max="3587" width="7.28515625" style="440" customWidth="1"/>
    <col min="3588" max="3588" width="7.5703125" style="440" customWidth="1"/>
    <col min="3589" max="3589" width="8" style="440" customWidth="1"/>
    <col min="3590" max="3590" width="9.42578125" style="440" customWidth="1"/>
    <col min="3591" max="3591" width="7.7109375" style="440" customWidth="1"/>
    <col min="3592" max="3592" width="8" style="440" customWidth="1"/>
    <col min="3593" max="3593" width="5.7109375" style="440" customWidth="1"/>
    <col min="3594" max="3594" width="10.85546875" style="440" customWidth="1"/>
    <col min="3595" max="3595" width="6.7109375" style="440" customWidth="1"/>
    <col min="3596" max="3596" width="3" style="440" customWidth="1"/>
    <col min="3597" max="3598" width="0" style="440" hidden="1" customWidth="1"/>
    <col min="3599" max="3600" width="8.140625" style="440" customWidth="1"/>
    <col min="3601" max="3601" width="7.7109375" style="440" customWidth="1"/>
    <col min="3602" max="3602" width="7.5703125" style="440" customWidth="1"/>
    <col min="3603" max="3603" width="8.140625" style="440" customWidth="1"/>
    <col min="3604" max="3604" width="7.28515625" style="440" customWidth="1"/>
    <col min="3605" max="3605" width="6.5703125" style="440" customWidth="1"/>
    <col min="3606" max="3606" width="5.5703125" style="440" customWidth="1"/>
    <col min="3607" max="3607" width="9.7109375" style="440" customWidth="1"/>
    <col min="3608" max="3608" width="12.28515625" style="440" customWidth="1"/>
    <col min="3609" max="3609" width="13.7109375" style="440" customWidth="1"/>
    <col min="3610" max="3610" width="12.5703125" style="440" bestFit="1" customWidth="1"/>
    <col min="3611" max="3611" width="11.140625" style="440" customWidth="1"/>
    <col min="3612" max="3840" width="9.140625" style="440"/>
    <col min="3841" max="3841" width="34.5703125" style="440" customWidth="1"/>
    <col min="3842" max="3842" width="8.85546875" style="440" customWidth="1"/>
    <col min="3843" max="3843" width="7.28515625" style="440" customWidth="1"/>
    <col min="3844" max="3844" width="7.5703125" style="440" customWidth="1"/>
    <col min="3845" max="3845" width="8" style="440" customWidth="1"/>
    <col min="3846" max="3846" width="9.42578125" style="440" customWidth="1"/>
    <col min="3847" max="3847" width="7.7109375" style="440" customWidth="1"/>
    <col min="3848" max="3848" width="8" style="440" customWidth="1"/>
    <col min="3849" max="3849" width="5.7109375" style="440" customWidth="1"/>
    <col min="3850" max="3850" width="10.85546875" style="440" customWidth="1"/>
    <col min="3851" max="3851" width="6.7109375" style="440" customWidth="1"/>
    <col min="3852" max="3852" width="3" style="440" customWidth="1"/>
    <col min="3853" max="3854" width="0" style="440" hidden="1" customWidth="1"/>
    <col min="3855" max="3856" width="8.140625" style="440" customWidth="1"/>
    <col min="3857" max="3857" width="7.7109375" style="440" customWidth="1"/>
    <col min="3858" max="3858" width="7.5703125" style="440" customWidth="1"/>
    <col min="3859" max="3859" width="8.140625" style="440" customWidth="1"/>
    <col min="3860" max="3860" width="7.28515625" style="440" customWidth="1"/>
    <col min="3861" max="3861" width="6.5703125" style="440" customWidth="1"/>
    <col min="3862" max="3862" width="5.5703125" style="440" customWidth="1"/>
    <col min="3863" max="3863" width="9.7109375" style="440" customWidth="1"/>
    <col min="3864" max="3864" width="12.28515625" style="440" customWidth="1"/>
    <col min="3865" max="3865" width="13.7109375" style="440" customWidth="1"/>
    <col min="3866" max="3866" width="12.5703125" style="440" bestFit="1" customWidth="1"/>
    <col min="3867" max="3867" width="11.140625" style="440" customWidth="1"/>
    <col min="3868" max="4096" width="9.140625" style="440"/>
    <col min="4097" max="4097" width="34.5703125" style="440" customWidth="1"/>
    <col min="4098" max="4098" width="8.85546875" style="440" customWidth="1"/>
    <col min="4099" max="4099" width="7.28515625" style="440" customWidth="1"/>
    <col min="4100" max="4100" width="7.5703125" style="440" customWidth="1"/>
    <col min="4101" max="4101" width="8" style="440" customWidth="1"/>
    <col min="4102" max="4102" width="9.42578125" style="440" customWidth="1"/>
    <col min="4103" max="4103" width="7.7109375" style="440" customWidth="1"/>
    <col min="4104" max="4104" width="8" style="440" customWidth="1"/>
    <col min="4105" max="4105" width="5.7109375" style="440" customWidth="1"/>
    <col min="4106" max="4106" width="10.85546875" style="440" customWidth="1"/>
    <col min="4107" max="4107" width="6.7109375" style="440" customWidth="1"/>
    <col min="4108" max="4108" width="3" style="440" customWidth="1"/>
    <col min="4109" max="4110" width="0" style="440" hidden="1" customWidth="1"/>
    <col min="4111" max="4112" width="8.140625" style="440" customWidth="1"/>
    <col min="4113" max="4113" width="7.7109375" style="440" customWidth="1"/>
    <col min="4114" max="4114" width="7.5703125" style="440" customWidth="1"/>
    <col min="4115" max="4115" width="8.140625" style="440" customWidth="1"/>
    <col min="4116" max="4116" width="7.28515625" style="440" customWidth="1"/>
    <col min="4117" max="4117" width="6.5703125" style="440" customWidth="1"/>
    <col min="4118" max="4118" width="5.5703125" style="440" customWidth="1"/>
    <col min="4119" max="4119" width="9.7109375" style="440" customWidth="1"/>
    <col min="4120" max="4120" width="12.28515625" style="440" customWidth="1"/>
    <col min="4121" max="4121" width="13.7109375" style="440" customWidth="1"/>
    <col min="4122" max="4122" width="12.5703125" style="440" bestFit="1" customWidth="1"/>
    <col min="4123" max="4123" width="11.140625" style="440" customWidth="1"/>
    <col min="4124" max="4352" width="9.140625" style="440"/>
    <col min="4353" max="4353" width="34.5703125" style="440" customWidth="1"/>
    <col min="4354" max="4354" width="8.85546875" style="440" customWidth="1"/>
    <col min="4355" max="4355" width="7.28515625" style="440" customWidth="1"/>
    <col min="4356" max="4356" width="7.5703125" style="440" customWidth="1"/>
    <col min="4357" max="4357" width="8" style="440" customWidth="1"/>
    <col min="4358" max="4358" width="9.42578125" style="440" customWidth="1"/>
    <col min="4359" max="4359" width="7.7109375" style="440" customWidth="1"/>
    <col min="4360" max="4360" width="8" style="440" customWidth="1"/>
    <col min="4361" max="4361" width="5.7109375" style="440" customWidth="1"/>
    <col min="4362" max="4362" width="10.85546875" style="440" customWidth="1"/>
    <col min="4363" max="4363" width="6.7109375" style="440" customWidth="1"/>
    <col min="4364" max="4364" width="3" style="440" customWidth="1"/>
    <col min="4365" max="4366" width="0" style="440" hidden="1" customWidth="1"/>
    <col min="4367" max="4368" width="8.140625" style="440" customWidth="1"/>
    <col min="4369" max="4369" width="7.7109375" style="440" customWidth="1"/>
    <col min="4370" max="4370" width="7.5703125" style="440" customWidth="1"/>
    <col min="4371" max="4371" width="8.140625" style="440" customWidth="1"/>
    <col min="4372" max="4372" width="7.28515625" style="440" customWidth="1"/>
    <col min="4373" max="4373" width="6.5703125" style="440" customWidth="1"/>
    <col min="4374" max="4374" width="5.5703125" style="440" customWidth="1"/>
    <col min="4375" max="4375" width="9.7109375" style="440" customWidth="1"/>
    <col min="4376" max="4376" width="12.28515625" style="440" customWidth="1"/>
    <col min="4377" max="4377" width="13.7109375" style="440" customWidth="1"/>
    <col min="4378" max="4378" width="12.5703125" style="440" bestFit="1" customWidth="1"/>
    <col min="4379" max="4379" width="11.140625" style="440" customWidth="1"/>
    <col min="4380" max="4608" width="9.140625" style="440"/>
    <col min="4609" max="4609" width="34.5703125" style="440" customWidth="1"/>
    <col min="4610" max="4610" width="8.85546875" style="440" customWidth="1"/>
    <col min="4611" max="4611" width="7.28515625" style="440" customWidth="1"/>
    <col min="4612" max="4612" width="7.5703125" style="440" customWidth="1"/>
    <col min="4613" max="4613" width="8" style="440" customWidth="1"/>
    <col min="4614" max="4614" width="9.42578125" style="440" customWidth="1"/>
    <col min="4615" max="4615" width="7.7109375" style="440" customWidth="1"/>
    <col min="4616" max="4616" width="8" style="440" customWidth="1"/>
    <col min="4617" max="4617" width="5.7109375" style="440" customWidth="1"/>
    <col min="4618" max="4618" width="10.85546875" style="440" customWidth="1"/>
    <col min="4619" max="4619" width="6.7109375" style="440" customWidth="1"/>
    <col min="4620" max="4620" width="3" style="440" customWidth="1"/>
    <col min="4621" max="4622" width="0" style="440" hidden="1" customWidth="1"/>
    <col min="4623" max="4624" width="8.140625" style="440" customWidth="1"/>
    <col min="4625" max="4625" width="7.7109375" style="440" customWidth="1"/>
    <col min="4626" max="4626" width="7.5703125" style="440" customWidth="1"/>
    <col min="4627" max="4627" width="8.140625" style="440" customWidth="1"/>
    <col min="4628" max="4628" width="7.28515625" style="440" customWidth="1"/>
    <col min="4629" max="4629" width="6.5703125" style="440" customWidth="1"/>
    <col min="4630" max="4630" width="5.5703125" style="440" customWidth="1"/>
    <col min="4631" max="4631" width="9.7109375" style="440" customWidth="1"/>
    <col min="4632" max="4632" width="12.28515625" style="440" customWidth="1"/>
    <col min="4633" max="4633" width="13.7109375" style="440" customWidth="1"/>
    <col min="4634" max="4634" width="12.5703125" style="440" bestFit="1" customWidth="1"/>
    <col min="4635" max="4635" width="11.140625" style="440" customWidth="1"/>
    <col min="4636" max="4864" width="9.140625" style="440"/>
    <col min="4865" max="4865" width="34.5703125" style="440" customWidth="1"/>
    <col min="4866" max="4866" width="8.85546875" style="440" customWidth="1"/>
    <col min="4867" max="4867" width="7.28515625" style="440" customWidth="1"/>
    <col min="4868" max="4868" width="7.5703125" style="440" customWidth="1"/>
    <col min="4869" max="4869" width="8" style="440" customWidth="1"/>
    <col min="4870" max="4870" width="9.42578125" style="440" customWidth="1"/>
    <col min="4871" max="4871" width="7.7109375" style="440" customWidth="1"/>
    <col min="4872" max="4872" width="8" style="440" customWidth="1"/>
    <col min="4873" max="4873" width="5.7109375" style="440" customWidth="1"/>
    <col min="4874" max="4874" width="10.85546875" style="440" customWidth="1"/>
    <col min="4875" max="4875" width="6.7109375" style="440" customWidth="1"/>
    <col min="4876" max="4876" width="3" style="440" customWidth="1"/>
    <col min="4877" max="4878" width="0" style="440" hidden="1" customWidth="1"/>
    <col min="4879" max="4880" width="8.140625" style="440" customWidth="1"/>
    <col min="4881" max="4881" width="7.7109375" style="440" customWidth="1"/>
    <col min="4882" max="4882" width="7.5703125" style="440" customWidth="1"/>
    <col min="4883" max="4883" width="8.140625" style="440" customWidth="1"/>
    <col min="4884" max="4884" width="7.28515625" style="440" customWidth="1"/>
    <col min="4885" max="4885" width="6.5703125" style="440" customWidth="1"/>
    <col min="4886" max="4886" width="5.5703125" style="440" customWidth="1"/>
    <col min="4887" max="4887" width="9.7109375" style="440" customWidth="1"/>
    <col min="4888" max="4888" width="12.28515625" style="440" customWidth="1"/>
    <col min="4889" max="4889" width="13.7109375" style="440" customWidth="1"/>
    <col min="4890" max="4890" width="12.5703125" style="440" bestFit="1" customWidth="1"/>
    <col min="4891" max="4891" width="11.140625" style="440" customWidth="1"/>
    <col min="4892" max="5120" width="9.140625" style="440"/>
    <col min="5121" max="5121" width="34.5703125" style="440" customWidth="1"/>
    <col min="5122" max="5122" width="8.85546875" style="440" customWidth="1"/>
    <col min="5123" max="5123" width="7.28515625" style="440" customWidth="1"/>
    <col min="5124" max="5124" width="7.5703125" style="440" customWidth="1"/>
    <col min="5125" max="5125" width="8" style="440" customWidth="1"/>
    <col min="5126" max="5126" width="9.42578125" style="440" customWidth="1"/>
    <col min="5127" max="5127" width="7.7109375" style="440" customWidth="1"/>
    <col min="5128" max="5128" width="8" style="440" customWidth="1"/>
    <col min="5129" max="5129" width="5.7109375" style="440" customWidth="1"/>
    <col min="5130" max="5130" width="10.85546875" style="440" customWidth="1"/>
    <col min="5131" max="5131" width="6.7109375" style="440" customWidth="1"/>
    <col min="5132" max="5132" width="3" style="440" customWidth="1"/>
    <col min="5133" max="5134" width="0" style="440" hidden="1" customWidth="1"/>
    <col min="5135" max="5136" width="8.140625" style="440" customWidth="1"/>
    <col min="5137" max="5137" width="7.7109375" style="440" customWidth="1"/>
    <col min="5138" max="5138" width="7.5703125" style="440" customWidth="1"/>
    <col min="5139" max="5139" width="8.140625" style="440" customWidth="1"/>
    <col min="5140" max="5140" width="7.28515625" style="440" customWidth="1"/>
    <col min="5141" max="5141" width="6.5703125" style="440" customWidth="1"/>
    <col min="5142" max="5142" width="5.5703125" style="440" customWidth="1"/>
    <col min="5143" max="5143" width="9.7109375" style="440" customWidth="1"/>
    <col min="5144" max="5144" width="12.28515625" style="440" customWidth="1"/>
    <col min="5145" max="5145" width="13.7109375" style="440" customWidth="1"/>
    <col min="5146" max="5146" width="12.5703125" style="440" bestFit="1" customWidth="1"/>
    <col min="5147" max="5147" width="11.140625" style="440" customWidth="1"/>
    <col min="5148" max="5376" width="9.140625" style="440"/>
    <col min="5377" max="5377" width="34.5703125" style="440" customWidth="1"/>
    <col min="5378" max="5378" width="8.85546875" style="440" customWidth="1"/>
    <col min="5379" max="5379" width="7.28515625" style="440" customWidth="1"/>
    <col min="5380" max="5380" width="7.5703125" style="440" customWidth="1"/>
    <col min="5381" max="5381" width="8" style="440" customWidth="1"/>
    <col min="5382" max="5382" width="9.42578125" style="440" customWidth="1"/>
    <col min="5383" max="5383" width="7.7109375" style="440" customWidth="1"/>
    <col min="5384" max="5384" width="8" style="440" customWidth="1"/>
    <col min="5385" max="5385" width="5.7109375" style="440" customWidth="1"/>
    <col min="5386" max="5386" width="10.85546875" style="440" customWidth="1"/>
    <col min="5387" max="5387" width="6.7109375" style="440" customWidth="1"/>
    <col min="5388" max="5388" width="3" style="440" customWidth="1"/>
    <col min="5389" max="5390" width="0" style="440" hidden="1" customWidth="1"/>
    <col min="5391" max="5392" width="8.140625" style="440" customWidth="1"/>
    <col min="5393" max="5393" width="7.7109375" style="440" customWidth="1"/>
    <col min="5394" max="5394" width="7.5703125" style="440" customWidth="1"/>
    <col min="5395" max="5395" width="8.140625" style="440" customWidth="1"/>
    <col min="5396" max="5396" width="7.28515625" style="440" customWidth="1"/>
    <col min="5397" max="5397" width="6.5703125" style="440" customWidth="1"/>
    <col min="5398" max="5398" width="5.5703125" style="440" customWidth="1"/>
    <col min="5399" max="5399" width="9.7109375" style="440" customWidth="1"/>
    <col min="5400" max="5400" width="12.28515625" style="440" customWidth="1"/>
    <col min="5401" max="5401" width="13.7109375" style="440" customWidth="1"/>
    <col min="5402" max="5402" width="12.5703125" style="440" bestFit="1" customWidth="1"/>
    <col min="5403" max="5403" width="11.140625" style="440" customWidth="1"/>
    <col min="5404" max="5632" width="9.140625" style="440"/>
    <col min="5633" max="5633" width="34.5703125" style="440" customWidth="1"/>
    <col min="5634" max="5634" width="8.85546875" style="440" customWidth="1"/>
    <col min="5635" max="5635" width="7.28515625" style="440" customWidth="1"/>
    <col min="5636" max="5636" width="7.5703125" style="440" customWidth="1"/>
    <col min="5637" max="5637" width="8" style="440" customWidth="1"/>
    <col min="5638" max="5638" width="9.42578125" style="440" customWidth="1"/>
    <col min="5639" max="5639" width="7.7109375" style="440" customWidth="1"/>
    <col min="5640" max="5640" width="8" style="440" customWidth="1"/>
    <col min="5641" max="5641" width="5.7109375" style="440" customWidth="1"/>
    <col min="5642" max="5642" width="10.85546875" style="440" customWidth="1"/>
    <col min="5643" max="5643" width="6.7109375" style="440" customWidth="1"/>
    <col min="5644" max="5644" width="3" style="440" customWidth="1"/>
    <col min="5645" max="5646" width="0" style="440" hidden="1" customWidth="1"/>
    <col min="5647" max="5648" width="8.140625" style="440" customWidth="1"/>
    <col min="5649" max="5649" width="7.7109375" style="440" customWidth="1"/>
    <col min="5650" max="5650" width="7.5703125" style="440" customWidth="1"/>
    <col min="5651" max="5651" width="8.140625" style="440" customWidth="1"/>
    <col min="5652" max="5652" width="7.28515625" style="440" customWidth="1"/>
    <col min="5653" max="5653" width="6.5703125" style="440" customWidth="1"/>
    <col min="5654" max="5654" width="5.5703125" style="440" customWidth="1"/>
    <col min="5655" max="5655" width="9.7109375" style="440" customWidth="1"/>
    <col min="5656" max="5656" width="12.28515625" style="440" customWidth="1"/>
    <col min="5657" max="5657" width="13.7109375" style="440" customWidth="1"/>
    <col min="5658" max="5658" width="12.5703125" style="440" bestFit="1" customWidth="1"/>
    <col min="5659" max="5659" width="11.140625" style="440" customWidth="1"/>
    <col min="5660" max="5888" width="9.140625" style="440"/>
    <col min="5889" max="5889" width="34.5703125" style="440" customWidth="1"/>
    <col min="5890" max="5890" width="8.85546875" style="440" customWidth="1"/>
    <col min="5891" max="5891" width="7.28515625" style="440" customWidth="1"/>
    <col min="5892" max="5892" width="7.5703125" style="440" customWidth="1"/>
    <col min="5893" max="5893" width="8" style="440" customWidth="1"/>
    <col min="5894" max="5894" width="9.42578125" style="440" customWidth="1"/>
    <col min="5895" max="5895" width="7.7109375" style="440" customWidth="1"/>
    <col min="5896" max="5896" width="8" style="440" customWidth="1"/>
    <col min="5897" max="5897" width="5.7109375" style="440" customWidth="1"/>
    <col min="5898" max="5898" width="10.85546875" style="440" customWidth="1"/>
    <col min="5899" max="5899" width="6.7109375" style="440" customWidth="1"/>
    <col min="5900" max="5900" width="3" style="440" customWidth="1"/>
    <col min="5901" max="5902" width="0" style="440" hidden="1" customWidth="1"/>
    <col min="5903" max="5904" width="8.140625" style="440" customWidth="1"/>
    <col min="5905" max="5905" width="7.7109375" style="440" customWidth="1"/>
    <col min="5906" max="5906" width="7.5703125" style="440" customWidth="1"/>
    <col min="5907" max="5907" width="8.140625" style="440" customWidth="1"/>
    <col min="5908" max="5908" width="7.28515625" style="440" customWidth="1"/>
    <col min="5909" max="5909" width="6.5703125" style="440" customWidth="1"/>
    <col min="5910" max="5910" width="5.5703125" style="440" customWidth="1"/>
    <col min="5911" max="5911" width="9.7109375" style="440" customWidth="1"/>
    <col min="5912" max="5912" width="12.28515625" style="440" customWidth="1"/>
    <col min="5913" max="5913" width="13.7109375" style="440" customWidth="1"/>
    <col min="5914" max="5914" width="12.5703125" style="440" bestFit="1" customWidth="1"/>
    <col min="5915" max="5915" width="11.140625" style="440" customWidth="1"/>
    <col min="5916" max="6144" width="9.140625" style="440"/>
    <col min="6145" max="6145" width="34.5703125" style="440" customWidth="1"/>
    <col min="6146" max="6146" width="8.85546875" style="440" customWidth="1"/>
    <col min="6147" max="6147" width="7.28515625" style="440" customWidth="1"/>
    <col min="6148" max="6148" width="7.5703125" style="440" customWidth="1"/>
    <col min="6149" max="6149" width="8" style="440" customWidth="1"/>
    <col min="6150" max="6150" width="9.42578125" style="440" customWidth="1"/>
    <col min="6151" max="6151" width="7.7109375" style="440" customWidth="1"/>
    <col min="6152" max="6152" width="8" style="440" customWidth="1"/>
    <col min="6153" max="6153" width="5.7109375" style="440" customWidth="1"/>
    <col min="6154" max="6154" width="10.85546875" style="440" customWidth="1"/>
    <col min="6155" max="6155" width="6.7109375" style="440" customWidth="1"/>
    <col min="6156" max="6156" width="3" style="440" customWidth="1"/>
    <col min="6157" max="6158" width="0" style="440" hidden="1" customWidth="1"/>
    <col min="6159" max="6160" width="8.140625" style="440" customWidth="1"/>
    <col min="6161" max="6161" width="7.7109375" style="440" customWidth="1"/>
    <col min="6162" max="6162" width="7.5703125" style="440" customWidth="1"/>
    <col min="6163" max="6163" width="8.140625" style="440" customWidth="1"/>
    <col min="6164" max="6164" width="7.28515625" style="440" customWidth="1"/>
    <col min="6165" max="6165" width="6.5703125" style="440" customWidth="1"/>
    <col min="6166" max="6166" width="5.5703125" style="440" customWidth="1"/>
    <col min="6167" max="6167" width="9.7109375" style="440" customWidth="1"/>
    <col min="6168" max="6168" width="12.28515625" style="440" customWidth="1"/>
    <col min="6169" max="6169" width="13.7109375" style="440" customWidth="1"/>
    <col min="6170" max="6170" width="12.5703125" style="440" bestFit="1" customWidth="1"/>
    <col min="6171" max="6171" width="11.140625" style="440" customWidth="1"/>
    <col min="6172" max="6400" width="9.140625" style="440"/>
    <col min="6401" max="6401" width="34.5703125" style="440" customWidth="1"/>
    <col min="6402" max="6402" width="8.85546875" style="440" customWidth="1"/>
    <col min="6403" max="6403" width="7.28515625" style="440" customWidth="1"/>
    <col min="6404" max="6404" width="7.5703125" style="440" customWidth="1"/>
    <col min="6405" max="6405" width="8" style="440" customWidth="1"/>
    <col min="6406" max="6406" width="9.42578125" style="440" customWidth="1"/>
    <col min="6407" max="6407" width="7.7109375" style="440" customWidth="1"/>
    <col min="6408" max="6408" width="8" style="440" customWidth="1"/>
    <col min="6409" max="6409" width="5.7109375" style="440" customWidth="1"/>
    <col min="6410" max="6410" width="10.85546875" style="440" customWidth="1"/>
    <col min="6411" max="6411" width="6.7109375" style="440" customWidth="1"/>
    <col min="6412" max="6412" width="3" style="440" customWidth="1"/>
    <col min="6413" max="6414" width="0" style="440" hidden="1" customWidth="1"/>
    <col min="6415" max="6416" width="8.140625" style="440" customWidth="1"/>
    <col min="6417" max="6417" width="7.7109375" style="440" customWidth="1"/>
    <col min="6418" max="6418" width="7.5703125" style="440" customWidth="1"/>
    <col min="6419" max="6419" width="8.140625" style="440" customWidth="1"/>
    <col min="6420" max="6420" width="7.28515625" style="440" customWidth="1"/>
    <col min="6421" max="6421" width="6.5703125" style="440" customWidth="1"/>
    <col min="6422" max="6422" width="5.5703125" style="440" customWidth="1"/>
    <col min="6423" max="6423" width="9.7109375" style="440" customWidth="1"/>
    <col min="6424" max="6424" width="12.28515625" style="440" customWidth="1"/>
    <col min="6425" max="6425" width="13.7109375" style="440" customWidth="1"/>
    <col min="6426" max="6426" width="12.5703125" style="440" bestFit="1" customWidth="1"/>
    <col min="6427" max="6427" width="11.140625" style="440" customWidth="1"/>
    <col min="6428" max="6656" width="9.140625" style="440"/>
    <col min="6657" max="6657" width="34.5703125" style="440" customWidth="1"/>
    <col min="6658" max="6658" width="8.85546875" style="440" customWidth="1"/>
    <col min="6659" max="6659" width="7.28515625" style="440" customWidth="1"/>
    <col min="6660" max="6660" width="7.5703125" style="440" customWidth="1"/>
    <col min="6661" max="6661" width="8" style="440" customWidth="1"/>
    <col min="6662" max="6662" width="9.42578125" style="440" customWidth="1"/>
    <col min="6663" max="6663" width="7.7109375" style="440" customWidth="1"/>
    <col min="6664" max="6664" width="8" style="440" customWidth="1"/>
    <col min="6665" max="6665" width="5.7109375" style="440" customWidth="1"/>
    <col min="6666" max="6666" width="10.85546875" style="440" customWidth="1"/>
    <col min="6667" max="6667" width="6.7109375" style="440" customWidth="1"/>
    <col min="6668" max="6668" width="3" style="440" customWidth="1"/>
    <col min="6669" max="6670" width="0" style="440" hidden="1" customWidth="1"/>
    <col min="6671" max="6672" width="8.140625" style="440" customWidth="1"/>
    <col min="6673" max="6673" width="7.7109375" style="440" customWidth="1"/>
    <col min="6674" max="6674" width="7.5703125" style="440" customWidth="1"/>
    <col min="6675" max="6675" width="8.140625" style="440" customWidth="1"/>
    <col min="6676" max="6676" width="7.28515625" style="440" customWidth="1"/>
    <col min="6677" max="6677" width="6.5703125" style="440" customWidth="1"/>
    <col min="6678" max="6678" width="5.5703125" style="440" customWidth="1"/>
    <col min="6679" max="6679" width="9.7109375" style="440" customWidth="1"/>
    <col min="6680" max="6680" width="12.28515625" style="440" customWidth="1"/>
    <col min="6681" max="6681" width="13.7109375" style="440" customWidth="1"/>
    <col min="6682" max="6682" width="12.5703125" style="440" bestFit="1" customWidth="1"/>
    <col min="6683" max="6683" width="11.140625" style="440" customWidth="1"/>
    <col min="6684" max="6912" width="9.140625" style="440"/>
    <col min="6913" max="6913" width="34.5703125" style="440" customWidth="1"/>
    <col min="6914" max="6914" width="8.85546875" style="440" customWidth="1"/>
    <col min="6915" max="6915" width="7.28515625" style="440" customWidth="1"/>
    <col min="6916" max="6916" width="7.5703125" style="440" customWidth="1"/>
    <col min="6917" max="6917" width="8" style="440" customWidth="1"/>
    <col min="6918" max="6918" width="9.42578125" style="440" customWidth="1"/>
    <col min="6919" max="6919" width="7.7109375" style="440" customWidth="1"/>
    <col min="6920" max="6920" width="8" style="440" customWidth="1"/>
    <col min="6921" max="6921" width="5.7109375" style="440" customWidth="1"/>
    <col min="6922" max="6922" width="10.85546875" style="440" customWidth="1"/>
    <col min="6923" max="6923" width="6.7109375" style="440" customWidth="1"/>
    <col min="6924" max="6924" width="3" style="440" customWidth="1"/>
    <col min="6925" max="6926" width="0" style="440" hidden="1" customWidth="1"/>
    <col min="6927" max="6928" width="8.140625" style="440" customWidth="1"/>
    <col min="6929" max="6929" width="7.7109375" style="440" customWidth="1"/>
    <col min="6930" max="6930" width="7.5703125" style="440" customWidth="1"/>
    <col min="6931" max="6931" width="8.140625" style="440" customWidth="1"/>
    <col min="6932" max="6932" width="7.28515625" style="440" customWidth="1"/>
    <col min="6933" max="6933" width="6.5703125" style="440" customWidth="1"/>
    <col min="6934" max="6934" width="5.5703125" style="440" customWidth="1"/>
    <col min="6935" max="6935" width="9.7109375" style="440" customWidth="1"/>
    <col min="6936" max="6936" width="12.28515625" style="440" customWidth="1"/>
    <col min="6937" max="6937" width="13.7109375" style="440" customWidth="1"/>
    <col min="6938" max="6938" width="12.5703125" style="440" bestFit="1" customWidth="1"/>
    <col min="6939" max="6939" width="11.140625" style="440" customWidth="1"/>
    <col min="6940" max="7168" width="9.140625" style="440"/>
    <col min="7169" max="7169" width="34.5703125" style="440" customWidth="1"/>
    <col min="7170" max="7170" width="8.85546875" style="440" customWidth="1"/>
    <col min="7171" max="7171" width="7.28515625" style="440" customWidth="1"/>
    <col min="7172" max="7172" width="7.5703125" style="440" customWidth="1"/>
    <col min="7173" max="7173" width="8" style="440" customWidth="1"/>
    <col min="7174" max="7174" width="9.42578125" style="440" customWidth="1"/>
    <col min="7175" max="7175" width="7.7109375" style="440" customWidth="1"/>
    <col min="7176" max="7176" width="8" style="440" customWidth="1"/>
    <col min="7177" max="7177" width="5.7109375" style="440" customWidth="1"/>
    <col min="7178" max="7178" width="10.85546875" style="440" customWidth="1"/>
    <col min="7179" max="7179" width="6.7109375" style="440" customWidth="1"/>
    <col min="7180" max="7180" width="3" style="440" customWidth="1"/>
    <col min="7181" max="7182" width="0" style="440" hidden="1" customWidth="1"/>
    <col min="7183" max="7184" width="8.140625" style="440" customWidth="1"/>
    <col min="7185" max="7185" width="7.7109375" style="440" customWidth="1"/>
    <col min="7186" max="7186" width="7.5703125" style="440" customWidth="1"/>
    <col min="7187" max="7187" width="8.140625" style="440" customWidth="1"/>
    <col min="7188" max="7188" width="7.28515625" style="440" customWidth="1"/>
    <col min="7189" max="7189" width="6.5703125" style="440" customWidth="1"/>
    <col min="7190" max="7190" width="5.5703125" style="440" customWidth="1"/>
    <col min="7191" max="7191" width="9.7109375" style="440" customWidth="1"/>
    <col min="7192" max="7192" width="12.28515625" style="440" customWidth="1"/>
    <col min="7193" max="7193" width="13.7109375" style="440" customWidth="1"/>
    <col min="7194" max="7194" width="12.5703125" style="440" bestFit="1" customWidth="1"/>
    <col min="7195" max="7195" width="11.140625" style="440" customWidth="1"/>
    <col min="7196" max="7424" width="9.140625" style="440"/>
    <col min="7425" max="7425" width="34.5703125" style="440" customWidth="1"/>
    <col min="7426" max="7426" width="8.85546875" style="440" customWidth="1"/>
    <col min="7427" max="7427" width="7.28515625" style="440" customWidth="1"/>
    <col min="7428" max="7428" width="7.5703125" style="440" customWidth="1"/>
    <col min="7429" max="7429" width="8" style="440" customWidth="1"/>
    <col min="7430" max="7430" width="9.42578125" style="440" customWidth="1"/>
    <col min="7431" max="7431" width="7.7109375" style="440" customWidth="1"/>
    <col min="7432" max="7432" width="8" style="440" customWidth="1"/>
    <col min="7433" max="7433" width="5.7109375" style="440" customWidth="1"/>
    <col min="7434" max="7434" width="10.85546875" style="440" customWidth="1"/>
    <col min="7435" max="7435" width="6.7109375" style="440" customWidth="1"/>
    <col min="7436" max="7436" width="3" style="440" customWidth="1"/>
    <col min="7437" max="7438" width="0" style="440" hidden="1" customWidth="1"/>
    <col min="7439" max="7440" width="8.140625" style="440" customWidth="1"/>
    <col min="7441" max="7441" width="7.7109375" style="440" customWidth="1"/>
    <col min="7442" max="7442" width="7.5703125" style="440" customWidth="1"/>
    <col min="7443" max="7443" width="8.140625" style="440" customWidth="1"/>
    <col min="7444" max="7444" width="7.28515625" style="440" customWidth="1"/>
    <col min="7445" max="7445" width="6.5703125" style="440" customWidth="1"/>
    <col min="7446" max="7446" width="5.5703125" style="440" customWidth="1"/>
    <col min="7447" max="7447" width="9.7109375" style="440" customWidth="1"/>
    <col min="7448" max="7448" width="12.28515625" style="440" customWidth="1"/>
    <col min="7449" max="7449" width="13.7109375" style="440" customWidth="1"/>
    <col min="7450" max="7450" width="12.5703125" style="440" bestFit="1" customWidth="1"/>
    <col min="7451" max="7451" width="11.140625" style="440" customWidth="1"/>
    <col min="7452" max="7680" width="9.140625" style="440"/>
    <col min="7681" max="7681" width="34.5703125" style="440" customWidth="1"/>
    <col min="7682" max="7682" width="8.85546875" style="440" customWidth="1"/>
    <col min="7683" max="7683" width="7.28515625" style="440" customWidth="1"/>
    <col min="7684" max="7684" width="7.5703125" style="440" customWidth="1"/>
    <col min="7685" max="7685" width="8" style="440" customWidth="1"/>
    <col min="7686" max="7686" width="9.42578125" style="440" customWidth="1"/>
    <col min="7687" max="7687" width="7.7109375" style="440" customWidth="1"/>
    <col min="7688" max="7688" width="8" style="440" customWidth="1"/>
    <col min="7689" max="7689" width="5.7109375" style="440" customWidth="1"/>
    <col min="7690" max="7690" width="10.85546875" style="440" customWidth="1"/>
    <col min="7691" max="7691" width="6.7109375" style="440" customWidth="1"/>
    <col min="7692" max="7692" width="3" style="440" customWidth="1"/>
    <col min="7693" max="7694" width="0" style="440" hidden="1" customWidth="1"/>
    <col min="7695" max="7696" width="8.140625" style="440" customWidth="1"/>
    <col min="7697" max="7697" width="7.7109375" style="440" customWidth="1"/>
    <col min="7698" max="7698" width="7.5703125" style="440" customWidth="1"/>
    <col min="7699" max="7699" width="8.140625" style="440" customWidth="1"/>
    <col min="7700" max="7700" width="7.28515625" style="440" customWidth="1"/>
    <col min="7701" max="7701" width="6.5703125" style="440" customWidth="1"/>
    <col min="7702" max="7702" width="5.5703125" style="440" customWidth="1"/>
    <col min="7703" max="7703" width="9.7109375" style="440" customWidth="1"/>
    <col min="7704" max="7704" width="12.28515625" style="440" customWidth="1"/>
    <col min="7705" max="7705" width="13.7109375" style="440" customWidth="1"/>
    <col min="7706" max="7706" width="12.5703125" style="440" bestFit="1" customWidth="1"/>
    <col min="7707" max="7707" width="11.140625" style="440" customWidth="1"/>
    <col min="7708" max="7936" width="9.140625" style="440"/>
    <col min="7937" max="7937" width="34.5703125" style="440" customWidth="1"/>
    <col min="7938" max="7938" width="8.85546875" style="440" customWidth="1"/>
    <col min="7939" max="7939" width="7.28515625" style="440" customWidth="1"/>
    <col min="7940" max="7940" width="7.5703125" style="440" customWidth="1"/>
    <col min="7941" max="7941" width="8" style="440" customWidth="1"/>
    <col min="7942" max="7942" width="9.42578125" style="440" customWidth="1"/>
    <col min="7943" max="7943" width="7.7109375" style="440" customWidth="1"/>
    <col min="7944" max="7944" width="8" style="440" customWidth="1"/>
    <col min="7945" max="7945" width="5.7109375" style="440" customWidth="1"/>
    <col min="7946" max="7946" width="10.85546875" style="440" customWidth="1"/>
    <col min="7947" max="7947" width="6.7109375" style="440" customWidth="1"/>
    <col min="7948" max="7948" width="3" style="440" customWidth="1"/>
    <col min="7949" max="7950" width="0" style="440" hidden="1" customWidth="1"/>
    <col min="7951" max="7952" width="8.140625" style="440" customWidth="1"/>
    <col min="7953" max="7953" width="7.7109375" style="440" customWidth="1"/>
    <col min="7954" max="7954" width="7.5703125" style="440" customWidth="1"/>
    <col min="7955" max="7955" width="8.140625" style="440" customWidth="1"/>
    <col min="7956" max="7956" width="7.28515625" style="440" customWidth="1"/>
    <col min="7957" max="7957" width="6.5703125" style="440" customWidth="1"/>
    <col min="7958" max="7958" width="5.5703125" style="440" customWidth="1"/>
    <col min="7959" max="7959" width="9.7109375" style="440" customWidth="1"/>
    <col min="7960" max="7960" width="12.28515625" style="440" customWidth="1"/>
    <col min="7961" max="7961" width="13.7109375" style="440" customWidth="1"/>
    <col min="7962" max="7962" width="12.5703125" style="440" bestFit="1" customWidth="1"/>
    <col min="7963" max="7963" width="11.140625" style="440" customWidth="1"/>
    <col min="7964" max="8192" width="9.140625" style="440"/>
    <col min="8193" max="8193" width="34.5703125" style="440" customWidth="1"/>
    <col min="8194" max="8194" width="8.85546875" style="440" customWidth="1"/>
    <col min="8195" max="8195" width="7.28515625" style="440" customWidth="1"/>
    <col min="8196" max="8196" width="7.5703125" style="440" customWidth="1"/>
    <col min="8197" max="8197" width="8" style="440" customWidth="1"/>
    <col min="8198" max="8198" width="9.42578125" style="440" customWidth="1"/>
    <col min="8199" max="8199" width="7.7109375" style="440" customWidth="1"/>
    <col min="8200" max="8200" width="8" style="440" customWidth="1"/>
    <col min="8201" max="8201" width="5.7109375" style="440" customWidth="1"/>
    <col min="8202" max="8202" width="10.85546875" style="440" customWidth="1"/>
    <col min="8203" max="8203" width="6.7109375" style="440" customWidth="1"/>
    <col min="8204" max="8204" width="3" style="440" customWidth="1"/>
    <col min="8205" max="8206" width="0" style="440" hidden="1" customWidth="1"/>
    <col min="8207" max="8208" width="8.140625" style="440" customWidth="1"/>
    <col min="8209" max="8209" width="7.7109375" style="440" customWidth="1"/>
    <col min="8210" max="8210" width="7.5703125" style="440" customWidth="1"/>
    <col min="8211" max="8211" width="8.140625" style="440" customWidth="1"/>
    <col min="8212" max="8212" width="7.28515625" style="440" customWidth="1"/>
    <col min="8213" max="8213" width="6.5703125" style="440" customWidth="1"/>
    <col min="8214" max="8214" width="5.5703125" style="440" customWidth="1"/>
    <col min="8215" max="8215" width="9.7109375" style="440" customWidth="1"/>
    <col min="8216" max="8216" width="12.28515625" style="440" customWidth="1"/>
    <col min="8217" max="8217" width="13.7109375" style="440" customWidth="1"/>
    <col min="8218" max="8218" width="12.5703125" style="440" bestFit="1" customWidth="1"/>
    <col min="8219" max="8219" width="11.140625" style="440" customWidth="1"/>
    <col min="8220" max="8448" width="9.140625" style="440"/>
    <col min="8449" max="8449" width="34.5703125" style="440" customWidth="1"/>
    <col min="8450" max="8450" width="8.85546875" style="440" customWidth="1"/>
    <col min="8451" max="8451" width="7.28515625" style="440" customWidth="1"/>
    <col min="8452" max="8452" width="7.5703125" style="440" customWidth="1"/>
    <col min="8453" max="8453" width="8" style="440" customWidth="1"/>
    <col min="8454" max="8454" width="9.42578125" style="440" customWidth="1"/>
    <col min="8455" max="8455" width="7.7109375" style="440" customWidth="1"/>
    <col min="8456" max="8456" width="8" style="440" customWidth="1"/>
    <col min="8457" max="8457" width="5.7109375" style="440" customWidth="1"/>
    <col min="8458" max="8458" width="10.85546875" style="440" customWidth="1"/>
    <col min="8459" max="8459" width="6.7109375" style="440" customWidth="1"/>
    <col min="8460" max="8460" width="3" style="440" customWidth="1"/>
    <col min="8461" max="8462" width="0" style="440" hidden="1" customWidth="1"/>
    <col min="8463" max="8464" width="8.140625" style="440" customWidth="1"/>
    <col min="8465" max="8465" width="7.7109375" style="440" customWidth="1"/>
    <col min="8466" max="8466" width="7.5703125" style="440" customWidth="1"/>
    <col min="8467" max="8467" width="8.140625" style="440" customWidth="1"/>
    <col min="8468" max="8468" width="7.28515625" style="440" customWidth="1"/>
    <col min="8469" max="8469" width="6.5703125" style="440" customWidth="1"/>
    <col min="8470" max="8470" width="5.5703125" style="440" customWidth="1"/>
    <col min="8471" max="8471" width="9.7109375" style="440" customWidth="1"/>
    <col min="8472" max="8472" width="12.28515625" style="440" customWidth="1"/>
    <col min="8473" max="8473" width="13.7109375" style="440" customWidth="1"/>
    <col min="8474" max="8474" width="12.5703125" style="440" bestFit="1" customWidth="1"/>
    <col min="8475" max="8475" width="11.140625" style="440" customWidth="1"/>
    <col min="8476" max="8704" width="9.140625" style="440"/>
    <col min="8705" max="8705" width="34.5703125" style="440" customWidth="1"/>
    <col min="8706" max="8706" width="8.85546875" style="440" customWidth="1"/>
    <col min="8707" max="8707" width="7.28515625" style="440" customWidth="1"/>
    <col min="8708" max="8708" width="7.5703125" style="440" customWidth="1"/>
    <col min="8709" max="8709" width="8" style="440" customWidth="1"/>
    <col min="8710" max="8710" width="9.42578125" style="440" customWidth="1"/>
    <col min="8711" max="8711" width="7.7109375" style="440" customWidth="1"/>
    <col min="8712" max="8712" width="8" style="440" customWidth="1"/>
    <col min="8713" max="8713" width="5.7109375" style="440" customWidth="1"/>
    <col min="8714" max="8714" width="10.85546875" style="440" customWidth="1"/>
    <col min="8715" max="8715" width="6.7109375" style="440" customWidth="1"/>
    <col min="8716" max="8716" width="3" style="440" customWidth="1"/>
    <col min="8717" max="8718" width="0" style="440" hidden="1" customWidth="1"/>
    <col min="8719" max="8720" width="8.140625" style="440" customWidth="1"/>
    <col min="8721" max="8721" width="7.7109375" style="440" customWidth="1"/>
    <col min="8722" max="8722" width="7.5703125" style="440" customWidth="1"/>
    <col min="8723" max="8723" width="8.140625" style="440" customWidth="1"/>
    <col min="8724" max="8724" width="7.28515625" style="440" customWidth="1"/>
    <col min="8725" max="8725" width="6.5703125" style="440" customWidth="1"/>
    <col min="8726" max="8726" width="5.5703125" style="440" customWidth="1"/>
    <col min="8727" max="8727" width="9.7109375" style="440" customWidth="1"/>
    <col min="8728" max="8728" width="12.28515625" style="440" customWidth="1"/>
    <col min="8729" max="8729" width="13.7109375" style="440" customWidth="1"/>
    <col min="8730" max="8730" width="12.5703125" style="440" bestFit="1" customWidth="1"/>
    <col min="8731" max="8731" width="11.140625" style="440" customWidth="1"/>
    <col min="8732" max="8960" width="9.140625" style="440"/>
    <col min="8961" max="8961" width="34.5703125" style="440" customWidth="1"/>
    <col min="8962" max="8962" width="8.85546875" style="440" customWidth="1"/>
    <col min="8963" max="8963" width="7.28515625" style="440" customWidth="1"/>
    <col min="8964" max="8964" width="7.5703125" style="440" customWidth="1"/>
    <col min="8965" max="8965" width="8" style="440" customWidth="1"/>
    <col min="8966" max="8966" width="9.42578125" style="440" customWidth="1"/>
    <col min="8967" max="8967" width="7.7109375" style="440" customWidth="1"/>
    <col min="8968" max="8968" width="8" style="440" customWidth="1"/>
    <col min="8969" max="8969" width="5.7109375" style="440" customWidth="1"/>
    <col min="8970" max="8970" width="10.85546875" style="440" customWidth="1"/>
    <col min="8971" max="8971" width="6.7109375" style="440" customWidth="1"/>
    <col min="8972" max="8972" width="3" style="440" customWidth="1"/>
    <col min="8973" max="8974" width="0" style="440" hidden="1" customWidth="1"/>
    <col min="8975" max="8976" width="8.140625" style="440" customWidth="1"/>
    <col min="8977" max="8977" width="7.7109375" style="440" customWidth="1"/>
    <col min="8978" max="8978" width="7.5703125" style="440" customWidth="1"/>
    <col min="8979" max="8979" width="8.140625" style="440" customWidth="1"/>
    <col min="8980" max="8980" width="7.28515625" style="440" customWidth="1"/>
    <col min="8981" max="8981" width="6.5703125" style="440" customWidth="1"/>
    <col min="8982" max="8982" width="5.5703125" style="440" customWidth="1"/>
    <col min="8983" max="8983" width="9.7109375" style="440" customWidth="1"/>
    <col min="8984" max="8984" width="12.28515625" style="440" customWidth="1"/>
    <col min="8985" max="8985" width="13.7109375" style="440" customWidth="1"/>
    <col min="8986" max="8986" width="12.5703125" style="440" bestFit="1" customWidth="1"/>
    <col min="8987" max="8987" width="11.140625" style="440" customWidth="1"/>
    <col min="8988" max="9216" width="9.140625" style="440"/>
    <col min="9217" max="9217" width="34.5703125" style="440" customWidth="1"/>
    <col min="9218" max="9218" width="8.85546875" style="440" customWidth="1"/>
    <col min="9219" max="9219" width="7.28515625" style="440" customWidth="1"/>
    <col min="9220" max="9220" width="7.5703125" style="440" customWidth="1"/>
    <col min="9221" max="9221" width="8" style="440" customWidth="1"/>
    <col min="9222" max="9222" width="9.42578125" style="440" customWidth="1"/>
    <col min="9223" max="9223" width="7.7109375" style="440" customWidth="1"/>
    <col min="9224" max="9224" width="8" style="440" customWidth="1"/>
    <col min="9225" max="9225" width="5.7109375" style="440" customWidth="1"/>
    <col min="9226" max="9226" width="10.85546875" style="440" customWidth="1"/>
    <col min="9227" max="9227" width="6.7109375" style="440" customWidth="1"/>
    <col min="9228" max="9228" width="3" style="440" customWidth="1"/>
    <col min="9229" max="9230" width="0" style="440" hidden="1" customWidth="1"/>
    <col min="9231" max="9232" width="8.140625" style="440" customWidth="1"/>
    <col min="9233" max="9233" width="7.7109375" style="440" customWidth="1"/>
    <col min="9234" max="9234" width="7.5703125" style="440" customWidth="1"/>
    <col min="9235" max="9235" width="8.140625" style="440" customWidth="1"/>
    <col min="9236" max="9236" width="7.28515625" style="440" customWidth="1"/>
    <col min="9237" max="9237" width="6.5703125" style="440" customWidth="1"/>
    <col min="9238" max="9238" width="5.5703125" style="440" customWidth="1"/>
    <col min="9239" max="9239" width="9.7109375" style="440" customWidth="1"/>
    <col min="9240" max="9240" width="12.28515625" style="440" customWidth="1"/>
    <col min="9241" max="9241" width="13.7109375" style="440" customWidth="1"/>
    <col min="9242" max="9242" width="12.5703125" style="440" bestFit="1" customWidth="1"/>
    <col min="9243" max="9243" width="11.140625" style="440" customWidth="1"/>
    <col min="9244" max="9472" width="9.140625" style="440"/>
    <col min="9473" max="9473" width="34.5703125" style="440" customWidth="1"/>
    <col min="9474" max="9474" width="8.85546875" style="440" customWidth="1"/>
    <col min="9475" max="9475" width="7.28515625" style="440" customWidth="1"/>
    <col min="9476" max="9476" width="7.5703125" style="440" customWidth="1"/>
    <col min="9477" max="9477" width="8" style="440" customWidth="1"/>
    <col min="9478" max="9478" width="9.42578125" style="440" customWidth="1"/>
    <col min="9479" max="9479" width="7.7109375" style="440" customWidth="1"/>
    <col min="9480" max="9480" width="8" style="440" customWidth="1"/>
    <col min="9481" max="9481" width="5.7109375" style="440" customWidth="1"/>
    <col min="9482" max="9482" width="10.85546875" style="440" customWidth="1"/>
    <col min="9483" max="9483" width="6.7109375" style="440" customWidth="1"/>
    <col min="9484" max="9484" width="3" style="440" customWidth="1"/>
    <col min="9485" max="9486" width="0" style="440" hidden="1" customWidth="1"/>
    <col min="9487" max="9488" width="8.140625" style="440" customWidth="1"/>
    <col min="9489" max="9489" width="7.7109375" style="440" customWidth="1"/>
    <col min="9490" max="9490" width="7.5703125" style="440" customWidth="1"/>
    <col min="9491" max="9491" width="8.140625" style="440" customWidth="1"/>
    <col min="9492" max="9492" width="7.28515625" style="440" customWidth="1"/>
    <col min="9493" max="9493" width="6.5703125" style="440" customWidth="1"/>
    <col min="9494" max="9494" width="5.5703125" style="440" customWidth="1"/>
    <col min="9495" max="9495" width="9.7109375" style="440" customWidth="1"/>
    <col min="9496" max="9496" width="12.28515625" style="440" customWidth="1"/>
    <col min="9497" max="9497" width="13.7109375" style="440" customWidth="1"/>
    <col min="9498" max="9498" width="12.5703125" style="440" bestFit="1" customWidth="1"/>
    <col min="9499" max="9499" width="11.140625" style="440" customWidth="1"/>
    <col min="9500" max="9728" width="9.140625" style="440"/>
    <col min="9729" max="9729" width="34.5703125" style="440" customWidth="1"/>
    <col min="9730" max="9730" width="8.85546875" style="440" customWidth="1"/>
    <col min="9731" max="9731" width="7.28515625" style="440" customWidth="1"/>
    <col min="9732" max="9732" width="7.5703125" style="440" customWidth="1"/>
    <col min="9733" max="9733" width="8" style="440" customWidth="1"/>
    <col min="9734" max="9734" width="9.42578125" style="440" customWidth="1"/>
    <col min="9735" max="9735" width="7.7109375" style="440" customWidth="1"/>
    <col min="9736" max="9736" width="8" style="440" customWidth="1"/>
    <col min="9737" max="9737" width="5.7109375" style="440" customWidth="1"/>
    <col min="9738" max="9738" width="10.85546875" style="440" customWidth="1"/>
    <col min="9739" max="9739" width="6.7109375" style="440" customWidth="1"/>
    <col min="9740" max="9740" width="3" style="440" customWidth="1"/>
    <col min="9741" max="9742" width="0" style="440" hidden="1" customWidth="1"/>
    <col min="9743" max="9744" width="8.140625" style="440" customWidth="1"/>
    <col min="9745" max="9745" width="7.7109375" style="440" customWidth="1"/>
    <col min="9746" max="9746" width="7.5703125" style="440" customWidth="1"/>
    <col min="9747" max="9747" width="8.140625" style="440" customWidth="1"/>
    <col min="9748" max="9748" width="7.28515625" style="440" customWidth="1"/>
    <col min="9749" max="9749" width="6.5703125" style="440" customWidth="1"/>
    <col min="9750" max="9750" width="5.5703125" style="440" customWidth="1"/>
    <col min="9751" max="9751" width="9.7109375" style="440" customWidth="1"/>
    <col min="9752" max="9752" width="12.28515625" style="440" customWidth="1"/>
    <col min="9753" max="9753" width="13.7109375" style="440" customWidth="1"/>
    <col min="9754" max="9754" width="12.5703125" style="440" bestFit="1" customWidth="1"/>
    <col min="9755" max="9755" width="11.140625" style="440" customWidth="1"/>
    <col min="9756" max="9984" width="9.140625" style="440"/>
    <col min="9985" max="9985" width="34.5703125" style="440" customWidth="1"/>
    <col min="9986" max="9986" width="8.85546875" style="440" customWidth="1"/>
    <col min="9987" max="9987" width="7.28515625" style="440" customWidth="1"/>
    <col min="9988" max="9988" width="7.5703125" style="440" customWidth="1"/>
    <col min="9989" max="9989" width="8" style="440" customWidth="1"/>
    <col min="9990" max="9990" width="9.42578125" style="440" customWidth="1"/>
    <col min="9991" max="9991" width="7.7109375" style="440" customWidth="1"/>
    <col min="9992" max="9992" width="8" style="440" customWidth="1"/>
    <col min="9993" max="9993" width="5.7109375" style="440" customWidth="1"/>
    <col min="9994" max="9994" width="10.85546875" style="440" customWidth="1"/>
    <col min="9995" max="9995" width="6.7109375" style="440" customWidth="1"/>
    <col min="9996" max="9996" width="3" style="440" customWidth="1"/>
    <col min="9997" max="9998" width="0" style="440" hidden="1" customWidth="1"/>
    <col min="9999" max="10000" width="8.140625" style="440" customWidth="1"/>
    <col min="10001" max="10001" width="7.7109375" style="440" customWidth="1"/>
    <col min="10002" max="10002" width="7.5703125" style="440" customWidth="1"/>
    <col min="10003" max="10003" width="8.140625" style="440" customWidth="1"/>
    <col min="10004" max="10004" width="7.28515625" style="440" customWidth="1"/>
    <col min="10005" max="10005" width="6.5703125" style="440" customWidth="1"/>
    <col min="10006" max="10006" width="5.5703125" style="440" customWidth="1"/>
    <col min="10007" max="10007" width="9.7109375" style="440" customWidth="1"/>
    <col min="10008" max="10008" width="12.28515625" style="440" customWidth="1"/>
    <col min="10009" max="10009" width="13.7109375" style="440" customWidth="1"/>
    <col min="10010" max="10010" width="12.5703125" style="440" bestFit="1" customWidth="1"/>
    <col min="10011" max="10011" width="11.140625" style="440" customWidth="1"/>
    <col min="10012" max="10240" width="9.140625" style="440"/>
    <col min="10241" max="10241" width="34.5703125" style="440" customWidth="1"/>
    <col min="10242" max="10242" width="8.85546875" style="440" customWidth="1"/>
    <col min="10243" max="10243" width="7.28515625" style="440" customWidth="1"/>
    <col min="10244" max="10244" width="7.5703125" style="440" customWidth="1"/>
    <col min="10245" max="10245" width="8" style="440" customWidth="1"/>
    <col min="10246" max="10246" width="9.42578125" style="440" customWidth="1"/>
    <col min="10247" max="10247" width="7.7109375" style="440" customWidth="1"/>
    <col min="10248" max="10248" width="8" style="440" customWidth="1"/>
    <col min="10249" max="10249" width="5.7109375" style="440" customWidth="1"/>
    <col min="10250" max="10250" width="10.85546875" style="440" customWidth="1"/>
    <col min="10251" max="10251" width="6.7109375" style="440" customWidth="1"/>
    <col min="10252" max="10252" width="3" style="440" customWidth="1"/>
    <col min="10253" max="10254" width="0" style="440" hidden="1" customWidth="1"/>
    <col min="10255" max="10256" width="8.140625" style="440" customWidth="1"/>
    <col min="10257" max="10257" width="7.7109375" style="440" customWidth="1"/>
    <col min="10258" max="10258" width="7.5703125" style="440" customWidth="1"/>
    <col min="10259" max="10259" width="8.140625" style="440" customWidth="1"/>
    <col min="10260" max="10260" width="7.28515625" style="440" customWidth="1"/>
    <col min="10261" max="10261" width="6.5703125" style="440" customWidth="1"/>
    <col min="10262" max="10262" width="5.5703125" style="440" customWidth="1"/>
    <col min="10263" max="10263" width="9.7109375" style="440" customWidth="1"/>
    <col min="10264" max="10264" width="12.28515625" style="440" customWidth="1"/>
    <col min="10265" max="10265" width="13.7109375" style="440" customWidth="1"/>
    <col min="10266" max="10266" width="12.5703125" style="440" bestFit="1" customWidth="1"/>
    <col min="10267" max="10267" width="11.140625" style="440" customWidth="1"/>
    <col min="10268" max="10496" width="9.140625" style="440"/>
    <col min="10497" max="10497" width="34.5703125" style="440" customWidth="1"/>
    <col min="10498" max="10498" width="8.85546875" style="440" customWidth="1"/>
    <col min="10499" max="10499" width="7.28515625" style="440" customWidth="1"/>
    <col min="10500" max="10500" width="7.5703125" style="440" customWidth="1"/>
    <col min="10501" max="10501" width="8" style="440" customWidth="1"/>
    <col min="10502" max="10502" width="9.42578125" style="440" customWidth="1"/>
    <col min="10503" max="10503" width="7.7109375" style="440" customWidth="1"/>
    <col min="10504" max="10504" width="8" style="440" customWidth="1"/>
    <col min="10505" max="10505" width="5.7109375" style="440" customWidth="1"/>
    <col min="10506" max="10506" width="10.85546875" style="440" customWidth="1"/>
    <col min="10507" max="10507" width="6.7109375" style="440" customWidth="1"/>
    <col min="10508" max="10508" width="3" style="440" customWidth="1"/>
    <col min="10509" max="10510" width="0" style="440" hidden="1" customWidth="1"/>
    <col min="10511" max="10512" width="8.140625" style="440" customWidth="1"/>
    <col min="10513" max="10513" width="7.7109375" style="440" customWidth="1"/>
    <col min="10514" max="10514" width="7.5703125" style="440" customWidth="1"/>
    <col min="10515" max="10515" width="8.140625" style="440" customWidth="1"/>
    <col min="10516" max="10516" width="7.28515625" style="440" customWidth="1"/>
    <col min="10517" max="10517" width="6.5703125" style="440" customWidth="1"/>
    <col min="10518" max="10518" width="5.5703125" style="440" customWidth="1"/>
    <col min="10519" max="10519" width="9.7109375" style="440" customWidth="1"/>
    <col min="10520" max="10520" width="12.28515625" style="440" customWidth="1"/>
    <col min="10521" max="10521" width="13.7109375" style="440" customWidth="1"/>
    <col min="10522" max="10522" width="12.5703125" style="440" bestFit="1" customWidth="1"/>
    <col min="10523" max="10523" width="11.140625" style="440" customWidth="1"/>
    <col min="10524" max="10752" width="9.140625" style="440"/>
    <col min="10753" max="10753" width="34.5703125" style="440" customWidth="1"/>
    <col min="10754" max="10754" width="8.85546875" style="440" customWidth="1"/>
    <col min="10755" max="10755" width="7.28515625" style="440" customWidth="1"/>
    <col min="10756" max="10756" width="7.5703125" style="440" customWidth="1"/>
    <col min="10757" max="10757" width="8" style="440" customWidth="1"/>
    <col min="10758" max="10758" width="9.42578125" style="440" customWidth="1"/>
    <col min="10759" max="10759" width="7.7109375" style="440" customWidth="1"/>
    <col min="10760" max="10760" width="8" style="440" customWidth="1"/>
    <col min="10761" max="10761" width="5.7109375" style="440" customWidth="1"/>
    <col min="10762" max="10762" width="10.85546875" style="440" customWidth="1"/>
    <col min="10763" max="10763" width="6.7109375" style="440" customWidth="1"/>
    <col min="10764" max="10764" width="3" style="440" customWidth="1"/>
    <col min="10765" max="10766" width="0" style="440" hidden="1" customWidth="1"/>
    <col min="10767" max="10768" width="8.140625" style="440" customWidth="1"/>
    <col min="10769" max="10769" width="7.7109375" style="440" customWidth="1"/>
    <col min="10770" max="10770" width="7.5703125" style="440" customWidth="1"/>
    <col min="10771" max="10771" width="8.140625" style="440" customWidth="1"/>
    <col min="10772" max="10772" width="7.28515625" style="440" customWidth="1"/>
    <col min="10773" max="10773" width="6.5703125" style="440" customWidth="1"/>
    <col min="10774" max="10774" width="5.5703125" style="440" customWidth="1"/>
    <col min="10775" max="10775" width="9.7109375" style="440" customWidth="1"/>
    <col min="10776" max="10776" width="12.28515625" style="440" customWidth="1"/>
    <col min="10777" max="10777" width="13.7109375" style="440" customWidth="1"/>
    <col min="10778" max="10778" width="12.5703125" style="440" bestFit="1" customWidth="1"/>
    <col min="10779" max="10779" width="11.140625" style="440" customWidth="1"/>
    <col min="10780" max="11008" width="9.140625" style="440"/>
    <col min="11009" max="11009" width="34.5703125" style="440" customWidth="1"/>
    <col min="11010" max="11010" width="8.85546875" style="440" customWidth="1"/>
    <col min="11011" max="11011" width="7.28515625" style="440" customWidth="1"/>
    <col min="11012" max="11012" width="7.5703125" style="440" customWidth="1"/>
    <col min="11013" max="11013" width="8" style="440" customWidth="1"/>
    <col min="11014" max="11014" width="9.42578125" style="440" customWidth="1"/>
    <col min="11015" max="11015" width="7.7109375" style="440" customWidth="1"/>
    <col min="11016" max="11016" width="8" style="440" customWidth="1"/>
    <col min="11017" max="11017" width="5.7109375" style="440" customWidth="1"/>
    <col min="11018" max="11018" width="10.85546875" style="440" customWidth="1"/>
    <col min="11019" max="11019" width="6.7109375" style="440" customWidth="1"/>
    <col min="11020" max="11020" width="3" style="440" customWidth="1"/>
    <col min="11021" max="11022" width="0" style="440" hidden="1" customWidth="1"/>
    <col min="11023" max="11024" width="8.140625" style="440" customWidth="1"/>
    <col min="11025" max="11025" width="7.7109375" style="440" customWidth="1"/>
    <col min="11026" max="11026" width="7.5703125" style="440" customWidth="1"/>
    <col min="11027" max="11027" width="8.140625" style="440" customWidth="1"/>
    <col min="11028" max="11028" width="7.28515625" style="440" customWidth="1"/>
    <col min="11029" max="11029" width="6.5703125" style="440" customWidth="1"/>
    <col min="11030" max="11030" width="5.5703125" style="440" customWidth="1"/>
    <col min="11031" max="11031" width="9.7109375" style="440" customWidth="1"/>
    <col min="11032" max="11032" width="12.28515625" style="440" customWidth="1"/>
    <col min="11033" max="11033" width="13.7109375" style="440" customWidth="1"/>
    <col min="11034" max="11034" width="12.5703125" style="440" bestFit="1" customWidth="1"/>
    <col min="11035" max="11035" width="11.140625" style="440" customWidth="1"/>
    <col min="11036" max="11264" width="9.140625" style="440"/>
    <col min="11265" max="11265" width="34.5703125" style="440" customWidth="1"/>
    <col min="11266" max="11266" width="8.85546875" style="440" customWidth="1"/>
    <col min="11267" max="11267" width="7.28515625" style="440" customWidth="1"/>
    <col min="11268" max="11268" width="7.5703125" style="440" customWidth="1"/>
    <col min="11269" max="11269" width="8" style="440" customWidth="1"/>
    <col min="11270" max="11270" width="9.42578125" style="440" customWidth="1"/>
    <col min="11271" max="11271" width="7.7109375" style="440" customWidth="1"/>
    <col min="11272" max="11272" width="8" style="440" customWidth="1"/>
    <col min="11273" max="11273" width="5.7109375" style="440" customWidth="1"/>
    <col min="11274" max="11274" width="10.85546875" style="440" customWidth="1"/>
    <col min="11275" max="11275" width="6.7109375" style="440" customWidth="1"/>
    <col min="11276" max="11276" width="3" style="440" customWidth="1"/>
    <col min="11277" max="11278" width="0" style="440" hidden="1" customWidth="1"/>
    <col min="11279" max="11280" width="8.140625" style="440" customWidth="1"/>
    <col min="11281" max="11281" width="7.7109375" style="440" customWidth="1"/>
    <col min="11282" max="11282" width="7.5703125" style="440" customWidth="1"/>
    <col min="11283" max="11283" width="8.140625" style="440" customWidth="1"/>
    <col min="11284" max="11284" width="7.28515625" style="440" customWidth="1"/>
    <col min="11285" max="11285" width="6.5703125" style="440" customWidth="1"/>
    <col min="11286" max="11286" width="5.5703125" style="440" customWidth="1"/>
    <col min="11287" max="11287" width="9.7109375" style="440" customWidth="1"/>
    <col min="11288" max="11288" width="12.28515625" style="440" customWidth="1"/>
    <col min="11289" max="11289" width="13.7109375" style="440" customWidth="1"/>
    <col min="11290" max="11290" width="12.5703125" style="440" bestFit="1" customWidth="1"/>
    <col min="11291" max="11291" width="11.140625" style="440" customWidth="1"/>
    <col min="11292" max="11520" width="9.140625" style="440"/>
    <col min="11521" max="11521" width="34.5703125" style="440" customWidth="1"/>
    <col min="11522" max="11522" width="8.85546875" style="440" customWidth="1"/>
    <col min="11523" max="11523" width="7.28515625" style="440" customWidth="1"/>
    <col min="11524" max="11524" width="7.5703125" style="440" customWidth="1"/>
    <col min="11525" max="11525" width="8" style="440" customWidth="1"/>
    <col min="11526" max="11526" width="9.42578125" style="440" customWidth="1"/>
    <col min="11527" max="11527" width="7.7109375" style="440" customWidth="1"/>
    <col min="11528" max="11528" width="8" style="440" customWidth="1"/>
    <col min="11529" max="11529" width="5.7109375" style="440" customWidth="1"/>
    <col min="11530" max="11530" width="10.85546875" style="440" customWidth="1"/>
    <col min="11531" max="11531" width="6.7109375" style="440" customWidth="1"/>
    <col min="11532" max="11532" width="3" style="440" customWidth="1"/>
    <col min="11533" max="11534" width="0" style="440" hidden="1" customWidth="1"/>
    <col min="11535" max="11536" width="8.140625" style="440" customWidth="1"/>
    <col min="11537" max="11537" width="7.7109375" style="440" customWidth="1"/>
    <col min="11538" max="11538" width="7.5703125" style="440" customWidth="1"/>
    <col min="11539" max="11539" width="8.140625" style="440" customWidth="1"/>
    <col min="11540" max="11540" width="7.28515625" style="440" customWidth="1"/>
    <col min="11541" max="11541" width="6.5703125" style="440" customWidth="1"/>
    <col min="11542" max="11542" width="5.5703125" style="440" customWidth="1"/>
    <col min="11543" max="11543" width="9.7109375" style="440" customWidth="1"/>
    <col min="11544" max="11544" width="12.28515625" style="440" customWidth="1"/>
    <col min="11545" max="11545" width="13.7109375" style="440" customWidth="1"/>
    <col min="11546" max="11546" width="12.5703125" style="440" bestFit="1" customWidth="1"/>
    <col min="11547" max="11547" width="11.140625" style="440" customWidth="1"/>
    <col min="11548" max="11776" width="9.140625" style="440"/>
    <col min="11777" max="11777" width="34.5703125" style="440" customWidth="1"/>
    <col min="11778" max="11778" width="8.85546875" style="440" customWidth="1"/>
    <col min="11779" max="11779" width="7.28515625" style="440" customWidth="1"/>
    <col min="11780" max="11780" width="7.5703125" style="440" customWidth="1"/>
    <col min="11781" max="11781" width="8" style="440" customWidth="1"/>
    <col min="11782" max="11782" width="9.42578125" style="440" customWidth="1"/>
    <col min="11783" max="11783" width="7.7109375" style="440" customWidth="1"/>
    <col min="11784" max="11784" width="8" style="440" customWidth="1"/>
    <col min="11785" max="11785" width="5.7109375" style="440" customWidth="1"/>
    <col min="11786" max="11786" width="10.85546875" style="440" customWidth="1"/>
    <col min="11787" max="11787" width="6.7109375" style="440" customWidth="1"/>
    <col min="11788" max="11788" width="3" style="440" customWidth="1"/>
    <col min="11789" max="11790" width="0" style="440" hidden="1" customWidth="1"/>
    <col min="11791" max="11792" width="8.140625" style="440" customWidth="1"/>
    <col min="11793" max="11793" width="7.7109375" style="440" customWidth="1"/>
    <col min="11794" max="11794" width="7.5703125" style="440" customWidth="1"/>
    <col min="11795" max="11795" width="8.140625" style="440" customWidth="1"/>
    <col min="11796" max="11796" width="7.28515625" style="440" customWidth="1"/>
    <col min="11797" max="11797" width="6.5703125" style="440" customWidth="1"/>
    <col min="11798" max="11798" width="5.5703125" style="440" customWidth="1"/>
    <col min="11799" max="11799" width="9.7109375" style="440" customWidth="1"/>
    <col min="11800" max="11800" width="12.28515625" style="440" customWidth="1"/>
    <col min="11801" max="11801" width="13.7109375" style="440" customWidth="1"/>
    <col min="11802" max="11802" width="12.5703125" style="440" bestFit="1" customWidth="1"/>
    <col min="11803" max="11803" width="11.140625" style="440" customWidth="1"/>
    <col min="11804" max="12032" width="9.140625" style="440"/>
    <col min="12033" max="12033" width="34.5703125" style="440" customWidth="1"/>
    <col min="12034" max="12034" width="8.85546875" style="440" customWidth="1"/>
    <col min="12035" max="12035" width="7.28515625" style="440" customWidth="1"/>
    <col min="12036" max="12036" width="7.5703125" style="440" customWidth="1"/>
    <col min="12037" max="12037" width="8" style="440" customWidth="1"/>
    <col min="12038" max="12038" width="9.42578125" style="440" customWidth="1"/>
    <col min="12039" max="12039" width="7.7109375" style="440" customWidth="1"/>
    <col min="12040" max="12040" width="8" style="440" customWidth="1"/>
    <col min="12041" max="12041" width="5.7109375" style="440" customWidth="1"/>
    <col min="12042" max="12042" width="10.85546875" style="440" customWidth="1"/>
    <col min="12043" max="12043" width="6.7109375" style="440" customWidth="1"/>
    <col min="12044" max="12044" width="3" style="440" customWidth="1"/>
    <col min="12045" max="12046" width="0" style="440" hidden="1" customWidth="1"/>
    <col min="12047" max="12048" width="8.140625" style="440" customWidth="1"/>
    <col min="12049" max="12049" width="7.7109375" style="440" customWidth="1"/>
    <col min="12050" max="12050" width="7.5703125" style="440" customWidth="1"/>
    <col min="12051" max="12051" width="8.140625" style="440" customWidth="1"/>
    <col min="12052" max="12052" width="7.28515625" style="440" customWidth="1"/>
    <col min="12053" max="12053" width="6.5703125" style="440" customWidth="1"/>
    <col min="12054" max="12054" width="5.5703125" style="440" customWidth="1"/>
    <col min="12055" max="12055" width="9.7109375" style="440" customWidth="1"/>
    <col min="12056" max="12056" width="12.28515625" style="440" customWidth="1"/>
    <col min="12057" max="12057" width="13.7109375" style="440" customWidth="1"/>
    <col min="12058" max="12058" width="12.5703125" style="440" bestFit="1" customWidth="1"/>
    <col min="12059" max="12059" width="11.140625" style="440" customWidth="1"/>
    <col min="12060" max="12288" width="9.140625" style="440"/>
    <col min="12289" max="12289" width="34.5703125" style="440" customWidth="1"/>
    <col min="12290" max="12290" width="8.85546875" style="440" customWidth="1"/>
    <col min="12291" max="12291" width="7.28515625" style="440" customWidth="1"/>
    <col min="12292" max="12292" width="7.5703125" style="440" customWidth="1"/>
    <col min="12293" max="12293" width="8" style="440" customWidth="1"/>
    <col min="12294" max="12294" width="9.42578125" style="440" customWidth="1"/>
    <col min="12295" max="12295" width="7.7109375" style="440" customWidth="1"/>
    <col min="12296" max="12296" width="8" style="440" customWidth="1"/>
    <col min="12297" max="12297" width="5.7109375" style="440" customWidth="1"/>
    <col min="12298" max="12298" width="10.85546875" style="440" customWidth="1"/>
    <col min="12299" max="12299" width="6.7109375" style="440" customWidth="1"/>
    <col min="12300" max="12300" width="3" style="440" customWidth="1"/>
    <col min="12301" max="12302" width="0" style="440" hidden="1" customWidth="1"/>
    <col min="12303" max="12304" width="8.140625" style="440" customWidth="1"/>
    <col min="12305" max="12305" width="7.7109375" style="440" customWidth="1"/>
    <col min="12306" max="12306" width="7.5703125" style="440" customWidth="1"/>
    <col min="12307" max="12307" width="8.140625" style="440" customWidth="1"/>
    <col min="12308" max="12308" width="7.28515625" style="440" customWidth="1"/>
    <col min="12309" max="12309" width="6.5703125" style="440" customWidth="1"/>
    <col min="12310" max="12310" width="5.5703125" style="440" customWidth="1"/>
    <col min="12311" max="12311" width="9.7109375" style="440" customWidth="1"/>
    <col min="12312" max="12312" width="12.28515625" style="440" customWidth="1"/>
    <col min="12313" max="12313" width="13.7109375" style="440" customWidth="1"/>
    <col min="12314" max="12314" width="12.5703125" style="440" bestFit="1" customWidth="1"/>
    <col min="12315" max="12315" width="11.140625" style="440" customWidth="1"/>
    <col min="12316" max="12544" width="9.140625" style="440"/>
    <col min="12545" max="12545" width="34.5703125" style="440" customWidth="1"/>
    <col min="12546" max="12546" width="8.85546875" style="440" customWidth="1"/>
    <col min="12547" max="12547" width="7.28515625" style="440" customWidth="1"/>
    <col min="12548" max="12548" width="7.5703125" style="440" customWidth="1"/>
    <col min="12549" max="12549" width="8" style="440" customWidth="1"/>
    <col min="12550" max="12550" width="9.42578125" style="440" customWidth="1"/>
    <col min="12551" max="12551" width="7.7109375" style="440" customWidth="1"/>
    <col min="12552" max="12552" width="8" style="440" customWidth="1"/>
    <col min="12553" max="12553" width="5.7109375" style="440" customWidth="1"/>
    <col min="12554" max="12554" width="10.85546875" style="440" customWidth="1"/>
    <col min="12555" max="12555" width="6.7109375" style="440" customWidth="1"/>
    <col min="12556" max="12556" width="3" style="440" customWidth="1"/>
    <col min="12557" max="12558" width="0" style="440" hidden="1" customWidth="1"/>
    <col min="12559" max="12560" width="8.140625" style="440" customWidth="1"/>
    <col min="12561" max="12561" width="7.7109375" style="440" customWidth="1"/>
    <col min="12562" max="12562" width="7.5703125" style="440" customWidth="1"/>
    <col min="12563" max="12563" width="8.140625" style="440" customWidth="1"/>
    <col min="12564" max="12564" width="7.28515625" style="440" customWidth="1"/>
    <col min="12565" max="12565" width="6.5703125" style="440" customWidth="1"/>
    <col min="12566" max="12566" width="5.5703125" style="440" customWidth="1"/>
    <col min="12567" max="12567" width="9.7109375" style="440" customWidth="1"/>
    <col min="12568" max="12568" width="12.28515625" style="440" customWidth="1"/>
    <col min="12569" max="12569" width="13.7109375" style="440" customWidth="1"/>
    <col min="12570" max="12570" width="12.5703125" style="440" bestFit="1" customWidth="1"/>
    <col min="12571" max="12571" width="11.140625" style="440" customWidth="1"/>
    <col min="12572" max="12800" width="9.140625" style="440"/>
    <col min="12801" max="12801" width="34.5703125" style="440" customWidth="1"/>
    <col min="12802" max="12802" width="8.85546875" style="440" customWidth="1"/>
    <col min="12803" max="12803" width="7.28515625" style="440" customWidth="1"/>
    <col min="12804" max="12804" width="7.5703125" style="440" customWidth="1"/>
    <col min="12805" max="12805" width="8" style="440" customWidth="1"/>
    <col min="12806" max="12806" width="9.42578125" style="440" customWidth="1"/>
    <col min="12807" max="12807" width="7.7109375" style="440" customWidth="1"/>
    <col min="12808" max="12808" width="8" style="440" customWidth="1"/>
    <col min="12809" max="12809" width="5.7109375" style="440" customWidth="1"/>
    <col min="12810" max="12810" width="10.85546875" style="440" customWidth="1"/>
    <col min="12811" max="12811" width="6.7109375" style="440" customWidth="1"/>
    <col min="12812" max="12812" width="3" style="440" customWidth="1"/>
    <col min="12813" max="12814" width="0" style="440" hidden="1" customWidth="1"/>
    <col min="12815" max="12816" width="8.140625" style="440" customWidth="1"/>
    <col min="12817" max="12817" width="7.7109375" style="440" customWidth="1"/>
    <col min="12818" max="12818" width="7.5703125" style="440" customWidth="1"/>
    <col min="12819" max="12819" width="8.140625" style="440" customWidth="1"/>
    <col min="12820" max="12820" width="7.28515625" style="440" customWidth="1"/>
    <col min="12821" max="12821" width="6.5703125" style="440" customWidth="1"/>
    <col min="12822" max="12822" width="5.5703125" style="440" customWidth="1"/>
    <col min="12823" max="12823" width="9.7109375" style="440" customWidth="1"/>
    <col min="12824" max="12824" width="12.28515625" style="440" customWidth="1"/>
    <col min="12825" max="12825" width="13.7109375" style="440" customWidth="1"/>
    <col min="12826" max="12826" width="12.5703125" style="440" bestFit="1" customWidth="1"/>
    <col min="12827" max="12827" width="11.140625" style="440" customWidth="1"/>
    <col min="12828" max="13056" width="9.140625" style="440"/>
    <col min="13057" max="13057" width="34.5703125" style="440" customWidth="1"/>
    <col min="13058" max="13058" width="8.85546875" style="440" customWidth="1"/>
    <col min="13059" max="13059" width="7.28515625" style="440" customWidth="1"/>
    <col min="13060" max="13060" width="7.5703125" style="440" customWidth="1"/>
    <col min="13061" max="13061" width="8" style="440" customWidth="1"/>
    <col min="13062" max="13062" width="9.42578125" style="440" customWidth="1"/>
    <col min="13063" max="13063" width="7.7109375" style="440" customWidth="1"/>
    <col min="13064" max="13064" width="8" style="440" customWidth="1"/>
    <col min="13065" max="13065" width="5.7109375" style="440" customWidth="1"/>
    <col min="13066" max="13066" width="10.85546875" style="440" customWidth="1"/>
    <col min="13067" max="13067" width="6.7109375" style="440" customWidth="1"/>
    <col min="13068" max="13068" width="3" style="440" customWidth="1"/>
    <col min="13069" max="13070" width="0" style="440" hidden="1" customWidth="1"/>
    <col min="13071" max="13072" width="8.140625" style="440" customWidth="1"/>
    <col min="13073" max="13073" width="7.7109375" style="440" customWidth="1"/>
    <col min="13074" max="13074" width="7.5703125" style="440" customWidth="1"/>
    <col min="13075" max="13075" width="8.140625" style="440" customWidth="1"/>
    <col min="13076" max="13076" width="7.28515625" style="440" customWidth="1"/>
    <col min="13077" max="13077" width="6.5703125" style="440" customWidth="1"/>
    <col min="13078" max="13078" width="5.5703125" style="440" customWidth="1"/>
    <col min="13079" max="13079" width="9.7109375" style="440" customWidth="1"/>
    <col min="13080" max="13080" width="12.28515625" style="440" customWidth="1"/>
    <col min="13081" max="13081" width="13.7109375" style="440" customWidth="1"/>
    <col min="13082" max="13082" width="12.5703125" style="440" bestFit="1" customWidth="1"/>
    <col min="13083" max="13083" width="11.140625" style="440" customWidth="1"/>
    <col min="13084" max="13312" width="9.140625" style="440"/>
    <col min="13313" max="13313" width="34.5703125" style="440" customWidth="1"/>
    <col min="13314" max="13314" width="8.85546875" style="440" customWidth="1"/>
    <col min="13315" max="13315" width="7.28515625" style="440" customWidth="1"/>
    <col min="13316" max="13316" width="7.5703125" style="440" customWidth="1"/>
    <col min="13317" max="13317" width="8" style="440" customWidth="1"/>
    <col min="13318" max="13318" width="9.42578125" style="440" customWidth="1"/>
    <col min="13319" max="13319" width="7.7109375" style="440" customWidth="1"/>
    <col min="13320" max="13320" width="8" style="440" customWidth="1"/>
    <col min="13321" max="13321" width="5.7109375" style="440" customWidth="1"/>
    <col min="13322" max="13322" width="10.85546875" style="440" customWidth="1"/>
    <col min="13323" max="13323" width="6.7109375" style="440" customWidth="1"/>
    <col min="13324" max="13324" width="3" style="440" customWidth="1"/>
    <col min="13325" max="13326" width="0" style="440" hidden="1" customWidth="1"/>
    <col min="13327" max="13328" width="8.140625" style="440" customWidth="1"/>
    <col min="13329" max="13329" width="7.7109375" style="440" customWidth="1"/>
    <col min="13330" max="13330" width="7.5703125" style="440" customWidth="1"/>
    <col min="13331" max="13331" width="8.140625" style="440" customWidth="1"/>
    <col min="13332" max="13332" width="7.28515625" style="440" customWidth="1"/>
    <col min="13333" max="13333" width="6.5703125" style="440" customWidth="1"/>
    <col min="13334" max="13334" width="5.5703125" style="440" customWidth="1"/>
    <col min="13335" max="13335" width="9.7109375" style="440" customWidth="1"/>
    <col min="13336" max="13336" width="12.28515625" style="440" customWidth="1"/>
    <col min="13337" max="13337" width="13.7109375" style="440" customWidth="1"/>
    <col min="13338" max="13338" width="12.5703125" style="440" bestFit="1" customWidth="1"/>
    <col min="13339" max="13339" width="11.140625" style="440" customWidth="1"/>
    <col min="13340" max="13568" width="9.140625" style="440"/>
    <col min="13569" max="13569" width="34.5703125" style="440" customWidth="1"/>
    <col min="13570" max="13570" width="8.85546875" style="440" customWidth="1"/>
    <col min="13571" max="13571" width="7.28515625" style="440" customWidth="1"/>
    <col min="13572" max="13572" width="7.5703125" style="440" customWidth="1"/>
    <col min="13573" max="13573" width="8" style="440" customWidth="1"/>
    <col min="13574" max="13574" width="9.42578125" style="440" customWidth="1"/>
    <col min="13575" max="13575" width="7.7109375" style="440" customWidth="1"/>
    <col min="13576" max="13576" width="8" style="440" customWidth="1"/>
    <col min="13577" max="13577" width="5.7109375" style="440" customWidth="1"/>
    <col min="13578" max="13578" width="10.85546875" style="440" customWidth="1"/>
    <col min="13579" max="13579" width="6.7109375" style="440" customWidth="1"/>
    <col min="13580" max="13580" width="3" style="440" customWidth="1"/>
    <col min="13581" max="13582" width="0" style="440" hidden="1" customWidth="1"/>
    <col min="13583" max="13584" width="8.140625" style="440" customWidth="1"/>
    <col min="13585" max="13585" width="7.7109375" style="440" customWidth="1"/>
    <col min="13586" max="13586" width="7.5703125" style="440" customWidth="1"/>
    <col min="13587" max="13587" width="8.140625" style="440" customWidth="1"/>
    <col min="13588" max="13588" width="7.28515625" style="440" customWidth="1"/>
    <col min="13589" max="13589" width="6.5703125" style="440" customWidth="1"/>
    <col min="13590" max="13590" width="5.5703125" style="440" customWidth="1"/>
    <col min="13591" max="13591" width="9.7109375" style="440" customWidth="1"/>
    <col min="13592" max="13592" width="12.28515625" style="440" customWidth="1"/>
    <col min="13593" max="13593" width="13.7109375" style="440" customWidth="1"/>
    <col min="13594" max="13594" width="12.5703125" style="440" bestFit="1" customWidth="1"/>
    <col min="13595" max="13595" width="11.140625" style="440" customWidth="1"/>
    <col min="13596" max="13824" width="9.140625" style="440"/>
    <col min="13825" max="13825" width="34.5703125" style="440" customWidth="1"/>
    <col min="13826" max="13826" width="8.85546875" style="440" customWidth="1"/>
    <col min="13827" max="13827" width="7.28515625" style="440" customWidth="1"/>
    <col min="13828" max="13828" width="7.5703125" style="440" customWidth="1"/>
    <col min="13829" max="13829" width="8" style="440" customWidth="1"/>
    <col min="13830" max="13830" width="9.42578125" style="440" customWidth="1"/>
    <col min="13831" max="13831" width="7.7109375" style="440" customWidth="1"/>
    <col min="13832" max="13832" width="8" style="440" customWidth="1"/>
    <col min="13833" max="13833" width="5.7109375" style="440" customWidth="1"/>
    <col min="13834" max="13834" width="10.85546875" style="440" customWidth="1"/>
    <col min="13835" max="13835" width="6.7109375" style="440" customWidth="1"/>
    <col min="13836" max="13836" width="3" style="440" customWidth="1"/>
    <col min="13837" max="13838" width="0" style="440" hidden="1" customWidth="1"/>
    <col min="13839" max="13840" width="8.140625" style="440" customWidth="1"/>
    <col min="13841" max="13841" width="7.7109375" style="440" customWidth="1"/>
    <col min="13842" max="13842" width="7.5703125" style="440" customWidth="1"/>
    <col min="13843" max="13843" width="8.140625" style="440" customWidth="1"/>
    <col min="13844" max="13844" width="7.28515625" style="440" customWidth="1"/>
    <col min="13845" max="13845" width="6.5703125" style="440" customWidth="1"/>
    <col min="13846" max="13846" width="5.5703125" style="440" customWidth="1"/>
    <col min="13847" max="13847" width="9.7109375" style="440" customWidth="1"/>
    <col min="13848" max="13848" width="12.28515625" style="440" customWidth="1"/>
    <col min="13849" max="13849" width="13.7109375" style="440" customWidth="1"/>
    <col min="13850" max="13850" width="12.5703125" style="440" bestFit="1" customWidth="1"/>
    <col min="13851" max="13851" width="11.140625" style="440" customWidth="1"/>
    <col min="13852" max="14080" width="9.140625" style="440"/>
    <col min="14081" max="14081" width="34.5703125" style="440" customWidth="1"/>
    <col min="14082" max="14082" width="8.85546875" style="440" customWidth="1"/>
    <col min="14083" max="14083" width="7.28515625" style="440" customWidth="1"/>
    <col min="14084" max="14084" width="7.5703125" style="440" customWidth="1"/>
    <col min="14085" max="14085" width="8" style="440" customWidth="1"/>
    <col min="14086" max="14086" width="9.42578125" style="440" customWidth="1"/>
    <col min="14087" max="14087" width="7.7109375" style="440" customWidth="1"/>
    <col min="14088" max="14088" width="8" style="440" customWidth="1"/>
    <col min="14089" max="14089" width="5.7109375" style="440" customWidth="1"/>
    <col min="14090" max="14090" width="10.85546875" style="440" customWidth="1"/>
    <col min="14091" max="14091" width="6.7109375" style="440" customWidth="1"/>
    <col min="14092" max="14092" width="3" style="440" customWidth="1"/>
    <col min="14093" max="14094" width="0" style="440" hidden="1" customWidth="1"/>
    <col min="14095" max="14096" width="8.140625" style="440" customWidth="1"/>
    <col min="14097" max="14097" width="7.7109375" style="440" customWidth="1"/>
    <col min="14098" max="14098" width="7.5703125" style="440" customWidth="1"/>
    <col min="14099" max="14099" width="8.140625" style="440" customWidth="1"/>
    <col min="14100" max="14100" width="7.28515625" style="440" customWidth="1"/>
    <col min="14101" max="14101" width="6.5703125" style="440" customWidth="1"/>
    <col min="14102" max="14102" width="5.5703125" style="440" customWidth="1"/>
    <col min="14103" max="14103" width="9.7109375" style="440" customWidth="1"/>
    <col min="14104" max="14104" width="12.28515625" style="440" customWidth="1"/>
    <col min="14105" max="14105" width="13.7109375" style="440" customWidth="1"/>
    <col min="14106" max="14106" width="12.5703125" style="440" bestFit="1" customWidth="1"/>
    <col min="14107" max="14107" width="11.140625" style="440" customWidth="1"/>
    <col min="14108" max="14336" width="9.140625" style="440"/>
    <col min="14337" max="14337" width="34.5703125" style="440" customWidth="1"/>
    <col min="14338" max="14338" width="8.85546875" style="440" customWidth="1"/>
    <col min="14339" max="14339" width="7.28515625" style="440" customWidth="1"/>
    <col min="14340" max="14340" width="7.5703125" style="440" customWidth="1"/>
    <col min="14341" max="14341" width="8" style="440" customWidth="1"/>
    <col min="14342" max="14342" width="9.42578125" style="440" customWidth="1"/>
    <col min="14343" max="14343" width="7.7109375" style="440" customWidth="1"/>
    <col min="14344" max="14344" width="8" style="440" customWidth="1"/>
    <col min="14345" max="14345" width="5.7109375" style="440" customWidth="1"/>
    <col min="14346" max="14346" width="10.85546875" style="440" customWidth="1"/>
    <col min="14347" max="14347" width="6.7109375" style="440" customWidth="1"/>
    <col min="14348" max="14348" width="3" style="440" customWidth="1"/>
    <col min="14349" max="14350" width="0" style="440" hidden="1" customWidth="1"/>
    <col min="14351" max="14352" width="8.140625" style="440" customWidth="1"/>
    <col min="14353" max="14353" width="7.7109375" style="440" customWidth="1"/>
    <col min="14354" max="14354" width="7.5703125" style="440" customWidth="1"/>
    <col min="14355" max="14355" width="8.140625" style="440" customWidth="1"/>
    <col min="14356" max="14356" width="7.28515625" style="440" customWidth="1"/>
    <col min="14357" max="14357" width="6.5703125" style="440" customWidth="1"/>
    <col min="14358" max="14358" width="5.5703125" style="440" customWidth="1"/>
    <col min="14359" max="14359" width="9.7109375" style="440" customWidth="1"/>
    <col min="14360" max="14360" width="12.28515625" style="440" customWidth="1"/>
    <col min="14361" max="14361" width="13.7109375" style="440" customWidth="1"/>
    <col min="14362" max="14362" width="12.5703125" style="440" bestFit="1" customWidth="1"/>
    <col min="14363" max="14363" width="11.140625" style="440" customWidth="1"/>
    <col min="14364" max="14592" width="9.140625" style="440"/>
    <col min="14593" max="14593" width="34.5703125" style="440" customWidth="1"/>
    <col min="14594" max="14594" width="8.85546875" style="440" customWidth="1"/>
    <col min="14595" max="14595" width="7.28515625" style="440" customWidth="1"/>
    <col min="14596" max="14596" width="7.5703125" style="440" customWidth="1"/>
    <col min="14597" max="14597" width="8" style="440" customWidth="1"/>
    <col min="14598" max="14598" width="9.42578125" style="440" customWidth="1"/>
    <col min="14599" max="14599" width="7.7109375" style="440" customWidth="1"/>
    <col min="14600" max="14600" width="8" style="440" customWidth="1"/>
    <col min="14601" max="14601" width="5.7109375" style="440" customWidth="1"/>
    <col min="14602" max="14602" width="10.85546875" style="440" customWidth="1"/>
    <col min="14603" max="14603" width="6.7109375" style="440" customWidth="1"/>
    <col min="14604" max="14604" width="3" style="440" customWidth="1"/>
    <col min="14605" max="14606" width="0" style="440" hidden="1" customWidth="1"/>
    <col min="14607" max="14608" width="8.140625" style="440" customWidth="1"/>
    <col min="14609" max="14609" width="7.7109375" style="440" customWidth="1"/>
    <col min="14610" max="14610" width="7.5703125" style="440" customWidth="1"/>
    <col min="14611" max="14611" width="8.140625" style="440" customWidth="1"/>
    <col min="14612" max="14612" width="7.28515625" style="440" customWidth="1"/>
    <col min="14613" max="14613" width="6.5703125" style="440" customWidth="1"/>
    <col min="14614" max="14614" width="5.5703125" style="440" customWidth="1"/>
    <col min="14615" max="14615" width="9.7109375" style="440" customWidth="1"/>
    <col min="14616" max="14616" width="12.28515625" style="440" customWidth="1"/>
    <col min="14617" max="14617" width="13.7109375" style="440" customWidth="1"/>
    <col min="14618" max="14618" width="12.5703125" style="440" bestFit="1" customWidth="1"/>
    <col min="14619" max="14619" width="11.140625" style="440" customWidth="1"/>
    <col min="14620" max="14848" width="9.140625" style="440"/>
    <col min="14849" max="14849" width="34.5703125" style="440" customWidth="1"/>
    <col min="14850" max="14850" width="8.85546875" style="440" customWidth="1"/>
    <col min="14851" max="14851" width="7.28515625" style="440" customWidth="1"/>
    <col min="14852" max="14852" width="7.5703125" style="440" customWidth="1"/>
    <col min="14853" max="14853" width="8" style="440" customWidth="1"/>
    <col min="14854" max="14854" width="9.42578125" style="440" customWidth="1"/>
    <col min="14855" max="14855" width="7.7109375" style="440" customWidth="1"/>
    <col min="14856" max="14856" width="8" style="440" customWidth="1"/>
    <col min="14857" max="14857" width="5.7109375" style="440" customWidth="1"/>
    <col min="14858" max="14858" width="10.85546875" style="440" customWidth="1"/>
    <col min="14859" max="14859" width="6.7109375" style="440" customWidth="1"/>
    <col min="14860" max="14860" width="3" style="440" customWidth="1"/>
    <col min="14861" max="14862" width="0" style="440" hidden="1" customWidth="1"/>
    <col min="14863" max="14864" width="8.140625" style="440" customWidth="1"/>
    <col min="14865" max="14865" width="7.7109375" style="440" customWidth="1"/>
    <col min="14866" max="14866" width="7.5703125" style="440" customWidth="1"/>
    <col min="14867" max="14867" width="8.140625" style="440" customWidth="1"/>
    <col min="14868" max="14868" width="7.28515625" style="440" customWidth="1"/>
    <col min="14869" max="14869" width="6.5703125" style="440" customWidth="1"/>
    <col min="14870" max="14870" width="5.5703125" style="440" customWidth="1"/>
    <col min="14871" max="14871" width="9.7109375" style="440" customWidth="1"/>
    <col min="14872" max="14872" width="12.28515625" style="440" customWidth="1"/>
    <col min="14873" max="14873" width="13.7109375" style="440" customWidth="1"/>
    <col min="14874" max="14874" width="12.5703125" style="440" bestFit="1" customWidth="1"/>
    <col min="14875" max="14875" width="11.140625" style="440" customWidth="1"/>
    <col min="14876" max="15104" width="9.140625" style="440"/>
    <col min="15105" max="15105" width="34.5703125" style="440" customWidth="1"/>
    <col min="15106" max="15106" width="8.85546875" style="440" customWidth="1"/>
    <col min="15107" max="15107" width="7.28515625" style="440" customWidth="1"/>
    <col min="15108" max="15108" width="7.5703125" style="440" customWidth="1"/>
    <col min="15109" max="15109" width="8" style="440" customWidth="1"/>
    <col min="15110" max="15110" width="9.42578125" style="440" customWidth="1"/>
    <col min="15111" max="15111" width="7.7109375" style="440" customWidth="1"/>
    <col min="15112" max="15112" width="8" style="440" customWidth="1"/>
    <col min="15113" max="15113" width="5.7109375" style="440" customWidth="1"/>
    <col min="15114" max="15114" width="10.85546875" style="440" customWidth="1"/>
    <col min="15115" max="15115" width="6.7109375" style="440" customWidth="1"/>
    <col min="15116" max="15116" width="3" style="440" customWidth="1"/>
    <col min="15117" max="15118" width="0" style="440" hidden="1" customWidth="1"/>
    <col min="15119" max="15120" width="8.140625" style="440" customWidth="1"/>
    <col min="15121" max="15121" width="7.7109375" style="440" customWidth="1"/>
    <col min="15122" max="15122" width="7.5703125" style="440" customWidth="1"/>
    <col min="15123" max="15123" width="8.140625" style="440" customWidth="1"/>
    <col min="15124" max="15124" width="7.28515625" style="440" customWidth="1"/>
    <col min="15125" max="15125" width="6.5703125" style="440" customWidth="1"/>
    <col min="15126" max="15126" width="5.5703125" style="440" customWidth="1"/>
    <col min="15127" max="15127" width="9.7109375" style="440" customWidth="1"/>
    <col min="15128" max="15128" width="12.28515625" style="440" customWidth="1"/>
    <col min="15129" max="15129" width="13.7109375" style="440" customWidth="1"/>
    <col min="15130" max="15130" width="12.5703125" style="440" bestFit="1" customWidth="1"/>
    <col min="15131" max="15131" width="11.140625" style="440" customWidth="1"/>
    <col min="15132" max="15360" width="9.140625" style="440"/>
    <col min="15361" max="15361" width="34.5703125" style="440" customWidth="1"/>
    <col min="15362" max="15362" width="8.85546875" style="440" customWidth="1"/>
    <col min="15363" max="15363" width="7.28515625" style="440" customWidth="1"/>
    <col min="15364" max="15364" width="7.5703125" style="440" customWidth="1"/>
    <col min="15365" max="15365" width="8" style="440" customWidth="1"/>
    <col min="15366" max="15366" width="9.42578125" style="440" customWidth="1"/>
    <col min="15367" max="15367" width="7.7109375" style="440" customWidth="1"/>
    <col min="15368" max="15368" width="8" style="440" customWidth="1"/>
    <col min="15369" max="15369" width="5.7109375" style="440" customWidth="1"/>
    <col min="15370" max="15370" width="10.85546875" style="440" customWidth="1"/>
    <col min="15371" max="15371" width="6.7109375" style="440" customWidth="1"/>
    <col min="15372" max="15372" width="3" style="440" customWidth="1"/>
    <col min="15373" max="15374" width="0" style="440" hidden="1" customWidth="1"/>
    <col min="15375" max="15376" width="8.140625" style="440" customWidth="1"/>
    <col min="15377" max="15377" width="7.7109375" style="440" customWidth="1"/>
    <col min="15378" max="15378" width="7.5703125" style="440" customWidth="1"/>
    <col min="15379" max="15379" width="8.140625" style="440" customWidth="1"/>
    <col min="15380" max="15380" width="7.28515625" style="440" customWidth="1"/>
    <col min="15381" max="15381" width="6.5703125" style="440" customWidth="1"/>
    <col min="15382" max="15382" width="5.5703125" style="440" customWidth="1"/>
    <col min="15383" max="15383" width="9.7109375" style="440" customWidth="1"/>
    <col min="15384" max="15384" width="12.28515625" style="440" customWidth="1"/>
    <col min="15385" max="15385" width="13.7109375" style="440" customWidth="1"/>
    <col min="15386" max="15386" width="12.5703125" style="440" bestFit="1" customWidth="1"/>
    <col min="15387" max="15387" width="11.140625" style="440" customWidth="1"/>
    <col min="15388" max="15616" width="9.140625" style="440"/>
    <col min="15617" max="15617" width="34.5703125" style="440" customWidth="1"/>
    <col min="15618" max="15618" width="8.85546875" style="440" customWidth="1"/>
    <col min="15619" max="15619" width="7.28515625" style="440" customWidth="1"/>
    <col min="15620" max="15620" width="7.5703125" style="440" customWidth="1"/>
    <col min="15621" max="15621" width="8" style="440" customWidth="1"/>
    <col min="15622" max="15622" width="9.42578125" style="440" customWidth="1"/>
    <col min="15623" max="15623" width="7.7109375" style="440" customWidth="1"/>
    <col min="15624" max="15624" width="8" style="440" customWidth="1"/>
    <col min="15625" max="15625" width="5.7109375" style="440" customWidth="1"/>
    <col min="15626" max="15626" width="10.85546875" style="440" customWidth="1"/>
    <col min="15627" max="15627" width="6.7109375" style="440" customWidth="1"/>
    <col min="15628" max="15628" width="3" style="440" customWidth="1"/>
    <col min="15629" max="15630" width="0" style="440" hidden="1" customWidth="1"/>
    <col min="15631" max="15632" width="8.140625" style="440" customWidth="1"/>
    <col min="15633" max="15633" width="7.7109375" style="440" customWidth="1"/>
    <col min="15634" max="15634" width="7.5703125" style="440" customWidth="1"/>
    <col min="15635" max="15635" width="8.140625" style="440" customWidth="1"/>
    <col min="15636" max="15636" width="7.28515625" style="440" customWidth="1"/>
    <col min="15637" max="15637" width="6.5703125" style="440" customWidth="1"/>
    <col min="15638" max="15638" width="5.5703125" style="440" customWidth="1"/>
    <col min="15639" max="15639" width="9.7109375" style="440" customWidth="1"/>
    <col min="15640" max="15640" width="12.28515625" style="440" customWidth="1"/>
    <col min="15641" max="15641" width="13.7109375" style="440" customWidth="1"/>
    <col min="15642" max="15642" width="12.5703125" style="440" bestFit="1" customWidth="1"/>
    <col min="15643" max="15643" width="11.140625" style="440" customWidth="1"/>
    <col min="15644" max="15872" width="9.140625" style="440"/>
    <col min="15873" max="15873" width="34.5703125" style="440" customWidth="1"/>
    <col min="15874" max="15874" width="8.85546875" style="440" customWidth="1"/>
    <col min="15875" max="15875" width="7.28515625" style="440" customWidth="1"/>
    <col min="15876" max="15876" width="7.5703125" style="440" customWidth="1"/>
    <col min="15877" max="15877" width="8" style="440" customWidth="1"/>
    <col min="15878" max="15878" width="9.42578125" style="440" customWidth="1"/>
    <col min="15879" max="15879" width="7.7109375" style="440" customWidth="1"/>
    <col min="15880" max="15880" width="8" style="440" customWidth="1"/>
    <col min="15881" max="15881" width="5.7109375" style="440" customWidth="1"/>
    <col min="15882" max="15882" width="10.85546875" style="440" customWidth="1"/>
    <col min="15883" max="15883" width="6.7109375" style="440" customWidth="1"/>
    <col min="15884" max="15884" width="3" style="440" customWidth="1"/>
    <col min="15885" max="15886" width="0" style="440" hidden="1" customWidth="1"/>
    <col min="15887" max="15888" width="8.140625" style="440" customWidth="1"/>
    <col min="15889" max="15889" width="7.7109375" style="440" customWidth="1"/>
    <col min="15890" max="15890" width="7.5703125" style="440" customWidth="1"/>
    <col min="15891" max="15891" width="8.140625" style="440" customWidth="1"/>
    <col min="15892" max="15892" width="7.28515625" style="440" customWidth="1"/>
    <col min="15893" max="15893" width="6.5703125" style="440" customWidth="1"/>
    <col min="15894" max="15894" width="5.5703125" style="440" customWidth="1"/>
    <col min="15895" max="15895" width="9.7109375" style="440" customWidth="1"/>
    <col min="15896" max="15896" width="12.28515625" style="440" customWidth="1"/>
    <col min="15897" max="15897" width="13.7109375" style="440" customWidth="1"/>
    <col min="15898" max="15898" width="12.5703125" style="440" bestFit="1" customWidth="1"/>
    <col min="15899" max="15899" width="11.140625" style="440" customWidth="1"/>
    <col min="15900" max="16128" width="9.140625" style="440"/>
    <col min="16129" max="16129" width="34.5703125" style="440" customWidth="1"/>
    <col min="16130" max="16130" width="8.85546875" style="440" customWidth="1"/>
    <col min="16131" max="16131" width="7.28515625" style="440" customWidth="1"/>
    <col min="16132" max="16132" width="7.5703125" style="440" customWidth="1"/>
    <col min="16133" max="16133" width="8" style="440" customWidth="1"/>
    <col min="16134" max="16134" width="9.42578125" style="440" customWidth="1"/>
    <col min="16135" max="16135" width="7.7109375" style="440" customWidth="1"/>
    <col min="16136" max="16136" width="8" style="440" customWidth="1"/>
    <col min="16137" max="16137" width="5.7109375" style="440" customWidth="1"/>
    <col min="16138" max="16138" width="10.85546875" style="440" customWidth="1"/>
    <col min="16139" max="16139" width="6.7109375" style="440" customWidth="1"/>
    <col min="16140" max="16140" width="3" style="440" customWidth="1"/>
    <col min="16141" max="16142" width="0" style="440" hidden="1" customWidth="1"/>
    <col min="16143" max="16144" width="8.140625" style="440" customWidth="1"/>
    <col min="16145" max="16145" width="7.7109375" style="440" customWidth="1"/>
    <col min="16146" max="16146" width="7.5703125" style="440" customWidth="1"/>
    <col min="16147" max="16147" width="8.140625" style="440" customWidth="1"/>
    <col min="16148" max="16148" width="7.28515625" style="440" customWidth="1"/>
    <col min="16149" max="16149" width="6.5703125" style="440" customWidth="1"/>
    <col min="16150" max="16150" width="5.5703125" style="440" customWidth="1"/>
    <col min="16151" max="16151" width="9.7109375" style="440" customWidth="1"/>
    <col min="16152" max="16152" width="12.28515625" style="440" customWidth="1"/>
    <col min="16153" max="16153" width="13.7109375" style="440" customWidth="1"/>
    <col min="16154" max="16154" width="12.5703125" style="440" bestFit="1" customWidth="1"/>
    <col min="16155" max="16155" width="11.140625" style="440" customWidth="1"/>
    <col min="16156" max="16384" width="9.140625" style="440"/>
  </cols>
  <sheetData>
    <row r="1" spans="1:27" ht="18" customHeight="1" x14ac:dyDescent="0.2">
      <c r="F1" s="1042" t="s">
        <v>1311</v>
      </c>
      <c r="G1" s="1042"/>
      <c r="H1" s="1042"/>
      <c r="I1" s="1042"/>
      <c r="J1" s="1042"/>
      <c r="K1" s="1042"/>
      <c r="L1" s="1042"/>
      <c r="M1" s="1042"/>
      <c r="S1" s="441"/>
      <c r="X1" s="442"/>
    </row>
    <row r="2" spans="1:27" s="444" customFormat="1" ht="17.45" customHeight="1" x14ac:dyDescent="0.2">
      <c r="A2" s="1043" t="s">
        <v>650</v>
      </c>
      <c r="B2" s="1043" t="s">
        <v>1312</v>
      </c>
      <c r="C2" s="1043"/>
      <c r="D2" s="1043"/>
      <c r="E2" s="1043"/>
      <c r="F2" s="1043"/>
      <c r="G2" s="1043" t="s">
        <v>1297</v>
      </c>
      <c r="H2" s="1043"/>
      <c r="I2" s="1043"/>
      <c r="J2" s="1043"/>
      <c r="K2" s="1043"/>
      <c r="L2" s="1043"/>
      <c r="M2" s="1043"/>
      <c r="N2" s="1043"/>
      <c r="O2" s="1043" t="s">
        <v>1313</v>
      </c>
      <c r="P2" s="1043"/>
      <c r="Q2" s="1043"/>
      <c r="R2" s="1043"/>
      <c r="S2" s="1043"/>
      <c r="T2" s="1043"/>
      <c r="U2" s="1043"/>
      <c r="V2" s="1043"/>
      <c r="W2" s="1043"/>
      <c r="X2" s="443"/>
    </row>
    <row r="3" spans="1:27" s="444" customFormat="1" ht="12.75" customHeight="1" x14ac:dyDescent="0.2">
      <c r="A3" s="1043"/>
      <c r="B3" s="1043" t="s">
        <v>1298</v>
      </c>
      <c r="C3" s="1043" t="s">
        <v>1299</v>
      </c>
      <c r="D3" s="1043" t="s">
        <v>1300</v>
      </c>
      <c r="E3" s="1043" t="s">
        <v>1314</v>
      </c>
      <c r="F3" s="1043" t="s">
        <v>1315</v>
      </c>
      <c r="G3" s="1043" t="s">
        <v>1316</v>
      </c>
      <c r="H3" s="1043" t="s">
        <v>1742</v>
      </c>
      <c r="I3" s="1043" t="s">
        <v>1317</v>
      </c>
      <c r="J3" s="1043"/>
      <c r="K3" s="1043"/>
      <c r="L3" s="1043"/>
      <c r="M3" s="1043"/>
      <c r="N3" s="1043"/>
      <c r="O3" s="1043" t="s">
        <v>1298</v>
      </c>
      <c r="P3" s="1043" t="s">
        <v>1299</v>
      </c>
      <c r="Q3" s="1043" t="s">
        <v>1300</v>
      </c>
      <c r="R3" s="1043" t="s">
        <v>1314</v>
      </c>
      <c r="S3" s="1043" t="s">
        <v>1318</v>
      </c>
      <c r="T3" s="1043" t="s">
        <v>1319</v>
      </c>
      <c r="U3" s="1043" t="s">
        <v>1320</v>
      </c>
      <c r="V3" s="1043" t="s">
        <v>1321</v>
      </c>
      <c r="W3" s="1043" t="s">
        <v>1322</v>
      </c>
      <c r="X3" s="445"/>
    </row>
    <row r="4" spans="1:27" s="444" customFormat="1" ht="6.75" customHeight="1" x14ac:dyDescent="0.2">
      <c r="A4" s="1043"/>
      <c r="B4" s="1043"/>
      <c r="C4" s="1043"/>
      <c r="D4" s="1043"/>
      <c r="E4" s="1043"/>
      <c r="F4" s="1043"/>
      <c r="G4" s="1043"/>
      <c r="H4" s="1043"/>
      <c r="I4" s="1043" t="s">
        <v>1304</v>
      </c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446"/>
    </row>
    <row r="5" spans="1:27" s="444" customFormat="1" ht="21" customHeight="1" x14ac:dyDescent="0.2">
      <c r="A5" s="1043"/>
      <c r="B5" s="1043"/>
      <c r="C5" s="1043"/>
      <c r="D5" s="1043"/>
      <c r="E5" s="1043"/>
      <c r="F5" s="1043"/>
      <c r="G5" s="1043"/>
      <c r="H5" s="1043"/>
      <c r="I5" s="1043"/>
      <c r="J5" s="1043" t="s">
        <v>1743</v>
      </c>
      <c r="K5" s="1044" t="s">
        <v>1323</v>
      </c>
      <c r="L5" s="1045"/>
      <c r="M5" s="767"/>
      <c r="N5" s="767"/>
      <c r="O5" s="1043"/>
      <c r="P5" s="1043"/>
      <c r="Q5" s="1043"/>
      <c r="R5" s="1043"/>
      <c r="S5" s="1043"/>
      <c r="T5" s="1043"/>
      <c r="U5" s="1043"/>
      <c r="V5" s="1043"/>
      <c r="W5" s="1043"/>
      <c r="X5" s="443"/>
    </row>
    <row r="6" spans="1:27" s="444" customFormat="1" ht="49.15" customHeight="1" x14ac:dyDescent="0.2">
      <c r="A6" s="1043"/>
      <c r="B6" s="1043"/>
      <c r="C6" s="1043"/>
      <c r="D6" s="1043"/>
      <c r="E6" s="1043"/>
      <c r="F6" s="1043"/>
      <c r="G6" s="1043"/>
      <c r="H6" s="1043"/>
      <c r="I6" s="1043"/>
      <c r="J6" s="1043"/>
      <c r="K6" s="1046"/>
      <c r="L6" s="1047"/>
      <c r="M6" s="767"/>
      <c r="N6" s="767"/>
      <c r="O6" s="1043"/>
      <c r="P6" s="1043"/>
      <c r="Q6" s="1043"/>
      <c r="R6" s="1043"/>
      <c r="S6" s="1043"/>
      <c r="T6" s="1043"/>
      <c r="U6" s="1043"/>
      <c r="V6" s="1043"/>
      <c r="W6" s="1043"/>
      <c r="X6" s="443"/>
      <c r="Y6" s="447"/>
      <c r="Z6" s="447"/>
    </row>
    <row r="7" spans="1:27" s="448" customFormat="1" ht="8.4499999999999993" customHeight="1" x14ac:dyDescent="0.2">
      <c r="A7" s="701">
        <v>1</v>
      </c>
      <c r="B7" s="701">
        <v>2</v>
      </c>
      <c r="C7" s="701">
        <v>3</v>
      </c>
      <c r="D7" s="701">
        <v>4</v>
      </c>
      <c r="E7" s="701">
        <v>5</v>
      </c>
      <c r="F7" s="701">
        <v>6</v>
      </c>
      <c r="G7" s="701">
        <v>7</v>
      </c>
      <c r="H7" s="701">
        <v>8</v>
      </c>
      <c r="I7" s="701">
        <v>9</v>
      </c>
      <c r="J7" s="701">
        <v>10</v>
      </c>
      <c r="K7" s="1049">
        <v>11</v>
      </c>
      <c r="L7" s="1050"/>
      <c r="M7" s="701"/>
      <c r="N7" s="701">
        <v>12</v>
      </c>
      <c r="O7" s="701">
        <v>12</v>
      </c>
      <c r="P7" s="701">
        <v>13</v>
      </c>
      <c r="Q7" s="701">
        <v>14</v>
      </c>
      <c r="R7" s="701">
        <v>15</v>
      </c>
      <c r="S7" s="701">
        <v>16</v>
      </c>
      <c r="T7" s="701">
        <v>17</v>
      </c>
      <c r="U7" s="701">
        <v>18</v>
      </c>
      <c r="V7" s="701">
        <v>19</v>
      </c>
      <c r="W7" s="701">
        <v>20</v>
      </c>
      <c r="X7" s="766"/>
    </row>
    <row r="8" spans="1:27" s="451" customFormat="1" ht="25.5" x14ac:dyDescent="0.2">
      <c r="A8" s="702" t="s">
        <v>2362</v>
      </c>
      <c r="B8" s="703">
        <v>579152</v>
      </c>
      <c r="C8" s="703">
        <v>32835.199999999997</v>
      </c>
      <c r="D8" s="703">
        <v>23286.9</v>
      </c>
      <c r="E8" s="703">
        <v>4234.6000000000004</v>
      </c>
      <c r="F8" s="703">
        <v>4388085.0999999996</v>
      </c>
      <c r="G8" s="770" t="s">
        <v>1253</v>
      </c>
      <c r="H8" s="770" t="s">
        <v>1253</v>
      </c>
      <c r="I8" s="704"/>
      <c r="J8" s="704">
        <v>9428.1</v>
      </c>
      <c r="K8" s="1051" t="s">
        <v>1253</v>
      </c>
      <c r="L8" s="1052"/>
      <c r="M8" s="770" t="s">
        <v>1253</v>
      </c>
      <c r="N8" s="770" t="s">
        <v>1253</v>
      </c>
      <c r="O8" s="705">
        <v>751085.9</v>
      </c>
      <c r="P8" s="705">
        <v>33033.599999999999</v>
      </c>
      <c r="Q8" s="705">
        <v>20758.900000000001</v>
      </c>
      <c r="R8" s="705">
        <v>3837.8</v>
      </c>
      <c r="S8" s="770" t="s">
        <v>1253</v>
      </c>
      <c r="T8" s="770" t="s">
        <v>1253</v>
      </c>
      <c r="U8" s="770" t="s">
        <v>1253</v>
      </c>
      <c r="V8" s="770" t="s">
        <v>1253</v>
      </c>
      <c r="W8" s="706">
        <v>5227183.5</v>
      </c>
      <c r="X8" s="449"/>
      <c r="Y8" s="450"/>
      <c r="Z8" s="450"/>
    </row>
    <row r="9" spans="1:27" s="451" customFormat="1" ht="12.75" customHeight="1" x14ac:dyDescent="0.2">
      <c r="A9" s="707" t="s">
        <v>35</v>
      </c>
      <c r="B9" s="708"/>
      <c r="C9" s="709"/>
      <c r="D9" s="709"/>
      <c r="E9" s="709"/>
      <c r="F9" s="709"/>
      <c r="G9" s="710"/>
      <c r="H9" s="770"/>
      <c r="I9" s="708"/>
      <c r="J9" s="711"/>
      <c r="K9" s="1053"/>
      <c r="L9" s="1053"/>
      <c r="M9" s="1053"/>
      <c r="N9" s="1053"/>
      <c r="O9" s="712"/>
      <c r="P9" s="712"/>
      <c r="Q9" s="712"/>
      <c r="R9" s="712"/>
      <c r="S9" s="770"/>
      <c r="T9" s="770"/>
      <c r="U9" s="770"/>
      <c r="V9" s="770"/>
      <c r="W9" s="713"/>
      <c r="X9" s="449"/>
      <c r="Y9" s="450"/>
      <c r="Z9" s="450"/>
    </row>
    <row r="10" spans="1:27" s="451" customFormat="1" ht="15" customHeight="1" x14ac:dyDescent="0.2">
      <c r="A10" s="714" t="s">
        <v>1306</v>
      </c>
      <c r="B10" s="711">
        <v>0</v>
      </c>
      <c r="C10" s="704">
        <v>23581.200000000001</v>
      </c>
      <c r="D10" s="704">
        <v>23286.9</v>
      </c>
      <c r="E10" s="704">
        <v>4234.6000000000004</v>
      </c>
      <c r="F10" s="711">
        <v>3288317.9</v>
      </c>
      <c r="G10" s="770"/>
      <c r="H10" s="770"/>
      <c r="I10" s="704"/>
      <c r="J10" s="704">
        <v>9428.1</v>
      </c>
      <c r="K10" s="1054"/>
      <c r="L10" s="1054"/>
      <c r="M10" s="1054"/>
      <c r="N10" s="1054"/>
      <c r="O10" s="704">
        <v>0</v>
      </c>
      <c r="P10" s="704">
        <v>19666.3</v>
      </c>
      <c r="Q10" s="704">
        <v>20758.900000000001</v>
      </c>
      <c r="R10" s="704">
        <v>3834.8</v>
      </c>
      <c r="S10" s="770" t="s">
        <v>1253</v>
      </c>
      <c r="T10" s="770" t="s">
        <v>1253</v>
      </c>
      <c r="U10" s="770" t="s">
        <v>1253</v>
      </c>
      <c r="V10" s="770" t="s">
        <v>1253</v>
      </c>
      <c r="W10" s="715">
        <v>3501849.9</v>
      </c>
      <c r="X10" s="449"/>
      <c r="Y10" s="452"/>
      <c r="Z10" s="450"/>
      <c r="AA10" s="453"/>
    </row>
    <row r="11" spans="1:27" s="451" customFormat="1" ht="16.5" customHeight="1" x14ac:dyDescent="0.2">
      <c r="A11" s="716" t="s">
        <v>1694</v>
      </c>
      <c r="B11" s="711">
        <v>195030</v>
      </c>
      <c r="C11" s="711">
        <v>6254</v>
      </c>
      <c r="D11" s="717" t="s">
        <v>1308</v>
      </c>
      <c r="E11" s="717" t="s">
        <v>1308</v>
      </c>
      <c r="F11" s="711">
        <v>546870</v>
      </c>
      <c r="G11" s="770"/>
      <c r="H11" s="770"/>
      <c r="I11" s="769"/>
      <c r="J11" s="768" t="s">
        <v>1308</v>
      </c>
      <c r="K11" s="1048" t="s">
        <v>1308</v>
      </c>
      <c r="L11" s="1048"/>
      <c r="M11" s="1048"/>
      <c r="N11" s="1048"/>
      <c r="O11" s="704">
        <v>195030</v>
      </c>
      <c r="P11" s="704">
        <v>6254</v>
      </c>
      <c r="Q11" s="718" t="s">
        <v>1308</v>
      </c>
      <c r="R11" s="718" t="s">
        <v>1308</v>
      </c>
      <c r="S11" s="719" t="s">
        <v>1308</v>
      </c>
      <c r="T11" s="719" t="s">
        <v>1308</v>
      </c>
      <c r="U11" s="768" t="s">
        <v>1308</v>
      </c>
      <c r="V11" s="768" t="s">
        <v>1308</v>
      </c>
      <c r="W11" s="715">
        <v>650838.4</v>
      </c>
      <c r="X11" s="454"/>
      <c r="Y11" s="452"/>
      <c r="Z11" s="450"/>
      <c r="AA11" s="453"/>
    </row>
    <row r="12" spans="1:27" s="457" customFormat="1" ht="43.9" customHeight="1" x14ac:dyDescent="0.2">
      <c r="A12" s="720" t="s">
        <v>1848</v>
      </c>
      <c r="B12" s="704">
        <v>5130</v>
      </c>
      <c r="C12" s="718" t="s">
        <v>1308</v>
      </c>
      <c r="D12" s="718" t="s">
        <v>1308</v>
      </c>
      <c r="E12" s="718" t="s">
        <v>1308</v>
      </c>
      <c r="F12" s="704">
        <v>5130</v>
      </c>
      <c r="G12" s="721"/>
      <c r="H12" s="721"/>
      <c r="I12" s="721"/>
      <c r="J12" s="771" t="s">
        <v>1308</v>
      </c>
      <c r="K12" s="1055" t="s">
        <v>1308</v>
      </c>
      <c r="L12" s="1055"/>
      <c r="M12" s="1055"/>
      <c r="N12" s="1055"/>
      <c r="O12" s="704">
        <v>112630</v>
      </c>
      <c r="P12" s="715">
        <f>2363.3+1750</f>
        <v>4113.3</v>
      </c>
      <c r="Q12" s="771" t="s">
        <v>1308</v>
      </c>
      <c r="R12" s="771" t="s">
        <v>1308</v>
      </c>
      <c r="S12" s="768" t="s">
        <v>1308</v>
      </c>
      <c r="T12" s="768" t="s">
        <v>1308</v>
      </c>
      <c r="U12" s="768" t="s">
        <v>1308</v>
      </c>
      <c r="V12" s="768" t="s">
        <v>1308</v>
      </c>
      <c r="W12" s="715">
        <v>412421.2</v>
      </c>
      <c r="X12" s="455"/>
      <c r="Y12" s="456"/>
      <c r="Z12" s="456"/>
      <c r="AA12" s="453"/>
    </row>
    <row r="13" spans="1:27" s="460" customFormat="1" ht="55.15" customHeight="1" x14ac:dyDescent="0.2">
      <c r="A13" s="720" t="s">
        <v>1324</v>
      </c>
      <c r="B13" s="704"/>
      <c r="C13" s="715">
        <v>3000</v>
      </c>
      <c r="D13" s="715"/>
      <c r="E13" s="715"/>
      <c r="F13" s="704">
        <v>168775.2</v>
      </c>
      <c r="G13" s="721"/>
      <c r="H13" s="721"/>
      <c r="I13" s="721"/>
      <c r="J13" s="722"/>
      <c r="K13" s="1056"/>
      <c r="L13" s="1057"/>
      <c r="M13" s="722"/>
      <c r="N13" s="722"/>
      <c r="O13" s="704"/>
      <c r="P13" s="715">
        <v>3000</v>
      </c>
      <c r="Q13" s="722"/>
      <c r="R13" s="722"/>
      <c r="S13" s="769"/>
      <c r="T13" s="769"/>
      <c r="U13" s="769"/>
      <c r="V13" s="769"/>
      <c r="W13" s="722">
        <v>218648.1</v>
      </c>
      <c r="X13" s="458"/>
      <c r="Y13" s="459"/>
      <c r="Z13" s="459"/>
      <c r="AA13" s="453"/>
    </row>
    <row r="14" spans="1:27" s="460" customFormat="1" ht="27" customHeight="1" x14ac:dyDescent="0.2">
      <c r="A14" s="720" t="s">
        <v>2422</v>
      </c>
      <c r="B14" s="715">
        <v>278992</v>
      </c>
      <c r="C14" s="718" t="s">
        <v>1308</v>
      </c>
      <c r="D14" s="718" t="s">
        <v>1308</v>
      </c>
      <c r="E14" s="718" t="s">
        <v>1308</v>
      </c>
      <c r="F14" s="715">
        <v>278992</v>
      </c>
      <c r="G14" s="771" t="s">
        <v>1308</v>
      </c>
      <c r="H14" s="771" t="s">
        <v>1308</v>
      </c>
      <c r="I14" s="771" t="s">
        <v>1308</v>
      </c>
      <c r="J14" s="771" t="s">
        <v>1308</v>
      </c>
      <c r="K14" s="1058" t="s">
        <v>1308</v>
      </c>
      <c r="L14" s="1059"/>
      <c r="M14" s="771" t="s">
        <v>1308</v>
      </c>
      <c r="N14" s="771" t="s">
        <v>1308</v>
      </c>
      <c r="O14" s="723">
        <v>278992</v>
      </c>
      <c r="P14" s="718" t="s">
        <v>1308</v>
      </c>
      <c r="Q14" s="771" t="s">
        <v>1308</v>
      </c>
      <c r="R14" s="771" t="s">
        <v>1308</v>
      </c>
      <c r="S14" s="768" t="s">
        <v>1308</v>
      </c>
      <c r="T14" s="768" t="s">
        <v>1308</v>
      </c>
      <c r="U14" s="768" t="s">
        <v>1308</v>
      </c>
      <c r="V14" s="768" t="s">
        <v>1308</v>
      </c>
      <c r="W14" s="715">
        <v>278991.97019999998</v>
      </c>
      <c r="X14" s="458"/>
      <c r="Y14" s="459"/>
      <c r="Z14" s="459"/>
      <c r="AA14" s="453"/>
    </row>
    <row r="15" spans="1:27" s="457" customFormat="1" ht="18.75" customHeight="1" x14ac:dyDescent="0.2">
      <c r="A15" s="724" t="s">
        <v>2423</v>
      </c>
      <c r="B15" s="768" t="s">
        <v>1308</v>
      </c>
      <c r="C15" s="768" t="s">
        <v>1308</v>
      </c>
      <c r="D15" s="768" t="s">
        <v>1308</v>
      </c>
      <c r="E15" s="768" t="s">
        <v>1308</v>
      </c>
      <c r="F15" s="768" t="s">
        <v>1308</v>
      </c>
      <c r="G15" s="770"/>
      <c r="H15" s="768" t="s">
        <v>1308</v>
      </c>
      <c r="I15" s="768" t="s">
        <v>1308</v>
      </c>
      <c r="J15" s="768" t="s">
        <v>1308</v>
      </c>
      <c r="K15" s="1048" t="s">
        <v>1308</v>
      </c>
      <c r="L15" s="1048"/>
      <c r="M15" s="1048"/>
      <c r="N15" s="1048"/>
      <c r="O15" s="768" t="s">
        <v>1308</v>
      </c>
      <c r="P15" s="768" t="s">
        <v>1308</v>
      </c>
      <c r="Q15" s="768" t="s">
        <v>1308</v>
      </c>
      <c r="R15" s="768" t="s">
        <v>1308</v>
      </c>
      <c r="S15" s="768" t="s">
        <v>1308</v>
      </c>
      <c r="T15" s="768" t="s">
        <v>1308</v>
      </c>
      <c r="U15" s="768" t="s">
        <v>1308</v>
      </c>
      <c r="V15" s="768" t="s">
        <v>1308</v>
      </c>
      <c r="W15" s="705">
        <v>848526.5</v>
      </c>
      <c r="X15" s="461"/>
      <c r="Y15" s="462"/>
      <c r="Z15" s="456"/>
    </row>
    <row r="16" spans="1:27" s="457" customFormat="1" ht="13.9" customHeight="1" x14ac:dyDescent="0.2">
      <c r="A16" s="725" t="s">
        <v>35</v>
      </c>
      <c r="B16" s="768"/>
      <c r="C16" s="768"/>
      <c r="D16" s="768"/>
      <c r="E16" s="768"/>
      <c r="F16" s="768"/>
      <c r="G16" s="726"/>
      <c r="H16" s="768"/>
      <c r="I16" s="768"/>
      <c r="J16" s="768"/>
      <c r="K16" s="1048"/>
      <c r="L16" s="1048"/>
      <c r="M16" s="1048"/>
      <c r="N16" s="1048"/>
      <c r="O16" s="768"/>
      <c r="P16" s="768"/>
      <c r="Q16" s="768"/>
      <c r="R16" s="768"/>
      <c r="S16" s="768"/>
      <c r="T16" s="768"/>
      <c r="U16" s="768"/>
      <c r="V16" s="768"/>
      <c r="W16" s="727"/>
      <c r="X16" s="463"/>
      <c r="Y16" s="464"/>
      <c r="Z16" s="456"/>
    </row>
    <row r="17" spans="1:26" s="457" customFormat="1" ht="25.9" customHeight="1" x14ac:dyDescent="0.2">
      <c r="A17" s="728" t="s">
        <v>1325</v>
      </c>
      <c r="B17" s="768" t="s">
        <v>1308</v>
      </c>
      <c r="C17" s="768" t="s">
        <v>1308</v>
      </c>
      <c r="D17" s="768" t="s">
        <v>1308</v>
      </c>
      <c r="E17" s="768" t="s">
        <v>1308</v>
      </c>
      <c r="F17" s="768" t="s">
        <v>1308</v>
      </c>
      <c r="G17" s="770"/>
      <c r="H17" s="768" t="s">
        <v>1308</v>
      </c>
      <c r="I17" s="768" t="s">
        <v>1308</v>
      </c>
      <c r="J17" s="768" t="s">
        <v>1308</v>
      </c>
      <c r="K17" s="1048" t="s">
        <v>1308</v>
      </c>
      <c r="L17" s="1048"/>
      <c r="M17" s="1048"/>
      <c r="N17" s="1048"/>
      <c r="O17" s="768" t="s">
        <v>1308</v>
      </c>
      <c r="P17" s="768" t="s">
        <v>1308</v>
      </c>
      <c r="Q17" s="768" t="s">
        <v>1308</v>
      </c>
      <c r="R17" s="768" t="s">
        <v>1308</v>
      </c>
      <c r="S17" s="768" t="s">
        <v>1308</v>
      </c>
      <c r="T17" s="768" t="s">
        <v>1308</v>
      </c>
      <c r="U17" s="768" t="s">
        <v>1308</v>
      </c>
      <c r="V17" s="768" t="s">
        <v>1308</v>
      </c>
      <c r="W17" s="704">
        <v>663489.9</v>
      </c>
      <c r="X17" s="461"/>
      <c r="Y17" s="465"/>
      <c r="Z17" s="456"/>
    </row>
    <row r="18" spans="1:26" s="457" customFormat="1" ht="25.15" customHeight="1" x14ac:dyDescent="0.2">
      <c r="A18" s="728" t="s">
        <v>1326</v>
      </c>
      <c r="B18" s="768" t="s">
        <v>1308</v>
      </c>
      <c r="C18" s="768" t="s">
        <v>1308</v>
      </c>
      <c r="D18" s="768" t="s">
        <v>1308</v>
      </c>
      <c r="E18" s="768" t="s">
        <v>1308</v>
      </c>
      <c r="F18" s="768" t="s">
        <v>1308</v>
      </c>
      <c r="G18" s="770"/>
      <c r="H18" s="768" t="s">
        <v>1308</v>
      </c>
      <c r="I18" s="768" t="s">
        <v>1308</v>
      </c>
      <c r="J18" s="768" t="s">
        <v>1308</v>
      </c>
      <c r="K18" s="1048" t="s">
        <v>1308</v>
      </c>
      <c r="L18" s="1048"/>
      <c r="M18" s="1048"/>
      <c r="N18" s="1048"/>
      <c r="O18" s="768" t="s">
        <v>1308</v>
      </c>
      <c r="P18" s="768" t="s">
        <v>1308</v>
      </c>
      <c r="Q18" s="768" t="s">
        <v>1308</v>
      </c>
      <c r="R18" s="768" t="s">
        <v>1308</v>
      </c>
      <c r="S18" s="768" t="s">
        <v>1308</v>
      </c>
      <c r="T18" s="768" t="s">
        <v>1308</v>
      </c>
      <c r="U18" s="768" t="s">
        <v>1308</v>
      </c>
      <c r="V18" s="768" t="s">
        <v>1308</v>
      </c>
      <c r="W18" s="704">
        <v>103968.4</v>
      </c>
      <c r="X18" s="461"/>
      <c r="Y18" s="466"/>
    </row>
    <row r="19" spans="1:26" s="457" customFormat="1" ht="24.6" customHeight="1" x14ac:dyDescent="0.2">
      <c r="A19" s="728" t="s">
        <v>1327</v>
      </c>
      <c r="B19" s="768" t="s">
        <v>1308</v>
      </c>
      <c r="C19" s="768" t="s">
        <v>1308</v>
      </c>
      <c r="D19" s="768" t="s">
        <v>1308</v>
      </c>
      <c r="E19" s="768" t="s">
        <v>1308</v>
      </c>
      <c r="F19" s="768" t="s">
        <v>1308</v>
      </c>
      <c r="G19" s="768" t="s">
        <v>1308</v>
      </c>
      <c r="H19" s="768" t="s">
        <v>1308</v>
      </c>
      <c r="I19" s="768" t="s">
        <v>1308</v>
      </c>
      <c r="J19" s="768" t="s">
        <v>1308</v>
      </c>
      <c r="K19" s="1048" t="s">
        <v>1308</v>
      </c>
      <c r="L19" s="1048"/>
      <c r="M19" s="1048"/>
      <c r="N19" s="1048"/>
      <c r="O19" s="768" t="s">
        <v>1308</v>
      </c>
      <c r="P19" s="768" t="s">
        <v>1308</v>
      </c>
      <c r="Q19" s="768" t="s">
        <v>1308</v>
      </c>
      <c r="R19" s="768" t="s">
        <v>1308</v>
      </c>
      <c r="S19" s="768" t="s">
        <v>1308</v>
      </c>
      <c r="T19" s="768" t="s">
        <v>1308</v>
      </c>
      <c r="U19" s="768" t="s">
        <v>1308</v>
      </c>
      <c r="V19" s="768" t="s">
        <v>1308</v>
      </c>
      <c r="W19" s="704">
        <v>49872.9</v>
      </c>
      <c r="X19" s="467"/>
      <c r="Y19" s="468"/>
    </row>
    <row r="20" spans="1:26" s="457" customFormat="1" ht="34.15" customHeight="1" x14ac:dyDescent="0.2">
      <c r="A20" s="729" t="s">
        <v>1328</v>
      </c>
      <c r="B20" s="768"/>
      <c r="C20" s="770"/>
      <c r="D20" s="768" t="s">
        <v>1308</v>
      </c>
      <c r="E20" s="768" t="s">
        <v>1308</v>
      </c>
      <c r="F20" s="768" t="s">
        <v>1308</v>
      </c>
      <c r="G20" s="770"/>
      <c r="H20" s="768" t="s">
        <v>1308</v>
      </c>
      <c r="I20" s="768" t="s">
        <v>1308</v>
      </c>
      <c r="J20" s="768" t="s">
        <v>1308</v>
      </c>
      <c r="K20" s="1048" t="s">
        <v>1308</v>
      </c>
      <c r="L20" s="1048"/>
      <c r="M20" s="1048"/>
      <c r="N20" s="1048"/>
      <c r="O20" s="768" t="s">
        <v>1308</v>
      </c>
      <c r="P20" s="704">
        <v>9.7100000000000009</v>
      </c>
      <c r="Q20" s="704">
        <v>25.57</v>
      </c>
      <c r="R20" s="704">
        <v>23.85</v>
      </c>
      <c r="S20" s="721"/>
      <c r="T20" s="721"/>
      <c r="U20" s="721"/>
      <c r="V20" s="721"/>
      <c r="W20" s="704">
        <v>5321.7</v>
      </c>
      <c r="X20" s="467"/>
    </row>
    <row r="21" spans="1:26" s="457" customFormat="1" ht="56.25" customHeight="1" x14ac:dyDescent="0.2">
      <c r="A21" s="730" t="s">
        <v>2424</v>
      </c>
      <c r="B21" s="731"/>
      <c r="C21" s="731"/>
      <c r="D21" s="731"/>
      <c r="E21" s="731"/>
      <c r="F21" s="731"/>
      <c r="G21" s="731"/>
      <c r="H21" s="731"/>
      <c r="I21" s="731"/>
      <c r="J21" s="731"/>
      <c r="K21" s="1065"/>
      <c r="L21" s="1066"/>
      <c r="M21" s="731"/>
      <c r="N21" s="731"/>
      <c r="O21" s="731"/>
      <c r="P21" s="731"/>
      <c r="Q21" s="731"/>
      <c r="R21" s="731"/>
      <c r="S21" s="731"/>
      <c r="T21" s="731"/>
      <c r="U21" s="731"/>
      <c r="V21" s="731"/>
      <c r="W21" s="704">
        <v>26199.3</v>
      </c>
      <c r="X21" s="467"/>
    </row>
    <row r="22" spans="1:26" s="457" customFormat="1" ht="120" customHeight="1" x14ac:dyDescent="0.2">
      <c r="A22" s="1067" t="s">
        <v>2425</v>
      </c>
      <c r="B22" s="1067"/>
      <c r="C22" s="1067"/>
      <c r="D22" s="1067"/>
      <c r="E22" s="1067"/>
      <c r="F22" s="1067"/>
      <c r="G22" s="1067"/>
      <c r="H22" s="1067"/>
      <c r="I22" s="1067"/>
      <c r="J22" s="1067"/>
      <c r="K22" s="1067"/>
      <c r="L22" s="1067"/>
      <c r="M22" s="1067"/>
      <c r="N22" s="1067"/>
      <c r="O22" s="1067"/>
      <c r="P22" s="1067"/>
      <c r="Q22" s="1067"/>
      <c r="R22" s="1067"/>
      <c r="S22" s="1067"/>
      <c r="T22" s="1067"/>
      <c r="U22" s="1067"/>
      <c r="V22" s="1067"/>
      <c r="W22" s="1067"/>
      <c r="X22" s="467"/>
    </row>
    <row r="23" spans="1:26" s="470" customFormat="1" ht="33" customHeight="1" x14ac:dyDescent="0.2">
      <c r="A23" s="1068" t="s">
        <v>1329</v>
      </c>
      <c r="B23" s="1068"/>
      <c r="C23" s="1068"/>
      <c r="D23" s="1068"/>
      <c r="E23" s="1068"/>
      <c r="F23" s="1068"/>
      <c r="G23" s="1068"/>
      <c r="H23" s="1068"/>
      <c r="I23" s="1068"/>
      <c r="J23" s="1068"/>
      <c r="K23" s="1068"/>
      <c r="L23" s="1068"/>
      <c r="M23" s="1068"/>
      <c r="N23" s="1068"/>
      <c r="O23" s="1068"/>
      <c r="P23" s="1068"/>
      <c r="Q23" s="1068"/>
      <c r="R23" s="1068"/>
      <c r="S23" s="469"/>
      <c r="X23" s="471"/>
    </row>
    <row r="24" spans="1:26" s="472" customFormat="1" ht="21" customHeight="1" x14ac:dyDescent="0.2">
      <c r="A24" s="1060" t="s">
        <v>1330</v>
      </c>
      <c r="B24" s="1060" t="s">
        <v>1331</v>
      </c>
      <c r="C24" s="1060"/>
      <c r="D24" s="1060"/>
      <c r="E24" s="1060"/>
      <c r="F24" s="1060"/>
      <c r="G24" s="1060"/>
      <c r="I24" s="1061"/>
      <c r="J24" s="1061"/>
      <c r="K24" s="1061"/>
      <c r="L24" s="1061"/>
      <c r="M24" s="1062"/>
      <c r="N24" s="1062"/>
      <c r="O24" s="1062"/>
      <c r="P24" s="1062"/>
      <c r="Q24" s="1062"/>
      <c r="R24" s="1062"/>
      <c r="S24" s="473"/>
      <c r="X24" s="471"/>
    </row>
    <row r="25" spans="1:26" s="472" customFormat="1" ht="17.25" customHeight="1" x14ac:dyDescent="0.2">
      <c r="A25" s="1060"/>
      <c r="B25" s="1063" t="s">
        <v>1493</v>
      </c>
      <c r="C25" s="1063"/>
      <c r="D25" s="1063"/>
      <c r="E25" s="1064" t="s">
        <v>2399</v>
      </c>
      <c r="F25" s="1064"/>
      <c r="G25" s="1064"/>
      <c r="I25" s="1061"/>
      <c r="J25" s="1061"/>
      <c r="K25" s="1061"/>
      <c r="L25" s="1061"/>
      <c r="M25" s="1062"/>
      <c r="N25" s="1062"/>
      <c r="O25" s="1062"/>
      <c r="P25" s="1062"/>
      <c r="Q25" s="1062"/>
      <c r="R25" s="1062"/>
      <c r="S25" s="473"/>
      <c r="X25" s="471"/>
    </row>
    <row r="26" spans="1:26" s="472" customFormat="1" ht="15" x14ac:dyDescent="0.2">
      <c r="A26" s="732" t="s">
        <v>1332</v>
      </c>
      <c r="B26" s="1069">
        <v>56.258400000000002</v>
      </c>
      <c r="C26" s="1069"/>
      <c r="D26" s="1069"/>
      <c r="E26" s="1069">
        <v>72.8827</v>
      </c>
      <c r="F26" s="1069"/>
      <c r="G26" s="1069"/>
      <c r="I26" s="1070"/>
      <c r="J26" s="1070"/>
      <c r="K26" s="1070"/>
      <c r="L26" s="1070"/>
      <c r="M26" s="1062"/>
      <c r="N26" s="1062"/>
      <c r="O26" s="1062"/>
      <c r="P26" s="1062"/>
      <c r="Q26" s="1062"/>
      <c r="R26" s="1062"/>
      <c r="S26" s="473"/>
      <c r="X26" s="471"/>
    </row>
    <row r="27" spans="1:26" s="472" customFormat="1" ht="15" x14ac:dyDescent="0.2">
      <c r="A27" s="732" t="s">
        <v>1333</v>
      </c>
      <c r="B27" s="1069">
        <v>68.342699999999994</v>
      </c>
      <c r="C27" s="1069"/>
      <c r="D27" s="1069"/>
      <c r="E27" s="1069">
        <v>79.697199999999995</v>
      </c>
      <c r="F27" s="1069"/>
      <c r="G27" s="1069"/>
      <c r="I27" s="1070"/>
      <c r="J27" s="1070"/>
      <c r="K27" s="1070"/>
      <c r="L27" s="1070"/>
      <c r="M27" s="1062"/>
      <c r="N27" s="1062"/>
      <c r="O27" s="1062"/>
      <c r="P27" s="1062"/>
      <c r="Q27" s="1062"/>
      <c r="R27" s="1062"/>
      <c r="S27" s="473"/>
      <c r="X27" s="471"/>
    </row>
    <row r="28" spans="1:26" s="472" customFormat="1" ht="15" x14ac:dyDescent="0.2">
      <c r="A28" s="732" t="s">
        <v>1334</v>
      </c>
      <c r="B28" s="1069">
        <v>87.419899999999998</v>
      </c>
      <c r="C28" s="1069"/>
      <c r="D28" s="1069"/>
      <c r="E28" s="1069">
        <v>107.983</v>
      </c>
      <c r="F28" s="1069"/>
      <c r="G28" s="1069"/>
      <c r="I28" s="1070"/>
      <c r="J28" s="1070"/>
      <c r="K28" s="1070"/>
      <c r="L28" s="1070"/>
      <c r="M28" s="1062"/>
      <c r="N28" s="1062"/>
      <c r="O28" s="1062"/>
      <c r="P28" s="1062"/>
      <c r="Q28" s="1062"/>
      <c r="R28" s="1062"/>
      <c r="S28" s="473"/>
      <c r="X28" s="471"/>
    </row>
    <row r="29" spans="1:26" s="475" customFormat="1" ht="15" hidden="1" x14ac:dyDescent="0.2">
      <c r="A29" s="474" t="s">
        <v>1335</v>
      </c>
      <c r="B29" s="1073"/>
      <c r="C29" s="1073"/>
      <c r="D29" s="1073"/>
      <c r="E29" s="1074"/>
      <c r="F29" s="1074"/>
      <c r="G29" s="772"/>
      <c r="I29" s="1071"/>
      <c r="J29" s="1071"/>
      <c r="K29" s="1071"/>
      <c r="L29" s="1071"/>
      <c r="M29" s="1062"/>
      <c r="N29" s="1062"/>
      <c r="O29" s="1062"/>
      <c r="P29" s="1062"/>
      <c r="Q29" s="1062"/>
      <c r="R29" s="1062"/>
      <c r="S29" s="476"/>
      <c r="X29" s="477"/>
    </row>
    <row r="30" spans="1:26" s="475" customFormat="1" ht="15" hidden="1" x14ac:dyDescent="0.2">
      <c r="A30" s="733" t="s">
        <v>1336</v>
      </c>
      <c r="B30" s="1064"/>
      <c r="C30" s="1064"/>
      <c r="D30" s="1064"/>
      <c r="E30" s="1072"/>
      <c r="F30" s="1072"/>
      <c r="G30" s="772"/>
      <c r="I30" s="478"/>
      <c r="J30" s="478"/>
      <c r="K30" s="478"/>
      <c r="L30" s="478"/>
      <c r="M30" s="479"/>
      <c r="N30" s="479"/>
      <c r="O30" s="479"/>
      <c r="P30" s="479"/>
      <c r="Q30" s="479"/>
      <c r="R30" s="479"/>
      <c r="S30" s="476"/>
      <c r="X30" s="477"/>
    </row>
    <row r="31" spans="1:26" s="475" customFormat="1" ht="15" hidden="1" x14ac:dyDescent="0.2">
      <c r="A31" s="733" t="s">
        <v>1337</v>
      </c>
      <c r="B31" s="1064"/>
      <c r="C31" s="1064"/>
      <c r="D31" s="1064"/>
      <c r="E31" s="1072"/>
      <c r="F31" s="1072"/>
      <c r="G31" s="772"/>
      <c r="I31" s="478"/>
      <c r="J31" s="478"/>
      <c r="K31" s="478"/>
      <c r="L31" s="478"/>
      <c r="M31" s="479"/>
      <c r="N31" s="479"/>
      <c r="O31" s="479"/>
      <c r="P31" s="479"/>
      <c r="Q31" s="479"/>
      <c r="R31" s="479"/>
      <c r="S31" s="476"/>
      <c r="X31" s="477"/>
    </row>
    <row r="32" spans="1:26" s="475" customFormat="1" ht="15" hidden="1" x14ac:dyDescent="0.2">
      <c r="A32" s="733" t="s">
        <v>1338</v>
      </c>
      <c r="B32" s="1064"/>
      <c r="C32" s="1064"/>
      <c r="D32" s="1064"/>
      <c r="E32" s="1072"/>
      <c r="F32" s="1072"/>
      <c r="G32" s="772"/>
      <c r="M32" s="476"/>
      <c r="N32" s="476"/>
      <c r="O32" s="476"/>
      <c r="P32" s="476"/>
      <c r="Q32" s="476"/>
      <c r="R32" s="476"/>
      <c r="S32" s="476"/>
      <c r="X32" s="477"/>
    </row>
    <row r="33" spans="7:19" x14ac:dyDescent="0.2">
      <c r="M33" s="480"/>
      <c r="N33" s="480"/>
      <c r="O33" s="480"/>
      <c r="P33" s="480"/>
      <c r="Q33" s="480"/>
      <c r="R33" s="480"/>
      <c r="S33" s="480"/>
    </row>
    <row r="34" spans="7:19" x14ac:dyDescent="0.2">
      <c r="G34" s="481"/>
      <c r="M34" s="480"/>
      <c r="N34" s="480"/>
      <c r="O34" s="480"/>
      <c r="P34" s="480"/>
      <c r="Q34" s="480"/>
      <c r="R34" s="480"/>
      <c r="S34" s="480"/>
    </row>
    <row r="37" spans="7:19" x14ac:dyDescent="0.2">
      <c r="P37" s="481"/>
    </row>
  </sheetData>
  <mergeCells count="77">
    <mergeCell ref="B31:D31"/>
    <mergeCell ref="E31:F31"/>
    <mergeCell ref="B32:D32"/>
    <mergeCell ref="E32:F32"/>
    <mergeCell ref="B29:D29"/>
    <mergeCell ref="E29:F29"/>
    <mergeCell ref="I29:L29"/>
    <mergeCell ref="M29:O29"/>
    <mergeCell ref="P29:R29"/>
    <mergeCell ref="B30:D30"/>
    <mergeCell ref="E30:F30"/>
    <mergeCell ref="B27:D27"/>
    <mergeCell ref="E27:G27"/>
    <mergeCell ref="I27:L27"/>
    <mergeCell ref="M27:O27"/>
    <mergeCell ref="P27:R27"/>
    <mergeCell ref="B28:D28"/>
    <mergeCell ref="E28:G28"/>
    <mergeCell ref="I28:L28"/>
    <mergeCell ref="M28:O28"/>
    <mergeCell ref="P28:R28"/>
    <mergeCell ref="B26:D26"/>
    <mergeCell ref="E26:G26"/>
    <mergeCell ref="I26:L26"/>
    <mergeCell ref="M26:O26"/>
    <mergeCell ref="P26:R26"/>
    <mergeCell ref="K19:N19"/>
    <mergeCell ref="K20:N20"/>
    <mergeCell ref="K21:L21"/>
    <mergeCell ref="A22:W22"/>
    <mergeCell ref="A23:R23"/>
    <mergeCell ref="A24:A25"/>
    <mergeCell ref="B24:G24"/>
    <mergeCell ref="I24:L25"/>
    <mergeCell ref="M24:R24"/>
    <mergeCell ref="B25:D25"/>
    <mergeCell ref="E25:G25"/>
    <mergeCell ref="M25:O25"/>
    <mergeCell ref="P25:R25"/>
    <mergeCell ref="K18:N18"/>
    <mergeCell ref="K7:L7"/>
    <mergeCell ref="K8:L8"/>
    <mergeCell ref="K9:N9"/>
    <mergeCell ref="K10:N10"/>
    <mergeCell ref="K11:N11"/>
    <mergeCell ref="K12:N12"/>
    <mergeCell ref="K13:L13"/>
    <mergeCell ref="K14:L14"/>
    <mergeCell ref="K15:N15"/>
    <mergeCell ref="K16:N16"/>
    <mergeCell ref="K17:N17"/>
    <mergeCell ref="R3:R6"/>
    <mergeCell ref="S3:S6"/>
    <mergeCell ref="T3:T6"/>
    <mergeCell ref="U3:U6"/>
    <mergeCell ref="V3:V6"/>
    <mergeCell ref="Q3:Q6"/>
    <mergeCell ref="I4:I6"/>
    <mergeCell ref="J4:N4"/>
    <mergeCell ref="J5:J6"/>
    <mergeCell ref="K5:L6"/>
    <mergeCell ref="F1:M1"/>
    <mergeCell ref="A2:A6"/>
    <mergeCell ref="B2:F2"/>
    <mergeCell ref="G2:N2"/>
    <mergeCell ref="O2:W2"/>
    <mergeCell ref="B3:B6"/>
    <mergeCell ref="C3:C6"/>
    <mergeCell ref="D3:D6"/>
    <mergeCell ref="E3:E6"/>
    <mergeCell ref="F3:F6"/>
    <mergeCell ref="W3:W6"/>
    <mergeCell ref="G3:G6"/>
    <mergeCell ref="H3:H6"/>
    <mergeCell ref="I3:N3"/>
    <mergeCell ref="O3:O6"/>
    <mergeCell ref="P3:P6"/>
  </mergeCells>
  <printOptions horizontalCentered="1"/>
  <pageMargins left="0.23622047244094491" right="0.15748031496062992" top="0.19685039370078741" bottom="0.19685039370078741" header="0" footer="0"/>
  <pageSetup paperSize="9" scale="70" firstPageNumber="2" orientation="landscape" useFirstPageNumber="1" r:id="rId1"/>
  <headerFooter>
    <oddFooter>&amp;C&amp;P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884"/>
  <sheetViews>
    <sheetView showZeros="0" zoomScale="80" zoomScaleNormal="80" workbookViewId="0">
      <selection activeCell="I23" sqref="I23"/>
    </sheetView>
  </sheetViews>
  <sheetFormatPr defaultRowHeight="12.75" x14ac:dyDescent="0.2"/>
  <cols>
    <col min="1" max="1" width="21.7109375" style="6" customWidth="1"/>
    <col min="2" max="2" width="4.42578125" style="6" customWidth="1"/>
    <col min="3" max="3" width="4.28515625" style="6" customWidth="1"/>
    <col min="4" max="4" width="4.42578125" style="6" customWidth="1"/>
    <col min="5" max="5" width="38.140625" style="18" customWidth="1"/>
    <col min="6" max="6" width="18.140625" style="16" customWidth="1"/>
    <col min="7" max="7" width="16.28515625" style="16" hidden="1" customWidth="1"/>
    <col min="8" max="8" width="14" style="16" customWidth="1"/>
    <col min="9" max="9" width="17.5703125" style="16" customWidth="1"/>
    <col min="10" max="10" width="16.5703125" style="16" customWidth="1"/>
    <col min="11" max="11" width="18.140625" style="16" customWidth="1"/>
    <col min="12" max="12" width="14.42578125" style="6" customWidth="1"/>
    <col min="13" max="13" width="17" style="6" customWidth="1"/>
    <col min="14" max="14" width="16.85546875" style="6" customWidth="1"/>
    <col min="15" max="15" width="18.140625" style="6" customWidth="1"/>
    <col min="16" max="17" width="9.140625" style="6"/>
    <col min="18" max="18" width="9.140625" style="6" customWidth="1"/>
    <col min="19" max="19" width="11.42578125" style="6" bestFit="1" customWidth="1"/>
    <col min="20" max="21" width="52.42578125" style="6" customWidth="1"/>
    <col min="22" max="22" width="52.28515625" style="6" customWidth="1"/>
    <col min="23" max="23" width="10.7109375" style="6" bestFit="1" customWidth="1"/>
    <col min="24" max="25" width="9.140625" style="6"/>
    <col min="26" max="26" width="21.85546875" style="6" customWidth="1"/>
    <col min="27" max="27" width="21" style="6" customWidth="1"/>
    <col min="28" max="16384" width="9.140625" style="6"/>
  </cols>
  <sheetData>
    <row r="1" spans="1:33" s="4" customFormat="1" ht="18.75" customHeight="1" x14ac:dyDescent="0.2">
      <c r="E1" s="169"/>
      <c r="F1" s="170"/>
      <c r="G1" s="170"/>
      <c r="H1" s="170"/>
      <c r="I1" s="170"/>
      <c r="J1" s="170"/>
      <c r="K1" s="170"/>
      <c r="O1" s="171"/>
    </row>
    <row r="2" spans="1:33" s="4" customFormat="1" ht="25.5" customHeight="1" x14ac:dyDescent="0.2">
      <c r="A2" s="1087" t="s">
        <v>2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87"/>
      <c r="M2" s="1087"/>
      <c r="N2" s="1087"/>
      <c r="O2" s="1087"/>
    </row>
    <row r="3" spans="1:33" s="4" customFormat="1" ht="18" customHeight="1" x14ac:dyDescent="0.2">
      <c r="A3" s="1088" t="s">
        <v>1424</v>
      </c>
      <c r="B3" s="1088"/>
      <c r="C3" s="1088"/>
      <c r="D3" s="1088"/>
      <c r="E3" s="1088"/>
      <c r="F3" s="1088"/>
      <c r="G3" s="1088"/>
      <c r="H3" s="1088"/>
      <c r="I3" s="1088"/>
      <c r="J3" s="1088"/>
      <c r="K3" s="1088"/>
      <c r="L3" s="1088"/>
      <c r="M3" s="1088"/>
      <c r="N3" s="1088"/>
      <c r="O3" s="1088"/>
    </row>
    <row r="4" spans="1:33" s="4" customFormat="1" ht="18" customHeight="1" x14ac:dyDescent="0.2">
      <c r="A4" s="1088" t="s">
        <v>1425</v>
      </c>
      <c r="B4" s="1088"/>
      <c r="C4" s="1088"/>
      <c r="D4" s="1088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</row>
    <row r="5" spans="1:33" s="4" customFormat="1" ht="28.5" customHeight="1" x14ac:dyDescent="0.2">
      <c r="A5" s="1088" t="s">
        <v>2402</v>
      </c>
      <c r="B5" s="1088"/>
      <c r="C5" s="1088"/>
      <c r="D5" s="1088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</row>
    <row r="6" spans="1:33" s="4" customFormat="1" ht="24.75" customHeight="1" x14ac:dyDescent="0.25">
      <c r="A6" s="1089" t="s">
        <v>1426</v>
      </c>
      <c r="B6" s="1089"/>
      <c r="C6" s="1089"/>
      <c r="D6" s="1089"/>
      <c r="E6" s="1089"/>
      <c r="F6" s="1089"/>
      <c r="G6" s="1089"/>
      <c r="H6" s="1089"/>
      <c r="I6" s="1089"/>
      <c r="J6" s="1089"/>
      <c r="K6" s="1089"/>
      <c r="L6" s="1089"/>
      <c r="M6" s="1089"/>
      <c r="N6" s="1089"/>
      <c r="O6" s="1089"/>
    </row>
    <row r="7" spans="1:33" s="4" customFormat="1" ht="21.75" customHeight="1" x14ac:dyDescent="0.2">
      <c r="E7" s="587"/>
      <c r="F7" s="587"/>
      <c r="G7" s="587"/>
      <c r="H7" s="587"/>
      <c r="I7" s="172"/>
      <c r="K7" s="170"/>
      <c r="O7" s="173" t="s">
        <v>1131</v>
      </c>
    </row>
    <row r="8" spans="1:33" s="53" customFormat="1" ht="21" customHeight="1" x14ac:dyDescent="0.2">
      <c r="A8" s="1083" t="s">
        <v>1427</v>
      </c>
      <c r="B8" s="1090" t="s">
        <v>1428</v>
      </c>
      <c r="C8" s="1090"/>
      <c r="D8" s="1090"/>
      <c r="E8" s="1090"/>
      <c r="F8" s="1083" t="s">
        <v>1051</v>
      </c>
      <c r="G8" s="1083"/>
      <c r="H8" s="1083"/>
      <c r="I8" s="1083"/>
      <c r="J8" s="1083"/>
      <c r="K8" s="1083"/>
      <c r="L8" s="1083" t="s">
        <v>1429</v>
      </c>
      <c r="M8" s="1083"/>
      <c r="N8" s="1083"/>
      <c r="O8" s="1083"/>
    </row>
    <row r="9" spans="1:33" s="53" customFormat="1" ht="23.25" customHeight="1" x14ac:dyDescent="0.2">
      <c r="A9" s="1083"/>
      <c r="B9" s="1090"/>
      <c r="C9" s="1090"/>
      <c r="D9" s="1090"/>
      <c r="E9" s="1090"/>
      <c r="F9" s="1083" t="s">
        <v>2351</v>
      </c>
      <c r="G9" s="1083" t="s">
        <v>1744</v>
      </c>
      <c r="H9" s="1084" t="s">
        <v>35</v>
      </c>
      <c r="I9" s="1084"/>
      <c r="J9" s="1084"/>
      <c r="K9" s="1084"/>
      <c r="L9" s="1083" t="s">
        <v>1430</v>
      </c>
      <c r="M9" s="1083" t="s">
        <v>1431</v>
      </c>
      <c r="N9" s="1083" t="s">
        <v>1432</v>
      </c>
      <c r="O9" s="1083" t="s">
        <v>1433</v>
      </c>
    </row>
    <row r="10" spans="1:33" s="53" customFormat="1" ht="93" customHeight="1" x14ac:dyDescent="0.2">
      <c r="A10" s="1083"/>
      <c r="B10" s="1090"/>
      <c r="C10" s="1090"/>
      <c r="D10" s="1090"/>
      <c r="E10" s="1090"/>
      <c r="F10" s="1083"/>
      <c r="G10" s="1083"/>
      <c r="H10" s="584" t="s">
        <v>1434</v>
      </c>
      <c r="I10" s="584" t="s">
        <v>1435</v>
      </c>
      <c r="J10" s="584" t="s">
        <v>1436</v>
      </c>
      <c r="K10" s="584" t="s">
        <v>1437</v>
      </c>
      <c r="L10" s="1083"/>
      <c r="M10" s="1083"/>
      <c r="N10" s="1083"/>
      <c r="O10" s="1083"/>
    </row>
    <row r="11" spans="1:33" s="53" customFormat="1" ht="19.5" customHeight="1" x14ac:dyDescent="0.2">
      <c r="A11" s="585">
        <v>1</v>
      </c>
      <c r="B11" s="1084">
        <v>2</v>
      </c>
      <c r="C11" s="1084"/>
      <c r="D11" s="1084"/>
      <c r="E11" s="1084"/>
      <c r="F11" s="263">
        <v>3</v>
      </c>
      <c r="G11" s="263">
        <v>4</v>
      </c>
      <c r="H11" s="263">
        <v>4</v>
      </c>
      <c r="I11" s="263">
        <v>5</v>
      </c>
      <c r="J11" s="263">
        <v>6</v>
      </c>
      <c r="K11" s="263">
        <v>7</v>
      </c>
      <c r="L11" s="263">
        <v>8</v>
      </c>
      <c r="M11" s="263">
        <v>9</v>
      </c>
      <c r="N11" s="263">
        <v>10</v>
      </c>
      <c r="O11" s="263">
        <v>11</v>
      </c>
      <c r="P11" s="264"/>
      <c r="T11" s="54"/>
      <c r="U11" s="54"/>
      <c r="V11" s="54"/>
    </row>
    <row r="12" spans="1:33" s="12" customFormat="1" ht="15.75" customHeight="1" x14ac:dyDescent="0.25">
      <c r="A12" s="265"/>
      <c r="B12" s="1085" t="s">
        <v>1223</v>
      </c>
      <c r="C12" s="1085"/>
      <c r="D12" s="1085"/>
      <c r="E12" s="1085"/>
      <c r="F12" s="589">
        <v>23679239.499622799</v>
      </c>
      <c r="G12" s="266">
        <v>8.7049067504807293E-12</v>
      </c>
      <c r="H12" s="589">
        <v>12176124.330095399</v>
      </c>
      <c r="I12" s="589">
        <v>7775440.67488648</v>
      </c>
      <c r="J12" s="589">
        <v>8306260.3901495496</v>
      </c>
      <c r="K12" s="589">
        <v>1445223.5299013499</v>
      </c>
      <c r="L12" s="589">
        <v>51.421095387330155</v>
      </c>
      <c r="M12" s="589">
        <v>32.836530391993115</v>
      </c>
      <c r="N12" s="589">
        <v>35.078239697190718</v>
      </c>
      <c r="O12" s="589">
        <v>6.1033359197383499</v>
      </c>
      <c r="R12" s="590">
        <v>0</v>
      </c>
      <c r="S12" s="266"/>
      <c r="T12" s="175"/>
      <c r="U12" s="176"/>
      <c r="V12" s="591"/>
      <c r="W12" s="176"/>
      <c r="X12" s="176"/>
      <c r="Y12" s="176"/>
      <c r="Z12" s="281"/>
      <c r="AA12" s="592"/>
      <c r="AB12" s="281"/>
      <c r="AC12" s="281"/>
      <c r="AD12" s="281"/>
      <c r="AE12" s="176"/>
      <c r="AF12" s="176"/>
      <c r="AG12" s="176"/>
    </row>
    <row r="13" spans="1:33" s="8" customFormat="1" ht="29.25" customHeight="1" x14ac:dyDescent="0.25">
      <c r="A13" s="268" t="s">
        <v>40</v>
      </c>
      <c r="B13" s="1086" t="s">
        <v>78</v>
      </c>
      <c r="C13" s="1086"/>
      <c r="D13" s="1086"/>
      <c r="E13" s="1086"/>
      <c r="F13" s="589">
        <v>23590613.212502401</v>
      </c>
      <c r="G13" s="266">
        <v>8.6691835525345586E-12</v>
      </c>
      <c r="H13" s="589">
        <v>12015115.9828362</v>
      </c>
      <c r="I13" s="589">
        <v>5002665.9071036</v>
      </c>
      <c r="J13" s="589">
        <v>6859951.6097010802</v>
      </c>
      <c r="K13" s="589">
        <v>2434.8410386999999</v>
      </c>
      <c r="L13" s="589">
        <v>50.931766269087511</v>
      </c>
      <c r="M13" s="589">
        <v>21.206171548149154</v>
      </c>
      <c r="N13" s="589">
        <v>29.079157662868582</v>
      </c>
      <c r="O13" s="593">
        <v>1.0321228264679438E-2</v>
      </c>
      <c r="R13" s="594">
        <v>0</v>
      </c>
      <c r="T13" s="175"/>
      <c r="U13" s="282"/>
      <c r="V13" s="591"/>
      <c r="W13" s="176"/>
      <c r="X13" s="176"/>
      <c r="Y13" s="176"/>
      <c r="Z13" s="283"/>
      <c r="AA13" s="592"/>
      <c r="AB13" s="595"/>
      <c r="AC13" s="595"/>
      <c r="AD13" s="595"/>
      <c r="AE13" s="282"/>
      <c r="AF13" s="282"/>
      <c r="AG13" s="282"/>
    </row>
    <row r="14" spans="1:33" s="10" customFormat="1" ht="28.5" customHeight="1" x14ac:dyDescent="0.25">
      <c r="A14" s="269" t="s">
        <v>79</v>
      </c>
      <c r="B14" s="1075" t="s">
        <v>218</v>
      </c>
      <c r="C14" s="1075"/>
      <c r="D14" s="1075"/>
      <c r="E14" s="1075"/>
      <c r="F14" s="596">
        <v>4819242.0419662604</v>
      </c>
      <c r="G14" s="270">
        <v>1.9643065830872202E-12</v>
      </c>
      <c r="H14" s="596">
        <v>462752.42682221002</v>
      </c>
      <c r="I14" s="596"/>
      <c r="J14" s="596">
        <v>4356489.6151440497</v>
      </c>
      <c r="K14" s="596"/>
      <c r="L14" s="596">
        <v>9.6021827248462106</v>
      </c>
      <c r="M14" s="596"/>
      <c r="N14" s="596">
        <v>90.397817275153784</v>
      </c>
      <c r="O14" s="596"/>
      <c r="R14" s="597">
        <v>0</v>
      </c>
      <c r="T14" s="175"/>
      <c r="U14" s="284"/>
      <c r="V14" s="598"/>
      <c r="W14" s="176"/>
      <c r="X14" s="176"/>
      <c r="Y14" s="176"/>
      <c r="Z14" s="285"/>
      <c r="AA14" s="599"/>
      <c r="AB14" s="600"/>
      <c r="AC14" s="600"/>
      <c r="AD14" s="600"/>
      <c r="AE14" s="284"/>
      <c r="AF14" s="284"/>
      <c r="AG14" s="284"/>
    </row>
    <row r="15" spans="1:33" s="9" customFormat="1" ht="28.5" customHeight="1" x14ac:dyDescent="0.25">
      <c r="A15" s="269" t="s">
        <v>372</v>
      </c>
      <c r="B15" s="1077" t="s">
        <v>219</v>
      </c>
      <c r="C15" s="1077"/>
      <c r="D15" s="1077"/>
      <c r="E15" s="1077"/>
      <c r="F15" s="596">
        <v>2416277.5858299802</v>
      </c>
      <c r="G15" s="270">
        <v>1.1582969955744998E-12</v>
      </c>
      <c r="H15" s="596">
        <v>462752.42682221002</v>
      </c>
      <c r="I15" s="596"/>
      <c r="J15" s="596">
        <v>1953525.15900777</v>
      </c>
      <c r="K15" s="596"/>
      <c r="L15" s="596">
        <v>19.151459647516315</v>
      </c>
      <c r="M15" s="596"/>
      <c r="N15" s="596">
        <v>80.848540352483681</v>
      </c>
      <c r="O15" s="596"/>
      <c r="R15" s="597">
        <v>0</v>
      </c>
      <c r="T15" s="175"/>
      <c r="U15" s="286"/>
      <c r="V15" s="598"/>
      <c r="W15" s="176"/>
      <c r="X15" s="176"/>
      <c r="Y15" s="176"/>
      <c r="Z15" s="285"/>
      <c r="AA15" s="599"/>
      <c r="AB15" s="601"/>
      <c r="AC15" s="601"/>
      <c r="AD15" s="601"/>
      <c r="AE15" s="286"/>
      <c r="AF15" s="286"/>
      <c r="AG15" s="286"/>
    </row>
    <row r="16" spans="1:33" s="9" customFormat="1" ht="27.75" customHeight="1" x14ac:dyDescent="0.25">
      <c r="A16" s="269" t="s">
        <v>1438</v>
      </c>
      <c r="B16" s="1077" t="s">
        <v>1439</v>
      </c>
      <c r="C16" s="1077"/>
      <c r="D16" s="1077"/>
      <c r="E16" s="1077"/>
      <c r="F16" s="596">
        <v>2402964.4561362802</v>
      </c>
      <c r="G16" s="270">
        <v>8.0600958751272E-13</v>
      </c>
      <c r="H16" s="596"/>
      <c r="I16" s="596"/>
      <c r="J16" s="596">
        <v>2402964.4561362802</v>
      </c>
      <c r="K16" s="596"/>
      <c r="L16" s="596"/>
      <c r="M16" s="596"/>
      <c r="N16" s="596">
        <v>100</v>
      </c>
      <c r="O16" s="596"/>
      <c r="R16" s="597">
        <v>0</v>
      </c>
      <c r="T16" s="175"/>
      <c r="U16" s="286"/>
      <c r="V16" s="598"/>
      <c r="W16" s="176"/>
      <c r="X16" s="176"/>
      <c r="Y16" s="176"/>
      <c r="Z16" s="285"/>
      <c r="AA16" s="599"/>
      <c r="AB16" s="601"/>
      <c r="AC16" s="601"/>
      <c r="AD16" s="601"/>
      <c r="AE16" s="286"/>
      <c r="AF16" s="286"/>
      <c r="AG16" s="286"/>
    </row>
    <row r="17" spans="1:33" s="10" customFormat="1" ht="40.5" customHeight="1" x14ac:dyDescent="0.25">
      <c r="A17" s="269" t="s">
        <v>373</v>
      </c>
      <c r="B17" s="1075" t="s">
        <v>225</v>
      </c>
      <c r="C17" s="1075"/>
      <c r="D17" s="1075"/>
      <c r="E17" s="1075"/>
      <c r="F17" s="596">
        <v>3067978.3441357599</v>
      </c>
      <c r="G17" s="270">
        <v>1.2621777165642098E-12</v>
      </c>
      <c r="H17" s="596">
        <v>2627023.5655080499</v>
      </c>
      <c r="I17" s="596"/>
      <c r="J17" s="596">
        <v>440954.77862771001</v>
      </c>
      <c r="K17" s="596"/>
      <c r="L17" s="596">
        <v>85.627187379905521</v>
      </c>
      <c r="M17" s="596"/>
      <c r="N17" s="596">
        <v>14.372812620094475</v>
      </c>
      <c r="O17" s="596"/>
      <c r="R17" s="597">
        <v>0</v>
      </c>
      <c r="T17" s="175"/>
      <c r="U17" s="284"/>
      <c r="V17" s="598"/>
      <c r="W17" s="176"/>
      <c r="X17" s="176"/>
      <c r="Y17" s="176"/>
      <c r="Z17" s="285"/>
      <c r="AA17" s="599"/>
      <c r="AB17" s="600"/>
      <c r="AC17" s="600"/>
      <c r="AD17" s="600"/>
      <c r="AE17" s="284"/>
      <c r="AF17" s="284"/>
      <c r="AG17" s="284"/>
    </row>
    <row r="18" spans="1:33" s="9" customFormat="1" ht="47.25" customHeight="1" x14ac:dyDescent="0.25">
      <c r="A18" s="269" t="s">
        <v>374</v>
      </c>
      <c r="B18" s="1077" t="s">
        <v>73</v>
      </c>
      <c r="C18" s="1077"/>
      <c r="D18" s="1077"/>
      <c r="E18" s="1077"/>
      <c r="F18" s="596">
        <v>2150675.8515884201</v>
      </c>
      <c r="G18" s="270">
        <v>9.3049435087137994E-13</v>
      </c>
      <c r="H18" s="596">
        <v>2150504.9669167399</v>
      </c>
      <c r="I18" s="596"/>
      <c r="J18" s="596">
        <v>170.88467168</v>
      </c>
      <c r="K18" s="596"/>
      <c r="L18" s="596">
        <v>99.992054373440141</v>
      </c>
      <c r="M18" s="596"/>
      <c r="N18" s="602">
        <v>7.9456265598458302E-3</v>
      </c>
      <c r="O18" s="596"/>
      <c r="R18" s="597">
        <v>0</v>
      </c>
      <c r="T18" s="175"/>
      <c r="U18" s="286"/>
      <c r="V18" s="598"/>
      <c r="W18" s="176"/>
      <c r="X18" s="176"/>
      <c r="Y18" s="176"/>
      <c r="Z18" s="285"/>
      <c r="AA18" s="599"/>
      <c r="AB18" s="601"/>
      <c r="AC18" s="601"/>
      <c r="AD18" s="601"/>
      <c r="AE18" s="286"/>
      <c r="AF18" s="286"/>
      <c r="AG18" s="286"/>
    </row>
    <row r="19" spans="1:33" s="9" customFormat="1" ht="30" customHeight="1" x14ac:dyDescent="0.25">
      <c r="A19" s="269" t="s">
        <v>375</v>
      </c>
      <c r="B19" s="1077" t="s">
        <v>747</v>
      </c>
      <c r="C19" s="1077"/>
      <c r="D19" s="1077"/>
      <c r="E19" s="1077"/>
      <c r="F19" s="596">
        <v>917302.49254733999</v>
      </c>
      <c r="G19" s="270">
        <v>3.3168336569283E-13</v>
      </c>
      <c r="H19" s="596">
        <v>476518.59859130997</v>
      </c>
      <c r="I19" s="596"/>
      <c r="J19" s="596">
        <v>440783.89395603002</v>
      </c>
      <c r="K19" s="596"/>
      <c r="L19" s="596">
        <v>51.94781464814541</v>
      </c>
      <c r="M19" s="596"/>
      <c r="N19" s="596">
        <v>48.052185351854597</v>
      </c>
      <c r="O19" s="596"/>
      <c r="R19" s="597">
        <v>0</v>
      </c>
      <c r="T19" s="175"/>
      <c r="U19" s="286"/>
      <c r="V19" s="598"/>
      <c r="W19" s="176"/>
      <c r="X19" s="176"/>
      <c r="Y19" s="176"/>
      <c r="Z19" s="285"/>
      <c r="AA19" s="599"/>
      <c r="AB19" s="601"/>
      <c r="AC19" s="601"/>
      <c r="AD19" s="601"/>
      <c r="AE19" s="286"/>
      <c r="AF19" s="286"/>
      <c r="AG19" s="286"/>
    </row>
    <row r="20" spans="1:33" s="10" customFormat="1" ht="26.25" customHeight="1" x14ac:dyDescent="0.25">
      <c r="A20" s="269" t="s">
        <v>381</v>
      </c>
      <c r="B20" s="1081" t="s">
        <v>609</v>
      </c>
      <c r="C20" s="1081"/>
      <c r="D20" s="1081"/>
      <c r="E20" s="1081"/>
      <c r="F20" s="596">
        <v>1635559.1746630401</v>
      </c>
      <c r="G20" s="270">
        <v>5.4908758025309E-13</v>
      </c>
      <c r="H20" s="596">
        <v>1635350.1227045199</v>
      </c>
      <c r="I20" s="596"/>
      <c r="J20" s="596">
        <v>209.05195852</v>
      </c>
      <c r="K20" s="596"/>
      <c r="L20" s="596">
        <v>99.987218318862531</v>
      </c>
      <c r="M20" s="596"/>
      <c r="N20" s="602">
        <v>1.2781681137465976E-2</v>
      </c>
      <c r="O20" s="596"/>
      <c r="R20" s="597">
        <v>0</v>
      </c>
      <c r="T20" s="175"/>
      <c r="U20" s="287"/>
      <c r="V20" s="598"/>
      <c r="W20" s="176"/>
      <c r="X20" s="176"/>
      <c r="Y20" s="176"/>
      <c r="Z20" s="285"/>
      <c r="AA20" s="599"/>
      <c r="AB20" s="600"/>
      <c r="AC20" s="600"/>
      <c r="AD20" s="600"/>
      <c r="AE20" s="287"/>
      <c r="AF20" s="287"/>
      <c r="AG20" s="287"/>
    </row>
    <row r="21" spans="1:33" s="9" customFormat="1" ht="28.5" customHeight="1" x14ac:dyDescent="0.25">
      <c r="A21" s="269" t="s">
        <v>382</v>
      </c>
      <c r="B21" s="1079" t="s">
        <v>612</v>
      </c>
      <c r="C21" s="1079"/>
      <c r="D21" s="1079"/>
      <c r="E21" s="1079"/>
      <c r="F21" s="596">
        <v>1589075.4555816499</v>
      </c>
      <c r="G21" s="270">
        <v>5.3454240488009009E-13</v>
      </c>
      <c r="H21" s="596">
        <v>1588866.4035475799</v>
      </c>
      <c r="I21" s="596"/>
      <c r="J21" s="596">
        <v>209.05203406999999</v>
      </c>
      <c r="K21" s="596"/>
      <c r="L21" s="596">
        <v>99.986844423697079</v>
      </c>
      <c r="M21" s="596"/>
      <c r="N21" s="602">
        <v>1.3155576302918894E-2</v>
      </c>
      <c r="O21" s="596"/>
      <c r="R21" s="597">
        <v>0</v>
      </c>
      <c r="T21" s="175"/>
      <c r="U21" s="288"/>
      <c r="V21" s="598"/>
      <c r="W21" s="176"/>
      <c r="X21" s="176"/>
      <c r="Y21" s="176"/>
      <c r="Z21" s="285"/>
      <c r="AA21" s="599"/>
      <c r="AB21" s="601"/>
      <c r="AC21" s="601"/>
      <c r="AD21" s="601"/>
      <c r="AE21" s="288"/>
      <c r="AF21" s="288"/>
      <c r="AG21" s="288"/>
    </row>
    <row r="22" spans="1:33" s="9" customFormat="1" ht="29.25" customHeight="1" x14ac:dyDescent="0.25">
      <c r="A22" s="269" t="s">
        <v>383</v>
      </c>
      <c r="B22" s="1079" t="s">
        <v>133</v>
      </c>
      <c r="C22" s="1079"/>
      <c r="D22" s="1079"/>
      <c r="E22" s="1079"/>
      <c r="F22" s="596">
        <v>46483.719081390002</v>
      </c>
      <c r="G22" s="270">
        <v>1.4545175372999998E-14</v>
      </c>
      <c r="H22" s="596">
        <v>46483.719156940002</v>
      </c>
      <c r="I22" s="596"/>
      <c r="J22" s="603">
        <v>-7.5550000000000007E-5</v>
      </c>
      <c r="K22" s="596"/>
      <c r="L22" s="596">
        <v>100.00000016253003</v>
      </c>
      <c r="M22" s="596"/>
      <c r="N22" s="604">
        <v>-1.6253002447527233E-7</v>
      </c>
      <c r="O22" s="596"/>
      <c r="R22" s="597">
        <v>0</v>
      </c>
      <c r="T22" s="175"/>
      <c r="U22" s="288"/>
      <c r="V22" s="598"/>
      <c r="W22" s="176"/>
      <c r="X22" s="176"/>
      <c r="Y22" s="176"/>
      <c r="Z22" s="285"/>
      <c r="AA22" s="599"/>
      <c r="AB22" s="601"/>
      <c r="AC22" s="601"/>
      <c r="AD22" s="601"/>
      <c r="AE22" s="288"/>
      <c r="AF22" s="288"/>
      <c r="AG22" s="288"/>
    </row>
    <row r="23" spans="1:33" s="10" customFormat="1" ht="29.25" customHeight="1" x14ac:dyDescent="0.25">
      <c r="A23" s="269" t="s">
        <v>384</v>
      </c>
      <c r="B23" s="1081" t="s">
        <v>565</v>
      </c>
      <c r="C23" s="1081"/>
      <c r="D23" s="1081"/>
      <c r="E23" s="1081"/>
      <c r="F23" s="596">
        <v>3017194.7572819898</v>
      </c>
      <c r="G23" s="270">
        <v>1.0945728943048398E-12</v>
      </c>
      <c r="H23" s="596">
        <v>2958274.4350634599</v>
      </c>
      <c r="I23" s="596"/>
      <c r="J23" s="596">
        <v>58920.322218529996</v>
      </c>
      <c r="K23" s="596"/>
      <c r="L23" s="596">
        <v>98.047182003205918</v>
      </c>
      <c r="M23" s="596"/>
      <c r="N23" s="596">
        <v>1.9528179967940749</v>
      </c>
      <c r="O23" s="596"/>
      <c r="R23" s="597">
        <v>0</v>
      </c>
      <c r="T23" s="175"/>
      <c r="U23" s="287"/>
      <c r="V23" s="598"/>
      <c r="W23" s="176"/>
      <c r="X23" s="176"/>
      <c r="Y23" s="176"/>
      <c r="Z23" s="285"/>
      <c r="AA23" s="599"/>
      <c r="AB23" s="600"/>
      <c r="AC23" s="600"/>
      <c r="AD23" s="600"/>
      <c r="AE23" s="287"/>
      <c r="AF23" s="287"/>
      <c r="AG23" s="287"/>
    </row>
    <row r="24" spans="1:33" s="9" customFormat="1" ht="27.75" customHeight="1" x14ac:dyDescent="0.25">
      <c r="A24" s="269" t="s">
        <v>385</v>
      </c>
      <c r="B24" s="1077" t="s">
        <v>566</v>
      </c>
      <c r="C24" s="1077"/>
      <c r="D24" s="1077"/>
      <c r="E24" s="1077"/>
      <c r="F24" s="596">
        <v>2995036.8470970602</v>
      </c>
      <c r="G24" s="270">
        <v>1.08549958222907E-12</v>
      </c>
      <c r="H24" s="596">
        <v>2938595.0812467099</v>
      </c>
      <c r="I24" s="596"/>
      <c r="J24" s="596">
        <v>56441.765850349999</v>
      </c>
      <c r="K24" s="596"/>
      <c r="L24" s="596">
        <v>98.115490101397029</v>
      </c>
      <c r="M24" s="596"/>
      <c r="N24" s="596">
        <v>1.8845098986029569</v>
      </c>
      <c r="O24" s="596"/>
      <c r="R24" s="597">
        <v>0</v>
      </c>
      <c r="T24" s="175"/>
      <c r="U24" s="286"/>
      <c r="V24" s="598"/>
      <c r="W24" s="176"/>
      <c r="X24" s="176"/>
      <c r="Y24" s="176"/>
      <c r="Z24" s="285"/>
      <c r="AA24" s="599"/>
      <c r="AB24" s="601"/>
      <c r="AC24" s="601"/>
      <c r="AD24" s="601"/>
      <c r="AE24" s="286"/>
      <c r="AF24" s="286"/>
      <c r="AG24" s="286"/>
    </row>
    <row r="25" spans="1:33" s="9" customFormat="1" ht="42" customHeight="1" x14ac:dyDescent="0.25">
      <c r="A25" s="269" t="s">
        <v>172</v>
      </c>
      <c r="B25" s="1082" t="s">
        <v>1440</v>
      </c>
      <c r="C25" s="1082"/>
      <c r="D25" s="1082"/>
      <c r="E25" s="1082"/>
      <c r="F25" s="596">
        <v>17678.149127600002</v>
      </c>
      <c r="G25" s="270">
        <v>7.4826098389200009E-15</v>
      </c>
      <c r="H25" s="596">
        <v>16828.90853303</v>
      </c>
      <c r="I25" s="596"/>
      <c r="J25" s="596">
        <v>849.24059456999998</v>
      </c>
      <c r="K25" s="596"/>
      <c r="L25" s="596">
        <v>95.196100064321072</v>
      </c>
      <c r="M25" s="596"/>
      <c r="N25" s="596">
        <v>4.8038999356789196</v>
      </c>
      <c r="O25" s="596"/>
      <c r="R25" s="597">
        <v>0</v>
      </c>
      <c r="T25" s="175"/>
      <c r="U25" s="289"/>
      <c r="V25" s="598"/>
      <c r="W25" s="176"/>
      <c r="X25" s="176"/>
      <c r="Y25" s="176"/>
      <c r="Z25" s="285"/>
      <c r="AA25" s="599"/>
      <c r="AB25" s="601"/>
      <c r="AC25" s="601"/>
      <c r="AD25" s="601"/>
      <c r="AE25" s="289"/>
      <c r="AF25" s="289"/>
      <c r="AG25" s="289"/>
    </row>
    <row r="26" spans="1:33" s="9" customFormat="1" ht="24" customHeight="1" x14ac:dyDescent="0.25">
      <c r="A26" s="269" t="s">
        <v>175</v>
      </c>
      <c r="B26" s="1077" t="s">
        <v>348</v>
      </c>
      <c r="C26" s="1077"/>
      <c r="D26" s="1077"/>
      <c r="E26" s="1077"/>
      <c r="F26" s="596">
        <v>2502.51385622</v>
      </c>
      <c r="G26" s="270">
        <v>1.1967588997999998E-15</v>
      </c>
      <c r="H26" s="596">
        <v>2502.51385622</v>
      </c>
      <c r="I26" s="596"/>
      <c r="J26" s="596"/>
      <c r="K26" s="596"/>
      <c r="L26" s="596">
        <v>100</v>
      </c>
      <c r="M26" s="596"/>
      <c r="N26" s="596"/>
      <c r="O26" s="596"/>
      <c r="R26" s="597">
        <v>0</v>
      </c>
      <c r="T26" s="175"/>
      <c r="U26" s="286"/>
      <c r="V26" s="598"/>
      <c r="W26" s="176"/>
      <c r="X26" s="176"/>
      <c r="Y26" s="176"/>
      <c r="Z26" s="285"/>
      <c r="AA26" s="599"/>
      <c r="AB26" s="601"/>
      <c r="AC26" s="601"/>
      <c r="AD26" s="601"/>
      <c r="AE26" s="286"/>
      <c r="AF26" s="286"/>
      <c r="AG26" s="286"/>
    </row>
    <row r="27" spans="1:33" s="9" customFormat="1" ht="44.25" customHeight="1" x14ac:dyDescent="0.25">
      <c r="A27" s="269" t="s">
        <v>176</v>
      </c>
      <c r="B27" s="1077" t="s">
        <v>349</v>
      </c>
      <c r="C27" s="1077"/>
      <c r="D27" s="1077"/>
      <c r="E27" s="1077"/>
      <c r="F27" s="596">
        <v>1977.2472011100001</v>
      </c>
      <c r="G27" s="270">
        <v>3.9394333705E-16</v>
      </c>
      <c r="H27" s="596">
        <v>347.93142749999998</v>
      </c>
      <c r="I27" s="596"/>
      <c r="J27" s="596">
        <v>1629.31577361</v>
      </c>
      <c r="K27" s="596"/>
      <c r="L27" s="596">
        <v>17.596759135867075</v>
      </c>
      <c r="M27" s="596"/>
      <c r="N27" s="596">
        <v>82.403240864132925</v>
      </c>
      <c r="O27" s="596"/>
      <c r="R27" s="597">
        <v>0</v>
      </c>
      <c r="T27" s="175"/>
      <c r="U27" s="286"/>
      <c r="V27" s="598"/>
      <c r="W27" s="176"/>
      <c r="X27" s="176"/>
      <c r="Y27" s="176"/>
      <c r="Z27" s="285"/>
      <c r="AA27" s="599"/>
      <c r="AB27" s="601"/>
      <c r="AC27" s="601"/>
      <c r="AD27" s="601"/>
      <c r="AE27" s="286"/>
      <c r="AF27" s="286"/>
      <c r="AG27" s="286"/>
    </row>
    <row r="28" spans="1:33" s="10" customFormat="1" ht="23.25" customHeight="1" x14ac:dyDescent="0.25">
      <c r="A28" s="269" t="s">
        <v>179</v>
      </c>
      <c r="B28" s="1075" t="s">
        <v>451</v>
      </c>
      <c r="C28" s="1075"/>
      <c r="D28" s="1075"/>
      <c r="E28" s="1075"/>
      <c r="F28" s="596">
        <v>124814.30724018</v>
      </c>
      <c r="G28" s="270">
        <v>4.4451033678349993E-14</v>
      </c>
      <c r="H28" s="596">
        <v>92052.527223020006</v>
      </c>
      <c r="I28" s="596"/>
      <c r="J28" s="596">
        <v>32761.780017159999</v>
      </c>
      <c r="K28" s="596"/>
      <c r="L28" s="596">
        <v>73.75158285811213</v>
      </c>
      <c r="M28" s="596"/>
      <c r="N28" s="596">
        <v>26.24841714188787</v>
      </c>
      <c r="O28" s="596"/>
      <c r="R28" s="597">
        <v>0</v>
      </c>
      <c r="T28" s="175"/>
      <c r="U28" s="284"/>
      <c r="V28" s="598"/>
      <c r="W28" s="176"/>
      <c r="X28" s="176"/>
      <c r="Y28" s="176"/>
      <c r="Z28" s="285"/>
      <c r="AA28" s="599"/>
      <c r="AB28" s="600"/>
      <c r="AC28" s="600"/>
      <c r="AD28" s="600"/>
      <c r="AE28" s="284"/>
      <c r="AF28" s="284"/>
      <c r="AG28" s="284"/>
    </row>
    <row r="29" spans="1:33" s="10" customFormat="1" ht="42" customHeight="1" x14ac:dyDescent="0.25">
      <c r="A29" s="269" t="s">
        <v>469</v>
      </c>
      <c r="B29" s="1075" t="s">
        <v>36</v>
      </c>
      <c r="C29" s="1075"/>
      <c r="D29" s="1075"/>
      <c r="E29" s="1075"/>
      <c r="F29" s="596">
        <v>2083.1613882800002</v>
      </c>
      <c r="G29" s="270">
        <v>6.5038447820999997E-16</v>
      </c>
      <c r="H29" s="596">
        <v>749.64699492</v>
      </c>
      <c r="I29" s="596">
        <v>1098.4080521599999</v>
      </c>
      <c r="J29" s="596">
        <v>235.1063412</v>
      </c>
      <c r="K29" s="596"/>
      <c r="L29" s="596">
        <v>35.986025813341307</v>
      </c>
      <c r="M29" s="596">
        <v>52.72793833160091</v>
      </c>
      <c r="N29" s="596">
        <v>11.286035855057769</v>
      </c>
      <c r="O29" s="596"/>
      <c r="R29" s="597">
        <v>0</v>
      </c>
      <c r="T29" s="175"/>
      <c r="U29" s="284"/>
      <c r="V29" s="598"/>
      <c r="W29" s="176"/>
      <c r="X29" s="176"/>
      <c r="Y29" s="176"/>
      <c r="Z29" s="285"/>
      <c r="AA29" s="599"/>
      <c r="AB29" s="600"/>
      <c r="AC29" s="600"/>
      <c r="AD29" s="600"/>
      <c r="AE29" s="284"/>
      <c r="AF29" s="284"/>
      <c r="AG29" s="284"/>
    </row>
    <row r="30" spans="1:33" s="10" customFormat="1" ht="30" customHeight="1" x14ac:dyDescent="0.25">
      <c r="A30" s="269" t="s">
        <v>470</v>
      </c>
      <c r="B30" s="1075" t="s">
        <v>61</v>
      </c>
      <c r="C30" s="1075"/>
      <c r="D30" s="1075"/>
      <c r="E30" s="1075"/>
      <c r="F30" s="596">
        <v>2980870.1893965001</v>
      </c>
      <c r="G30" s="270">
        <v>1.07964082922961E-12</v>
      </c>
      <c r="H30" s="596">
        <v>2980870.1893965001</v>
      </c>
      <c r="I30" s="596"/>
      <c r="J30" s="596"/>
      <c r="K30" s="596"/>
      <c r="L30" s="596">
        <v>100</v>
      </c>
      <c r="M30" s="596"/>
      <c r="N30" s="596"/>
      <c r="O30" s="596"/>
      <c r="R30" s="597">
        <v>0</v>
      </c>
      <c r="T30" s="175"/>
      <c r="U30" s="284"/>
      <c r="V30" s="598"/>
      <c r="W30" s="176"/>
      <c r="X30" s="176"/>
      <c r="Y30" s="176"/>
      <c r="Z30" s="285"/>
      <c r="AA30" s="599"/>
      <c r="AB30" s="600"/>
      <c r="AC30" s="600"/>
      <c r="AD30" s="600"/>
      <c r="AE30" s="284"/>
      <c r="AF30" s="284"/>
      <c r="AG30" s="284"/>
    </row>
    <row r="31" spans="1:33" s="9" customFormat="1" ht="24" customHeight="1" x14ac:dyDescent="0.25">
      <c r="A31" s="269" t="s">
        <v>471</v>
      </c>
      <c r="B31" s="1077" t="s">
        <v>22</v>
      </c>
      <c r="C31" s="1077"/>
      <c r="D31" s="1077"/>
      <c r="E31" s="1077"/>
      <c r="F31" s="596">
        <v>2543171.9632261698</v>
      </c>
      <c r="G31" s="270">
        <v>9.7581322367227001E-13</v>
      </c>
      <c r="H31" s="596">
        <v>2543171.9632261698</v>
      </c>
      <c r="I31" s="596"/>
      <c r="J31" s="596"/>
      <c r="K31" s="596"/>
      <c r="L31" s="596">
        <v>100</v>
      </c>
      <c r="M31" s="596"/>
      <c r="N31" s="596"/>
      <c r="O31" s="596"/>
      <c r="R31" s="597">
        <v>0</v>
      </c>
      <c r="T31" s="175"/>
      <c r="U31" s="286"/>
      <c r="V31" s="598"/>
      <c r="W31" s="176"/>
      <c r="X31" s="176"/>
      <c r="Y31" s="176"/>
      <c r="Z31" s="285"/>
      <c r="AA31" s="599"/>
      <c r="AB31" s="601"/>
      <c r="AC31" s="601"/>
      <c r="AD31" s="601"/>
      <c r="AE31" s="286"/>
      <c r="AF31" s="286"/>
      <c r="AG31" s="286"/>
    </row>
    <row r="32" spans="1:33" s="9" customFormat="1" ht="15.75" x14ac:dyDescent="0.25">
      <c r="A32" s="269" t="s">
        <v>472</v>
      </c>
      <c r="B32" s="1078" t="s">
        <v>23</v>
      </c>
      <c r="C32" s="1078"/>
      <c r="D32" s="1078"/>
      <c r="E32" s="1078"/>
      <c r="F32" s="596">
        <v>2542973.02010414</v>
      </c>
      <c r="G32" s="270">
        <v>9.7571827046382999E-13</v>
      </c>
      <c r="H32" s="596">
        <v>2542973.02010414</v>
      </c>
      <c r="I32" s="596"/>
      <c r="J32" s="596"/>
      <c r="K32" s="596"/>
      <c r="L32" s="596">
        <v>100</v>
      </c>
      <c r="M32" s="596"/>
      <c r="N32" s="596"/>
      <c r="O32" s="596"/>
      <c r="R32" s="597">
        <v>0</v>
      </c>
      <c r="T32" s="175"/>
      <c r="U32" s="290"/>
      <c r="V32" s="598"/>
      <c r="W32" s="176"/>
      <c r="X32" s="176"/>
      <c r="Y32" s="176"/>
      <c r="Z32" s="285"/>
      <c r="AA32" s="599"/>
      <c r="AB32" s="601"/>
      <c r="AC32" s="601"/>
      <c r="AD32" s="601"/>
      <c r="AE32" s="290"/>
      <c r="AF32" s="290"/>
      <c r="AG32" s="290"/>
    </row>
    <row r="33" spans="1:33" s="9" customFormat="1" ht="24" customHeight="1" x14ac:dyDescent="0.25">
      <c r="A33" s="269" t="s">
        <v>477</v>
      </c>
      <c r="B33" s="1077" t="s">
        <v>418</v>
      </c>
      <c r="C33" s="1077"/>
      <c r="D33" s="1077"/>
      <c r="E33" s="1077"/>
      <c r="F33" s="596">
        <v>14247.376409660001</v>
      </c>
      <c r="G33" s="270">
        <v>4.8389082304200005E-15</v>
      </c>
      <c r="H33" s="596">
        <v>14247.376409660001</v>
      </c>
      <c r="I33" s="596"/>
      <c r="J33" s="596"/>
      <c r="K33" s="596"/>
      <c r="L33" s="596">
        <v>100</v>
      </c>
      <c r="M33" s="596"/>
      <c r="N33" s="596"/>
      <c r="O33" s="596"/>
      <c r="R33" s="597">
        <v>0</v>
      </c>
      <c r="T33" s="175"/>
      <c r="U33" s="286"/>
      <c r="V33" s="598"/>
      <c r="W33" s="176"/>
      <c r="X33" s="176"/>
      <c r="Y33" s="176"/>
      <c r="Z33" s="285"/>
      <c r="AA33" s="599"/>
      <c r="AB33" s="601"/>
      <c r="AC33" s="601"/>
      <c r="AD33" s="601"/>
      <c r="AE33" s="286"/>
      <c r="AF33" s="286"/>
      <c r="AG33" s="286"/>
    </row>
    <row r="34" spans="1:33" s="9" customFormat="1" ht="60" customHeight="1" x14ac:dyDescent="0.25">
      <c r="A34" s="274" t="s">
        <v>483</v>
      </c>
      <c r="B34" s="1079" t="s">
        <v>26</v>
      </c>
      <c r="C34" s="1079"/>
      <c r="D34" s="1079"/>
      <c r="E34" s="1079"/>
      <c r="F34" s="596">
        <v>8004.3325398699999</v>
      </c>
      <c r="G34" s="270">
        <v>2.8195344954200001E-15</v>
      </c>
      <c r="H34" s="596">
        <v>8004.3325398699999</v>
      </c>
      <c r="I34" s="596"/>
      <c r="J34" s="596"/>
      <c r="K34" s="596"/>
      <c r="L34" s="596">
        <v>100</v>
      </c>
      <c r="M34" s="596"/>
      <c r="N34" s="596"/>
      <c r="O34" s="596"/>
      <c r="R34" s="597">
        <v>0</v>
      </c>
      <c r="T34" s="175"/>
      <c r="U34" s="288"/>
      <c r="V34" s="598"/>
      <c r="W34" s="176"/>
      <c r="X34" s="176"/>
      <c r="Y34" s="176"/>
      <c r="Z34" s="291"/>
      <c r="AA34" s="599"/>
      <c r="AB34" s="601"/>
      <c r="AC34" s="601"/>
      <c r="AD34" s="601"/>
      <c r="AE34" s="288"/>
      <c r="AF34" s="288"/>
      <c r="AG34" s="288"/>
    </row>
    <row r="35" spans="1:33" s="13" customFormat="1" ht="27.75" customHeight="1" x14ac:dyDescent="0.25">
      <c r="A35" s="269" t="s">
        <v>1441</v>
      </c>
      <c r="B35" s="1077" t="s">
        <v>920</v>
      </c>
      <c r="C35" s="1080"/>
      <c r="D35" s="1080"/>
      <c r="E35" s="1080"/>
      <c r="F35" s="596">
        <v>-91919.568220849993</v>
      </c>
      <c r="G35" s="270">
        <v>-8.6197987949509997E-14</v>
      </c>
      <c r="H35" s="596">
        <v>-91919.568220849993</v>
      </c>
      <c r="I35" s="596"/>
      <c r="J35" s="596"/>
      <c r="K35" s="596"/>
      <c r="L35" s="596">
        <v>100</v>
      </c>
      <c r="M35" s="596"/>
      <c r="N35" s="596"/>
      <c r="O35" s="596"/>
      <c r="R35" s="605">
        <v>0</v>
      </c>
      <c r="T35" s="175"/>
      <c r="U35" s="286"/>
      <c r="V35" s="598"/>
      <c r="W35" s="176"/>
      <c r="X35" s="176"/>
      <c r="Y35" s="176"/>
      <c r="Z35" s="285"/>
      <c r="AA35" s="599"/>
      <c r="AB35" s="606"/>
      <c r="AC35" s="606"/>
      <c r="AD35" s="606"/>
      <c r="AE35" s="607"/>
      <c r="AF35" s="607"/>
      <c r="AG35" s="607"/>
    </row>
    <row r="36" spans="1:33" s="13" customFormat="1" ht="34.5" customHeight="1" x14ac:dyDescent="0.25">
      <c r="A36" s="269" t="s">
        <v>1442</v>
      </c>
      <c r="B36" s="1077" t="s">
        <v>919</v>
      </c>
      <c r="C36" s="1080"/>
      <c r="D36" s="1080"/>
      <c r="E36" s="1080"/>
      <c r="F36" s="596">
        <v>-1000.77600217</v>
      </c>
      <c r="G36" s="270">
        <v>-9.1854031992999991E-16</v>
      </c>
      <c r="H36" s="596">
        <v>-1000.77600217</v>
      </c>
      <c r="I36" s="596"/>
      <c r="J36" s="596"/>
      <c r="K36" s="596"/>
      <c r="L36" s="596">
        <v>100</v>
      </c>
      <c r="M36" s="596"/>
      <c r="N36" s="596"/>
      <c r="O36" s="596"/>
      <c r="R36" s="594">
        <v>0</v>
      </c>
      <c r="T36" s="175"/>
      <c r="U36" s="286"/>
      <c r="V36" s="598"/>
      <c r="W36" s="176"/>
      <c r="X36" s="176"/>
      <c r="Y36" s="176"/>
      <c r="Z36" s="285"/>
      <c r="AA36" s="599"/>
      <c r="AB36" s="606"/>
      <c r="AC36" s="606"/>
      <c r="AD36" s="606"/>
      <c r="AE36" s="607"/>
      <c r="AF36" s="607"/>
      <c r="AG36" s="607"/>
    </row>
    <row r="37" spans="1:33" s="13" customFormat="1" ht="47.25" customHeight="1" x14ac:dyDescent="0.25">
      <c r="A37" s="269" t="s">
        <v>762</v>
      </c>
      <c r="B37" s="1077" t="s">
        <v>1500</v>
      </c>
      <c r="C37" s="1080"/>
      <c r="D37" s="1080"/>
      <c r="E37" s="1080"/>
      <c r="F37" s="596">
        <v>508366.43013781001</v>
      </c>
      <c r="G37" s="270">
        <v>1.8328559670094E-13</v>
      </c>
      <c r="H37" s="596">
        <v>508366.43013781001</v>
      </c>
      <c r="I37" s="596"/>
      <c r="J37" s="596"/>
      <c r="K37" s="596"/>
      <c r="L37" s="596">
        <v>100</v>
      </c>
      <c r="M37" s="596"/>
      <c r="N37" s="596"/>
      <c r="O37" s="596"/>
      <c r="R37" s="597">
        <v>0</v>
      </c>
      <c r="T37" s="175"/>
      <c r="U37" s="286"/>
      <c r="V37" s="598"/>
      <c r="W37" s="176"/>
      <c r="X37" s="176"/>
      <c r="Y37" s="176"/>
      <c r="Z37" s="285"/>
      <c r="AA37" s="599"/>
      <c r="AB37" s="606"/>
      <c r="AC37" s="606"/>
      <c r="AD37" s="606"/>
      <c r="AE37" s="607"/>
      <c r="AF37" s="607"/>
      <c r="AG37" s="607"/>
    </row>
    <row r="38" spans="1:33" s="10" customFormat="1" ht="42" customHeight="1" x14ac:dyDescent="0.25">
      <c r="A38" s="269" t="s">
        <v>479</v>
      </c>
      <c r="B38" s="1075" t="s">
        <v>269</v>
      </c>
      <c r="C38" s="1075"/>
      <c r="D38" s="1075"/>
      <c r="E38" s="1075"/>
      <c r="F38" s="596">
        <v>1068994.4250667901</v>
      </c>
      <c r="G38" s="270">
        <v>3.3196100934651004E-13</v>
      </c>
      <c r="H38" s="596">
        <v>660557.39638578997</v>
      </c>
      <c r="I38" s="596">
        <v>97712.623856699996</v>
      </c>
      <c r="J38" s="596">
        <v>312198.27660733002</v>
      </c>
      <c r="K38" s="596">
        <v>210.18748321000001</v>
      </c>
      <c r="L38" s="596">
        <v>61.792407976731845</v>
      </c>
      <c r="M38" s="596">
        <v>9.1406111730278639</v>
      </c>
      <c r="N38" s="596">
        <v>29.20485544981435</v>
      </c>
      <c r="O38" s="602">
        <v>1.9662168322053468E-2</v>
      </c>
      <c r="R38" s="597">
        <v>0</v>
      </c>
      <c r="T38" s="175"/>
      <c r="U38" s="284"/>
      <c r="V38" s="598"/>
      <c r="W38" s="176"/>
      <c r="X38" s="176"/>
      <c r="Y38" s="176"/>
      <c r="Z38" s="285"/>
      <c r="AA38" s="599"/>
      <c r="AB38" s="600"/>
      <c r="AC38" s="600"/>
      <c r="AD38" s="600"/>
      <c r="AE38" s="284"/>
      <c r="AF38" s="284"/>
      <c r="AG38" s="284"/>
    </row>
    <row r="39" spans="1:33" s="10" customFormat="1" ht="24" customHeight="1" x14ac:dyDescent="0.25">
      <c r="A39" s="269" t="s">
        <v>606</v>
      </c>
      <c r="B39" s="1075" t="s">
        <v>324</v>
      </c>
      <c r="C39" s="1075"/>
      <c r="D39" s="1075"/>
      <c r="E39" s="1075"/>
      <c r="F39" s="596">
        <v>178008.13871289001</v>
      </c>
      <c r="G39" s="270">
        <v>7.5582024928919997E-14</v>
      </c>
      <c r="H39" s="596">
        <v>148067.71163949001</v>
      </c>
      <c r="I39" s="596"/>
      <c r="J39" s="596">
        <v>29940.427073399998</v>
      </c>
      <c r="K39" s="596"/>
      <c r="L39" s="596">
        <v>83.180304400749321</v>
      </c>
      <c r="M39" s="596"/>
      <c r="N39" s="596">
        <v>16.819695599250675</v>
      </c>
      <c r="O39" s="596"/>
      <c r="R39" s="597">
        <v>0</v>
      </c>
      <c r="T39" s="175"/>
      <c r="U39" s="284"/>
      <c r="V39" s="598"/>
      <c r="W39" s="176"/>
      <c r="X39" s="176"/>
      <c r="Y39" s="176"/>
      <c r="Z39" s="285"/>
      <c r="AA39" s="599"/>
      <c r="AB39" s="600"/>
      <c r="AC39" s="600"/>
      <c r="AD39" s="600"/>
      <c r="AE39" s="284"/>
      <c r="AF39" s="284"/>
      <c r="AG39" s="284"/>
    </row>
    <row r="40" spans="1:33" s="10" customFormat="1" ht="33" customHeight="1" x14ac:dyDescent="0.25">
      <c r="A40" s="269" t="s">
        <v>502</v>
      </c>
      <c r="B40" s="1075" t="s">
        <v>820</v>
      </c>
      <c r="C40" s="1075"/>
      <c r="D40" s="1075"/>
      <c r="E40" s="1075"/>
      <c r="F40" s="596">
        <v>181744.26262371</v>
      </c>
      <c r="G40" s="270">
        <v>6.769419649741001E-14</v>
      </c>
      <c r="H40" s="596">
        <v>138518.69129121999</v>
      </c>
      <c r="I40" s="596">
        <v>3561.6111866599999</v>
      </c>
      <c r="J40" s="596">
        <v>38657.531492690003</v>
      </c>
      <c r="K40" s="596">
        <v>1008.06014068</v>
      </c>
      <c r="L40" s="596">
        <v>76.216266357752474</v>
      </c>
      <c r="M40" s="596">
        <v>1.9596828726495157</v>
      </c>
      <c r="N40" s="596">
        <v>21.270289875795406</v>
      </c>
      <c r="O40" s="596">
        <v>0.5546585769076654</v>
      </c>
      <c r="R40" s="597">
        <v>0</v>
      </c>
      <c r="T40" s="175"/>
      <c r="U40" s="284"/>
      <c r="V40" s="598"/>
      <c r="W40" s="176"/>
      <c r="X40" s="176"/>
      <c r="Y40" s="176"/>
      <c r="Z40" s="285"/>
      <c r="AA40" s="599"/>
      <c r="AB40" s="600"/>
      <c r="AC40" s="600"/>
      <c r="AD40" s="600"/>
      <c r="AE40" s="284"/>
      <c r="AF40" s="284"/>
      <c r="AG40" s="284"/>
    </row>
    <row r="41" spans="1:33" s="10" customFormat="1" ht="28.5" customHeight="1" x14ac:dyDescent="0.25">
      <c r="A41" s="269" t="s">
        <v>711</v>
      </c>
      <c r="B41" s="1075" t="s">
        <v>405</v>
      </c>
      <c r="C41" s="1075"/>
      <c r="D41" s="1075"/>
      <c r="E41" s="1075"/>
      <c r="F41" s="596">
        <v>203095.07208648001</v>
      </c>
      <c r="G41" s="270">
        <v>7.9144913483189999E-14</v>
      </c>
      <c r="H41" s="596">
        <v>93000.689761910005</v>
      </c>
      <c r="I41" s="596">
        <v>18.949317560000001</v>
      </c>
      <c r="J41" s="596">
        <v>110074.38037401999</v>
      </c>
      <c r="K41" s="596">
        <v>1.05263299</v>
      </c>
      <c r="L41" s="596">
        <v>45.791701790927419</v>
      </c>
      <c r="M41" s="602">
        <v>9.330269496608555E-3</v>
      </c>
      <c r="N41" s="596">
        <v>54.198449643893468</v>
      </c>
      <c r="O41" s="608">
        <v>5.1829568250271374E-4</v>
      </c>
      <c r="R41" s="597">
        <v>0</v>
      </c>
      <c r="T41" s="175"/>
      <c r="U41" s="284"/>
      <c r="V41" s="598"/>
      <c r="W41" s="176"/>
      <c r="X41" s="176"/>
      <c r="Y41" s="176"/>
      <c r="Z41" s="285"/>
      <c r="AA41" s="599"/>
      <c r="AB41" s="600"/>
      <c r="AC41" s="600"/>
      <c r="AD41" s="600"/>
      <c r="AE41" s="284"/>
      <c r="AF41" s="284"/>
      <c r="AG41" s="284"/>
    </row>
    <row r="42" spans="1:33" s="10" customFormat="1" ht="24" customHeight="1" x14ac:dyDescent="0.25">
      <c r="A42" s="269" t="s">
        <v>222</v>
      </c>
      <c r="B42" s="1075" t="s">
        <v>80</v>
      </c>
      <c r="C42" s="1075"/>
      <c r="D42" s="1075"/>
      <c r="E42" s="1075"/>
      <c r="F42" s="596">
        <v>22545.949424319999</v>
      </c>
      <c r="G42" s="270">
        <v>7.6942886859300008E-15</v>
      </c>
      <c r="H42" s="596">
        <v>21706.75284071</v>
      </c>
      <c r="I42" s="596"/>
      <c r="J42" s="596">
        <v>839.19658360999995</v>
      </c>
      <c r="K42" s="596"/>
      <c r="L42" s="596">
        <v>96.27783879127854</v>
      </c>
      <c r="M42" s="596"/>
      <c r="N42" s="596">
        <v>3.7221612087214675</v>
      </c>
      <c r="O42" s="596"/>
      <c r="R42" s="597">
        <v>0</v>
      </c>
      <c r="T42" s="175"/>
      <c r="U42" s="284"/>
      <c r="V42" s="598"/>
      <c r="W42" s="176"/>
      <c r="X42" s="176"/>
      <c r="Y42" s="176"/>
      <c r="Z42" s="285"/>
      <c r="AA42" s="599"/>
      <c r="AB42" s="600"/>
      <c r="AC42" s="600"/>
      <c r="AD42" s="600"/>
      <c r="AE42" s="284"/>
      <c r="AF42" s="284"/>
      <c r="AG42" s="284"/>
    </row>
    <row r="43" spans="1:33" s="10" customFormat="1" ht="24.75" customHeight="1" x14ac:dyDescent="0.25">
      <c r="A43" s="269" t="s">
        <v>30</v>
      </c>
      <c r="B43" s="1075" t="s">
        <v>664</v>
      </c>
      <c r="C43" s="1075"/>
      <c r="D43" s="1075"/>
      <c r="E43" s="1075"/>
      <c r="F43" s="596">
        <v>156089.30385965001</v>
      </c>
      <c r="G43" s="270">
        <v>3.5511346589739989E-14</v>
      </c>
      <c r="H43" s="596">
        <v>28143.61441903</v>
      </c>
      <c r="I43" s="596">
        <v>39682.414744419999</v>
      </c>
      <c r="J43" s="596">
        <v>87231.120496169999</v>
      </c>
      <c r="K43" s="596">
        <v>1047.09681443</v>
      </c>
      <c r="L43" s="596">
        <v>18.030456746950289</v>
      </c>
      <c r="M43" s="596">
        <v>25.42289174413964</v>
      </c>
      <c r="N43" s="596">
        <v>55.885392745812446</v>
      </c>
      <c r="O43" s="596">
        <v>0.67083188183830489</v>
      </c>
      <c r="R43" s="597">
        <v>0</v>
      </c>
      <c r="T43" s="175"/>
      <c r="U43" s="284"/>
      <c r="V43" s="598"/>
      <c r="W43" s="176"/>
      <c r="X43" s="176"/>
      <c r="Y43" s="176"/>
      <c r="Z43" s="285"/>
      <c r="AA43" s="599"/>
      <c r="AB43" s="600"/>
      <c r="AC43" s="600"/>
      <c r="AD43" s="600"/>
      <c r="AE43" s="284"/>
      <c r="AF43" s="284"/>
      <c r="AG43" s="284"/>
    </row>
    <row r="44" spans="1:33" s="10" customFormat="1" ht="24" customHeight="1" x14ac:dyDescent="0.25">
      <c r="A44" s="269" t="s">
        <v>116</v>
      </c>
      <c r="B44" s="1075" t="s">
        <v>537</v>
      </c>
      <c r="C44" s="1075"/>
      <c r="D44" s="1075"/>
      <c r="E44" s="1075"/>
      <c r="F44" s="596">
        <v>87125.139449680006</v>
      </c>
      <c r="G44" s="270">
        <v>1.185108426266E-14</v>
      </c>
      <c r="H44" s="596">
        <v>168048.21278535001</v>
      </c>
      <c r="I44" s="596">
        <v>-101942.33685981001</v>
      </c>
      <c r="J44" s="596">
        <v>21019.531179810001</v>
      </c>
      <c r="K44" s="596">
        <v>150.41129391999999</v>
      </c>
      <c r="L44" s="596">
        <v>192.88142761872757</v>
      </c>
      <c r="M44" s="596">
        <v>-117.00679907512553</v>
      </c>
      <c r="N44" s="596">
        <v>24.125678664709675</v>
      </c>
      <c r="O44" s="596">
        <v>0.17263822459288175</v>
      </c>
      <c r="R44" s="597">
        <v>0</v>
      </c>
      <c r="T44" s="175"/>
      <c r="U44" s="284"/>
      <c r="V44" s="598"/>
      <c r="W44" s="176"/>
      <c r="X44" s="176"/>
      <c r="Y44" s="176"/>
      <c r="Z44" s="285"/>
      <c r="AA44" s="599"/>
      <c r="AB44" s="600"/>
      <c r="AC44" s="600"/>
      <c r="AD44" s="600"/>
      <c r="AE44" s="284"/>
      <c r="AF44" s="284"/>
      <c r="AG44" s="284"/>
    </row>
    <row r="45" spans="1:33" s="8" customFormat="1" ht="24" customHeight="1" x14ac:dyDescent="0.25">
      <c r="A45" s="268" t="s">
        <v>800</v>
      </c>
      <c r="B45" s="1076" t="s">
        <v>797</v>
      </c>
      <c r="C45" s="1076"/>
      <c r="D45" s="1076"/>
      <c r="E45" s="1076"/>
      <c r="F45" s="589">
        <v>88626.287120399997</v>
      </c>
      <c r="G45" s="266">
        <v>3.5723197946169997E-14</v>
      </c>
      <c r="H45" s="589">
        <v>161008.34725918001</v>
      </c>
      <c r="I45" s="589">
        <v>2772774.76778288</v>
      </c>
      <c r="J45" s="589">
        <v>1446308.78044847</v>
      </c>
      <c r="K45" s="589">
        <v>1442788.68886265</v>
      </c>
      <c r="L45" s="589">
        <v>181.67109611671762</v>
      </c>
      <c r="M45" s="589">
        <v>3128.6143850481162</v>
      </c>
      <c r="N45" s="589">
        <v>1631.9185057178806</v>
      </c>
      <c r="O45" s="589">
        <v>1627.9466688056132</v>
      </c>
      <c r="R45" s="597">
        <v>0</v>
      </c>
      <c r="T45" s="175"/>
      <c r="U45" s="292"/>
      <c r="V45" s="591"/>
      <c r="W45" s="176"/>
      <c r="X45" s="176"/>
      <c r="Y45" s="176"/>
      <c r="Z45" s="283"/>
      <c r="AA45" s="592"/>
      <c r="AB45" s="595"/>
      <c r="AC45" s="595"/>
      <c r="AD45" s="595"/>
      <c r="AE45" s="292"/>
      <c r="AF45" s="292"/>
      <c r="AG45" s="292"/>
    </row>
    <row r="46" spans="1:33" ht="18" customHeight="1" x14ac:dyDescent="0.25">
      <c r="A46" s="14"/>
      <c r="B46" s="14"/>
      <c r="C46" s="14"/>
      <c r="D46" s="14"/>
      <c r="E46" s="15"/>
      <c r="F46" s="52"/>
      <c r="G46" s="52"/>
      <c r="H46" s="52"/>
      <c r="I46" s="52"/>
      <c r="J46" s="52"/>
      <c r="K46" s="52"/>
      <c r="R46" s="597">
        <v>0</v>
      </c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</row>
    <row r="47" spans="1:33" ht="15.75" x14ac:dyDescent="0.25">
      <c r="A47" s="177"/>
      <c r="E47" s="17"/>
      <c r="R47" s="597">
        <v>0</v>
      </c>
    </row>
    <row r="48" spans="1:33" ht="15.75" x14ac:dyDescent="0.25">
      <c r="E48" s="17"/>
      <c r="R48" s="597">
        <v>0</v>
      </c>
    </row>
    <row r="49" spans="5:18" ht="15.75" x14ac:dyDescent="0.25">
      <c r="E49" s="17"/>
      <c r="R49" s="597">
        <v>0</v>
      </c>
    </row>
    <row r="50" spans="5:18" ht="15.75" x14ac:dyDescent="0.25">
      <c r="E50" s="17"/>
      <c r="R50" s="597">
        <v>0</v>
      </c>
    </row>
    <row r="51" spans="5:18" ht="15.75" x14ac:dyDescent="0.25">
      <c r="E51" s="17"/>
      <c r="R51" s="597">
        <v>0</v>
      </c>
    </row>
    <row r="52" spans="5:18" ht="15.75" x14ac:dyDescent="0.25">
      <c r="E52" s="17"/>
      <c r="R52" s="597">
        <v>0</v>
      </c>
    </row>
    <row r="53" spans="5:18" ht="15.75" x14ac:dyDescent="0.25">
      <c r="E53" s="17"/>
      <c r="R53" s="597">
        <v>0</v>
      </c>
    </row>
    <row r="54" spans="5:18" ht="15.75" x14ac:dyDescent="0.25">
      <c r="E54" s="17"/>
      <c r="R54" s="597">
        <v>0</v>
      </c>
    </row>
    <row r="55" spans="5:18" ht="15.75" x14ac:dyDescent="0.25">
      <c r="E55" s="17"/>
      <c r="R55" s="597">
        <v>0</v>
      </c>
    </row>
    <row r="56" spans="5:18" ht="15.75" x14ac:dyDescent="0.25">
      <c r="E56" s="17"/>
      <c r="R56" s="597">
        <v>0</v>
      </c>
    </row>
    <row r="57" spans="5:18" ht="15.75" x14ac:dyDescent="0.25">
      <c r="E57" s="17"/>
      <c r="R57" s="597">
        <v>0</v>
      </c>
    </row>
    <row r="58" spans="5:18" ht="15.75" x14ac:dyDescent="0.25">
      <c r="E58" s="17"/>
      <c r="F58" s="6"/>
      <c r="G58" s="6"/>
      <c r="H58" s="6"/>
      <c r="I58" s="6"/>
      <c r="J58" s="6"/>
      <c r="K58" s="6"/>
      <c r="R58" s="597">
        <v>0</v>
      </c>
    </row>
    <row r="59" spans="5:18" ht="15.75" x14ac:dyDescent="0.25">
      <c r="E59" s="17"/>
      <c r="F59" s="6"/>
      <c r="G59" s="6"/>
      <c r="H59" s="6"/>
      <c r="I59" s="6"/>
      <c r="J59" s="6"/>
      <c r="K59" s="6"/>
      <c r="R59" s="597">
        <v>0</v>
      </c>
    </row>
    <row r="60" spans="5:18" ht="15.75" x14ac:dyDescent="0.25">
      <c r="E60" s="17"/>
      <c r="F60" s="6"/>
      <c r="G60" s="6"/>
      <c r="H60" s="6"/>
      <c r="I60" s="6"/>
      <c r="J60" s="6"/>
      <c r="K60" s="6"/>
      <c r="R60" s="597">
        <v>0</v>
      </c>
    </row>
    <row r="61" spans="5:18" ht="15.75" x14ac:dyDescent="0.25">
      <c r="E61" s="17"/>
      <c r="F61" s="6"/>
      <c r="G61" s="6"/>
      <c r="H61" s="6"/>
      <c r="I61" s="6"/>
      <c r="J61" s="6"/>
      <c r="K61" s="6"/>
      <c r="R61" s="597">
        <v>0</v>
      </c>
    </row>
    <row r="62" spans="5:18" ht="15.75" x14ac:dyDescent="0.25">
      <c r="E62" s="17"/>
      <c r="F62" s="6"/>
      <c r="G62" s="6"/>
      <c r="H62" s="6"/>
      <c r="I62" s="6"/>
      <c r="J62" s="6"/>
      <c r="K62" s="6"/>
      <c r="R62" s="597">
        <v>0</v>
      </c>
    </row>
    <row r="63" spans="5:18" ht="15.75" x14ac:dyDescent="0.25">
      <c r="E63" s="17"/>
      <c r="F63" s="6"/>
      <c r="G63" s="6"/>
      <c r="H63" s="6"/>
      <c r="I63" s="6"/>
      <c r="J63" s="6"/>
      <c r="K63" s="6"/>
      <c r="R63" s="597">
        <v>0</v>
      </c>
    </row>
    <row r="64" spans="5:18" ht="15.75" x14ac:dyDescent="0.25">
      <c r="E64" s="17"/>
      <c r="F64" s="6"/>
      <c r="G64" s="6"/>
      <c r="H64" s="6"/>
      <c r="I64" s="6"/>
      <c r="J64" s="6"/>
      <c r="K64" s="6"/>
      <c r="R64" s="597">
        <v>0</v>
      </c>
    </row>
    <row r="65" spans="5:21" ht="15.75" x14ac:dyDescent="0.25">
      <c r="E65" s="17"/>
      <c r="F65" s="6"/>
      <c r="G65" s="6"/>
      <c r="H65" s="6"/>
      <c r="I65" s="6"/>
      <c r="J65" s="6"/>
      <c r="K65" s="6"/>
      <c r="R65" s="597">
        <v>0</v>
      </c>
    </row>
    <row r="66" spans="5:21" ht="15.75" x14ac:dyDescent="0.25">
      <c r="E66" s="17"/>
      <c r="F66" s="6"/>
      <c r="G66" s="6"/>
      <c r="H66" s="6"/>
      <c r="I66" s="6"/>
      <c r="J66" s="6"/>
      <c r="K66" s="6"/>
      <c r="R66" s="597">
        <v>0</v>
      </c>
      <c r="U66" s="14"/>
    </row>
    <row r="67" spans="5:21" ht="15.75" x14ac:dyDescent="0.25">
      <c r="E67" s="17"/>
      <c r="F67" s="6"/>
      <c r="G67" s="6"/>
      <c r="H67" s="6"/>
      <c r="I67" s="6"/>
      <c r="J67" s="6"/>
      <c r="K67" s="6"/>
      <c r="R67" s="597">
        <v>0</v>
      </c>
      <c r="U67" s="598"/>
    </row>
    <row r="68" spans="5:21" ht="15.75" x14ac:dyDescent="0.25">
      <c r="E68" s="17"/>
      <c r="F68" s="6"/>
      <c r="G68" s="6"/>
      <c r="H68" s="6"/>
      <c r="I68" s="6"/>
      <c r="J68" s="6"/>
      <c r="K68" s="6"/>
      <c r="R68" s="597">
        <v>0</v>
      </c>
      <c r="U68" s="598"/>
    </row>
    <row r="69" spans="5:21" ht="15.75" x14ac:dyDescent="0.25">
      <c r="E69" s="17"/>
      <c r="F69" s="6"/>
      <c r="G69" s="6"/>
      <c r="H69" s="6"/>
      <c r="I69" s="6"/>
      <c r="J69" s="6"/>
      <c r="K69" s="6"/>
      <c r="R69" s="597">
        <v>0</v>
      </c>
      <c r="U69" s="598"/>
    </row>
    <row r="70" spans="5:21" ht="15.75" x14ac:dyDescent="0.25">
      <c r="E70" s="17"/>
      <c r="F70" s="6"/>
      <c r="G70" s="6"/>
      <c r="H70" s="6"/>
      <c r="I70" s="6"/>
      <c r="J70" s="6"/>
      <c r="K70" s="6"/>
      <c r="R70" s="594">
        <v>0</v>
      </c>
      <c r="U70" s="598"/>
    </row>
    <row r="71" spans="5:21" ht="15.75" x14ac:dyDescent="0.25">
      <c r="E71" s="17"/>
      <c r="F71" s="6"/>
      <c r="G71" s="6"/>
      <c r="H71" s="6"/>
      <c r="I71" s="6"/>
      <c r="J71" s="6"/>
      <c r="K71" s="6"/>
      <c r="U71" s="598"/>
    </row>
    <row r="72" spans="5:21" ht="15.75" x14ac:dyDescent="0.25">
      <c r="E72" s="17"/>
      <c r="F72" s="6"/>
      <c r="G72" s="6"/>
      <c r="H72" s="6"/>
      <c r="I72" s="6"/>
      <c r="J72" s="6"/>
      <c r="K72" s="6"/>
      <c r="U72" s="598"/>
    </row>
    <row r="73" spans="5:21" ht="15.75" x14ac:dyDescent="0.25">
      <c r="E73" s="17"/>
      <c r="F73" s="6"/>
      <c r="G73" s="6"/>
      <c r="H73" s="6"/>
      <c r="I73" s="6"/>
      <c r="J73" s="6"/>
      <c r="K73" s="6"/>
      <c r="U73" s="591"/>
    </row>
    <row r="74" spans="5:21" x14ac:dyDescent="0.2">
      <c r="E74" s="17"/>
      <c r="F74" s="6"/>
      <c r="G74" s="6"/>
      <c r="H74" s="6"/>
      <c r="I74" s="6"/>
      <c r="J74" s="6"/>
      <c r="K74" s="6"/>
      <c r="U74" s="14"/>
    </row>
    <row r="75" spans="5:21" x14ac:dyDescent="0.2">
      <c r="E75" s="17"/>
      <c r="F75" s="6"/>
      <c r="G75" s="6"/>
      <c r="H75" s="6"/>
      <c r="I75" s="6"/>
      <c r="J75" s="6"/>
      <c r="K75" s="6"/>
      <c r="U75" s="14"/>
    </row>
    <row r="76" spans="5:21" x14ac:dyDescent="0.2">
      <c r="E76" s="17"/>
      <c r="F76" s="6"/>
      <c r="G76" s="6"/>
      <c r="H76" s="6"/>
      <c r="I76" s="6"/>
      <c r="J76" s="6"/>
      <c r="K76" s="6"/>
    </row>
    <row r="77" spans="5:21" x14ac:dyDescent="0.2">
      <c r="E77" s="17"/>
      <c r="F77" s="6"/>
      <c r="G77" s="6"/>
      <c r="H77" s="6"/>
      <c r="I77" s="6"/>
      <c r="J77" s="6"/>
      <c r="K77" s="6"/>
    </row>
    <row r="78" spans="5:21" x14ac:dyDescent="0.2">
      <c r="E78" s="17"/>
      <c r="F78" s="6"/>
      <c r="G78" s="6"/>
      <c r="H78" s="6"/>
      <c r="I78" s="6"/>
      <c r="J78" s="6"/>
      <c r="K78" s="6"/>
    </row>
    <row r="79" spans="5:21" x14ac:dyDescent="0.2">
      <c r="E79" s="17"/>
      <c r="F79" s="6"/>
      <c r="G79" s="6"/>
      <c r="H79" s="6"/>
      <c r="I79" s="6"/>
      <c r="J79" s="6"/>
      <c r="K79" s="6"/>
    </row>
    <row r="80" spans="5:21" x14ac:dyDescent="0.2">
      <c r="E80" s="17"/>
      <c r="F80" s="6"/>
      <c r="G80" s="6"/>
      <c r="H80" s="6"/>
      <c r="I80" s="6"/>
      <c r="J80" s="6"/>
      <c r="K80" s="6"/>
    </row>
    <row r="81" spans="5:11" x14ac:dyDescent="0.2">
      <c r="E81" s="17"/>
      <c r="F81" s="6"/>
      <c r="G81" s="6"/>
      <c r="H81" s="6"/>
      <c r="I81" s="6"/>
      <c r="J81" s="6"/>
      <c r="K81" s="6"/>
    </row>
    <row r="82" spans="5:11" x14ac:dyDescent="0.2">
      <c r="E82" s="17"/>
      <c r="F82" s="6"/>
      <c r="G82" s="6"/>
      <c r="H82" s="6"/>
      <c r="I82" s="6"/>
      <c r="J82" s="6"/>
      <c r="K82" s="6"/>
    </row>
    <row r="83" spans="5:11" x14ac:dyDescent="0.2">
      <c r="E83" s="17"/>
      <c r="F83" s="6"/>
      <c r="G83" s="6"/>
      <c r="H83" s="6"/>
      <c r="I83" s="6"/>
      <c r="J83" s="6"/>
      <c r="K83" s="6"/>
    </row>
    <row r="84" spans="5:11" x14ac:dyDescent="0.2">
      <c r="E84" s="17"/>
      <c r="F84" s="6"/>
      <c r="G84" s="6"/>
      <c r="H84" s="6"/>
      <c r="I84" s="6"/>
      <c r="J84" s="6"/>
      <c r="K84" s="6"/>
    </row>
    <row r="85" spans="5:11" x14ac:dyDescent="0.2">
      <c r="E85" s="17"/>
      <c r="F85" s="6"/>
      <c r="G85" s="6"/>
      <c r="H85" s="6"/>
      <c r="I85" s="6"/>
      <c r="J85" s="6"/>
      <c r="K85" s="6"/>
    </row>
    <row r="86" spans="5:11" x14ac:dyDescent="0.2">
      <c r="E86" s="17"/>
      <c r="F86" s="6"/>
      <c r="G86" s="6"/>
      <c r="H86" s="6"/>
      <c r="I86" s="6"/>
      <c r="J86" s="6"/>
      <c r="K86" s="6"/>
    </row>
    <row r="87" spans="5:11" x14ac:dyDescent="0.2">
      <c r="E87" s="17"/>
      <c r="F87" s="6"/>
      <c r="G87" s="6"/>
      <c r="H87" s="6"/>
      <c r="I87" s="6"/>
      <c r="J87" s="6"/>
      <c r="K87" s="6"/>
    </row>
    <row r="88" spans="5:11" x14ac:dyDescent="0.2">
      <c r="E88" s="17"/>
      <c r="F88" s="6"/>
      <c r="G88" s="6"/>
      <c r="H88" s="6"/>
      <c r="I88" s="6"/>
      <c r="J88" s="6"/>
      <c r="K88" s="6"/>
    </row>
    <row r="89" spans="5:11" x14ac:dyDescent="0.2">
      <c r="E89" s="17"/>
      <c r="F89" s="6"/>
      <c r="G89" s="6"/>
      <c r="H89" s="6"/>
      <c r="I89" s="6"/>
      <c r="J89" s="6"/>
      <c r="K89" s="6"/>
    </row>
    <row r="90" spans="5:11" x14ac:dyDescent="0.2">
      <c r="E90" s="17"/>
      <c r="F90" s="6"/>
      <c r="G90" s="6"/>
      <c r="H90" s="6"/>
      <c r="I90" s="6"/>
      <c r="J90" s="6"/>
      <c r="K90" s="6"/>
    </row>
    <row r="91" spans="5:11" x14ac:dyDescent="0.2">
      <c r="E91" s="17"/>
      <c r="F91" s="6"/>
      <c r="G91" s="6"/>
      <c r="H91" s="6"/>
      <c r="I91" s="6"/>
      <c r="J91" s="6"/>
      <c r="K91" s="6"/>
    </row>
    <row r="92" spans="5:11" x14ac:dyDescent="0.2">
      <c r="E92" s="17"/>
      <c r="F92" s="6"/>
      <c r="G92" s="6"/>
      <c r="H92" s="6"/>
      <c r="I92" s="6"/>
      <c r="J92" s="6"/>
      <c r="K92" s="6"/>
    </row>
    <row r="93" spans="5:11" x14ac:dyDescent="0.2">
      <c r="E93" s="17"/>
      <c r="F93" s="6"/>
      <c r="G93" s="6"/>
      <c r="H93" s="6"/>
      <c r="I93" s="6"/>
      <c r="J93" s="6"/>
      <c r="K93" s="6"/>
    </row>
    <row r="94" spans="5:11" x14ac:dyDescent="0.2">
      <c r="E94" s="17"/>
      <c r="F94" s="6"/>
      <c r="G94" s="6"/>
      <c r="H94" s="6"/>
      <c r="I94" s="6"/>
      <c r="J94" s="6"/>
      <c r="K94" s="6"/>
    </row>
    <row r="95" spans="5:11" x14ac:dyDescent="0.2">
      <c r="E95" s="17"/>
      <c r="F95" s="6"/>
      <c r="G95" s="6"/>
      <c r="H95" s="6"/>
      <c r="I95" s="6"/>
      <c r="J95" s="6"/>
      <c r="K95" s="6"/>
    </row>
    <row r="96" spans="5:11" x14ac:dyDescent="0.2">
      <c r="E96" s="17"/>
      <c r="F96" s="6"/>
      <c r="G96" s="6"/>
      <c r="H96" s="6"/>
      <c r="I96" s="6"/>
      <c r="J96" s="6"/>
      <c r="K96" s="6"/>
    </row>
    <row r="97" spans="5:11" x14ac:dyDescent="0.2">
      <c r="E97" s="17"/>
      <c r="F97" s="6"/>
      <c r="G97" s="6"/>
      <c r="H97" s="6"/>
      <c r="I97" s="6"/>
      <c r="J97" s="6"/>
      <c r="K97" s="6"/>
    </row>
    <row r="98" spans="5:11" x14ac:dyDescent="0.2">
      <c r="E98" s="17"/>
      <c r="F98" s="6"/>
      <c r="G98" s="6"/>
      <c r="H98" s="6"/>
      <c r="I98" s="6"/>
      <c r="J98" s="6"/>
      <c r="K98" s="6"/>
    </row>
    <row r="99" spans="5:11" x14ac:dyDescent="0.2">
      <c r="E99" s="17"/>
      <c r="F99" s="6"/>
      <c r="G99" s="6"/>
      <c r="H99" s="6"/>
      <c r="I99" s="6"/>
      <c r="J99" s="6"/>
      <c r="K99" s="6"/>
    </row>
    <row r="100" spans="5:11" x14ac:dyDescent="0.2">
      <c r="E100" s="17"/>
      <c r="F100" s="6"/>
      <c r="G100" s="6"/>
      <c r="H100" s="6"/>
      <c r="I100" s="6"/>
      <c r="J100" s="6"/>
      <c r="K100" s="6"/>
    </row>
    <row r="101" spans="5:11" x14ac:dyDescent="0.2">
      <c r="E101" s="17"/>
      <c r="F101" s="6"/>
      <c r="G101" s="6"/>
      <c r="H101" s="6"/>
      <c r="I101" s="6"/>
      <c r="J101" s="6"/>
      <c r="K101" s="6"/>
    </row>
    <row r="102" spans="5:11" x14ac:dyDescent="0.2">
      <c r="E102" s="17"/>
      <c r="F102" s="6"/>
      <c r="G102" s="6"/>
      <c r="H102" s="6"/>
      <c r="I102" s="6"/>
      <c r="J102" s="6"/>
      <c r="K102" s="6"/>
    </row>
    <row r="103" spans="5:11" x14ac:dyDescent="0.2">
      <c r="E103" s="17"/>
      <c r="F103" s="6"/>
      <c r="G103" s="6"/>
      <c r="H103" s="6"/>
      <c r="I103" s="6"/>
      <c r="J103" s="6"/>
      <c r="K103" s="6"/>
    </row>
    <row r="104" spans="5:11" x14ac:dyDescent="0.2">
      <c r="E104" s="17"/>
      <c r="F104" s="6"/>
      <c r="G104" s="6"/>
      <c r="H104" s="6"/>
      <c r="I104" s="6"/>
      <c r="J104" s="6"/>
      <c r="K104" s="6"/>
    </row>
    <row r="105" spans="5:11" x14ac:dyDescent="0.2">
      <c r="E105" s="17"/>
      <c r="F105" s="6"/>
      <c r="G105" s="6"/>
      <c r="H105" s="6"/>
      <c r="I105" s="6"/>
      <c r="J105" s="6"/>
      <c r="K105" s="6"/>
    </row>
    <row r="106" spans="5:11" x14ac:dyDescent="0.2">
      <c r="E106" s="17"/>
      <c r="F106" s="6"/>
      <c r="G106" s="6"/>
      <c r="H106" s="6"/>
      <c r="I106" s="6"/>
      <c r="J106" s="6"/>
      <c r="K106" s="6"/>
    </row>
    <row r="107" spans="5:11" x14ac:dyDescent="0.2">
      <c r="E107" s="17"/>
      <c r="F107" s="6"/>
      <c r="G107" s="6"/>
      <c r="H107" s="6"/>
      <c r="I107" s="6"/>
      <c r="J107" s="6"/>
      <c r="K107" s="6"/>
    </row>
    <row r="108" spans="5:11" x14ac:dyDescent="0.2">
      <c r="E108" s="17"/>
      <c r="F108" s="6"/>
      <c r="G108" s="6"/>
      <c r="H108" s="6"/>
      <c r="I108" s="6"/>
      <c r="J108" s="6"/>
      <c r="K108" s="6"/>
    </row>
    <row r="109" spans="5:11" x14ac:dyDescent="0.2">
      <c r="E109" s="17"/>
      <c r="F109" s="6"/>
      <c r="G109" s="6"/>
      <c r="H109" s="6"/>
      <c r="I109" s="6"/>
      <c r="J109" s="6"/>
      <c r="K109" s="6"/>
    </row>
    <row r="110" spans="5:11" x14ac:dyDescent="0.2">
      <c r="E110" s="17"/>
      <c r="F110" s="6"/>
      <c r="G110" s="6"/>
      <c r="H110" s="6"/>
      <c r="I110" s="6"/>
      <c r="J110" s="6"/>
      <c r="K110" s="6"/>
    </row>
    <row r="111" spans="5:11" x14ac:dyDescent="0.2">
      <c r="E111" s="17"/>
      <c r="F111" s="6"/>
      <c r="G111" s="6"/>
      <c r="H111" s="6"/>
      <c r="I111" s="6"/>
      <c r="J111" s="6"/>
      <c r="K111" s="6"/>
    </row>
    <row r="112" spans="5:11" x14ac:dyDescent="0.2">
      <c r="E112" s="17"/>
      <c r="F112" s="6"/>
      <c r="G112" s="6"/>
      <c r="H112" s="6"/>
      <c r="I112" s="6"/>
      <c r="J112" s="6"/>
      <c r="K112" s="6"/>
    </row>
    <row r="113" spans="5:11" x14ac:dyDescent="0.2">
      <c r="E113" s="17"/>
      <c r="F113" s="6"/>
      <c r="G113" s="6"/>
      <c r="H113" s="6"/>
      <c r="I113" s="6"/>
      <c r="J113" s="6"/>
      <c r="K113" s="6"/>
    </row>
    <row r="114" spans="5:11" x14ac:dyDescent="0.2">
      <c r="E114" s="17"/>
      <c r="F114" s="6"/>
      <c r="G114" s="6"/>
      <c r="H114" s="6"/>
      <c r="I114" s="6"/>
      <c r="J114" s="6"/>
      <c r="K114" s="6"/>
    </row>
    <row r="115" spans="5:11" x14ac:dyDescent="0.2">
      <c r="E115" s="17"/>
      <c r="F115" s="6"/>
      <c r="G115" s="6"/>
      <c r="H115" s="6"/>
      <c r="I115" s="6"/>
      <c r="J115" s="6"/>
      <c r="K115" s="6"/>
    </row>
    <row r="116" spans="5:11" x14ac:dyDescent="0.2">
      <c r="E116" s="17"/>
      <c r="F116" s="6"/>
      <c r="G116" s="6"/>
      <c r="H116" s="6"/>
      <c r="I116" s="6"/>
      <c r="J116" s="6"/>
      <c r="K116" s="6"/>
    </row>
    <row r="117" spans="5:11" x14ac:dyDescent="0.2">
      <c r="E117" s="17"/>
      <c r="F117" s="6"/>
      <c r="G117" s="6"/>
      <c r="H117" s="6"/>
      <c r="I117" s="6"/>
      <c r="J117" s="6"/>
      <c r="K117" s="6"/>
    </row>
    <row r="118" spans="5:11" x14ac:dyDescent="0.2">
      <c r="E118" s="17"/>
      <c r="F118" s="6"/>
      <c r="G118" s="6"/>
      <c r="H118" s="6"/>
      <c r="I118" s="6"/>
      <c r="J118" s="6"/>
      <c r="K118" s="6"/>
    </row>
    <row r="119" spans="5:11" x14ac:dyDescent="0.2">
      <c r="E119" s="17"/>
      <c r="F119" s="6"/>
      <c r="G119" s="6"/>
      <c r="H119" s="6"/>
      <c r="I119" s="6"/>
      <c r="J119" s="6"/>
      <c r="K119" s="6"/>
    </row>
    <row r="120" spans="5:11" x14ac:dyDescent="0.2">
      <c r="E120" s="17"/>
      <c r="F120" s="6"/>
      <c r="G120" s="6"/>
      <c r="H120" s="6"/>
      <c r="I120" s="6"/>
      <c r="J120" s="6"/>
      <c r="K120" s="6"/>
    </row>
    <row r="121" spans="5:11" x14ac:dyDescent="0.2">
      <c r="E121" s="17"/>
      <c r="F121" s="6"/>
      <c r="G121" s="6"/>
      <c r="H121" s="6"/>
      <c r="I121" s="6"/>
      <c r="J121" s="6"/>
      <c r="K121" s="6"/>
    </row>
    <row r="122" spans="5:11" x14ac:dyDescent="0.2">
      <c r="E122" s="17"/>
      <c r="F122" s="6"/>
      <c r="G122" s="6"/>
      <c r="H122" s="6"/>
      <c r="I122" s="6"/>
      <c r="J122" s="6"/>
      <c r="K122" s="6"/>
    </row>
    <row r="123" spans="5:11" x14ac:dyDescent="0.2">
      <c r="E123" s="17"/>
      <c r="F123" s="6"/>
      <c r="G123" s="6"/>
      <c r="H123" s="6"/>
      <c r="I123" s="6"/>
      <c r="J123" s="6"/>
      <c r="K123" s="6"/>
    </row>
    <row r="124" spans="5:11" x14ac:dyDescent="0.2">
      <c r="E124" s="17"/>
      <c r="F124" s="6"/>
      <c r="G124" s="6"/>
      <c r="H124" s="6"/>
      <c r="I124" s="6"/>
      <c r="J124" s="6"/>
      <c r="K124" s="6"/>
    </row>
    <row r="125" spans="5:11" x14ac:dyDescent="0.2">
      <c r="E125" s="17"/>
      <c r="F125" s="6"/>
      <c r="G125" s="6"/>
      <c r="H125" s="6"/>
      <c r="I125" s="6"/>
      <c r="J125" s="6"/>
      <c r="K125" s="6"/>
    </row>
    <row r="126" spans="5:11" x14ac:dyDescent="0.2">
      <c r="E126" s="17"/>
      <c r="F126" s="6"/>
      <c r="G126" s="6"/>
      <c r="H126" s="6"/>
      <c r="I126" s="6"/>
      <c r="J126" s="6"/>
      <c r="K126" s="6"/>
    </row>
    <row r="127" spans="5:11" x14ac:dyDescent="0.2">
      <c r="E127" s="17"/>
      <c r="F127" s="6"/>
      <c r="G127" s="6"/>
      <c r="H127" s="6"/>
      <c r="I127" s="6"/>
      <c r="J127" s="6"/>
      <c r="K127" s="6"/>
    </row>
    <row r="128" spans="5:11" x14ac:dyDescent="0.2">
      <c r="E128" s="17"/>
      <c r="F128" s="6"/>
      <c r="G128" s="6"/>
      <c r="H128" s="6"/>
      <c r="I128" s="6"/>
      <c r="J128" s="6"/>
      <c r="K128" s="6"/>
    </row>
    <row r="129" spans="5:11" x14ac:dyDescent="0.2">
      <c r="E129" s="17"/>
      <c r="F129" s="6"/>
      <c r="G129" s="6"/>
      <c r="H129" s="6"/>
      <c r="I129" s="6"/>
      <c r="J129" s="6"/>
      <c r="K129" s="6"/>
    </row>
    <row r="130" spans="5:11" x14ac:dyDescent="0.2">
      <c r="E130" s="17"/>
      <c r="F130" s="6"/>
      <c r="G130" s="6"/>
      <c r="H130" s="6"/>
      <c r="I130" s="6"/>
      <c r="J130" s="6"/>
      <c r="K130" s="6"/>
    </row>
    <row r="131" spans="5:11" x14ac:dyDescent="0.2">
      <c r="E131" s="17"/>
      <c r="F131" s="6"/>
      <c r="G131" s="6"/>
      <c r="H131" s="6"/>
      <c r="I131" s="6"/>
      <c r="J131" s="6"/>
      <c r="K131" s="6"/>
    </row>
    <row r="132" spans="5:11" x14ac:dyDescent="0.2">
      <c r="E132" s="17"/>
      <c r="F132" s="6"/>
      <c r="G132" s="6"/>
      <c r="H132" s="6"/>
      <c r="I132" s="6"/>
      <c r="J132" s="6"/>
      <c r="K132" s="6"/>
    </row>
    <row r="133" spans="5:11" x14ac:dyDescent="0.2">
      <c r="E133" s="17"/>
      <c r="F133" s="6"/>
      <c r="G133" s="6"/>
      <c r="H133" s="6"/>
      <c r="I133" s="6"/>
      <c r="J133" s="6"/>
      <c r="K133" s="6"/>
    </row>
    <row r="134" spans="5:11" x14ac:dyDescent="0.2">
      <c r="E134" s="17"/>
      <c r="F134" s="6"/>
      <c r="G134" s="6"/>
      <c r="H134" s="6"/>
      <c r="I134" s="6"/>
      <c r="J134" s="6"/>
      <c r="K134" s="6"/>
    </row>
    <row r="135" spans="5:11" x14ac:dyDescent="0.2">
      <c r="E135" s="17"/>
      <c r="F135" s="6"/>
      <c r="G135" s="6"/>
      <c r="H135" s="6"/>
      <c r="I135" s="6"/>
      <c r="J135" s="6"/>
      <c r="K135" s="6"/>
    </row>
    <row r="136" spans="5:11" x14ac:dyDescent="0.2">
      <c r="E136" s="17"/>
      <c r="F136" s="6"/>
      <c r="G136" s="6"/>
      <c r="H136" s="6"/>
      <c r="I136" s="6"/>
      <c r="J136" s="6"/>
      <c r="K136" s="6"/>
    </row>
    <row r="137" spans="5:11" x14ac:dyDescent="0.2">
      <c r="E137" s="17"/>
      <c r="F137" s="6"/>
      <c r="G137" s="6"/>
      <c r="H137" s="6"/>
      <c r="I137" s="6"/>
      <c r="J137" s="6"/>
      <c r="K137" s="6"/>
    </row>
    <row r="138" spans="5:11" x14ac:dyDescent="0.2">
      <c r="E138" s="17"/>
      <c r="F138" s="6"/>
      <c r="G138" s="6"/>
      <c r="H138" s="6"/>
      <c r="I138" s="6"/>
      <c r="J138" s="6"/>
      <c r="K138" s="6"/>
    </row>
    <row r="139" spans="5:11" x14ac:dyDescent="0.2">
      <c r="E139" s="17"/>
      <c r="F139" s="6"/>
      <c r="G139" s="6"/>
      <c r="H139" s="6"/>
      <c r="I139" s="6"/>
      <c r="J139" s="6"/>
      <c r="K139" s="6"/>
    </row>
    <row r="140" spans="5:11" x14ac:dyDescent="0.2">
      <c r="E140" s="17"/>
      <c r="F140" s="6"/>
      <c r="G140" s="6"/>
      <c r="H140" s="6"/>
      <c r="I140" s="6"/>
      <c r="J140" s="6"/>
      <c r="K140" s="6"/>
    </row>
    <row r="141" spans="5:11" x14ac:dyDescent="0.2">
      <c r="E141" s="17"/>
      <c r="F141" s="6"/>
      <c r="G141" s="6"/>
      <c r="H141" s="6"/>
      <c r="I141" s="6"/>
      <c r="J141" s="6"/>
      <c r="K141" s="6"/>
    </row>
    <row r="142" spans="5:11" x14ac:dyDescent="0.2">
      <c r="E142" s="17"/>
      <c r="F142" s="6"/>
      <c r="G142" s="6"/>
      <c r="H142" s="6"/>
      <c r="I142" s="6"/>
      <c r="J142" s="6"/>
      <c r="K142" s="6"/>
    </row>
    <row r="143" spans="5:11" x14ac:dyDescent="0.2">
      <c r="E143" s="17"/>
      <c r="F143" s="6"/>
      <c r="G143" s="6"/>
      <c r="H143" s="6"/>
      <c r="I143" s="6"/>
      <c r="J143" s="6"/>
      <c r="K143" s="6"/>
    </row>
    <row r="144" spans="5:11" x14ac:dyDescent="0.2">
      <c r="E144" s="17"/>
      <c r="F144" s="6"/>
      <c r="G144" s="6"/>
      <c r="H144" s="6"/>
      <c r="I144" s="6"/>
      <c r="J144" s="6"/>
      <c r="K144" s="6"/>
    </row>
    <row r="145" spans="5:11" x14ac:dyDescent="0.2">
      <c r="E145" s="17"/>
      <c r="F145" s="6"/>
      <c r="G145" s="6"/>
      <c r="H145" s="6"/>
      <c r="I145" s="6"/>
      <c r="J145" s="6"/>
      <c r="K145" s="6"/>
    </row>
    <row r="146" spans="5:11" x14ac:dyDescent="0.2">
      <c r="E146" s="17"/>
      <c r="F146" s="6"/>
      <c r="G146" s="6"/>
      <c r="H146" s="6"/>
      <c r="I146" s="6"/>
      <c r="J146" s="6"/>
      <c r="K146" s="6"/>
    </row>
    <row r="147" spans="5:11" x14ac:dyDescent="0.2">
      <c r="E147" s="17"/>
      <c r="F147" s="6"/>
      <c r="G147" s="6"/>
      <c r="H147" s="6"/>
      <c r="I147" s="6"/>
      <c r="J147" s="6"/>
      <c r="K147" s="6"/>
    </row>
    <row r="148" spans="5:11" x14ac:dyDescent="0.2">
      <c r="E148" s="17"/>
      <c r="F148" s="6"/>
      <c r="G148" s="6"/>
      <c r="H148" s="6"/>
      <c r="I148" s="6"/>
      <c r="J148" s="6"/>
      <c r="K148" s="6"/>
    </row>
    <row r="149" spans="5:11" x14ac:dyDescent="0.2">
      <c r="E149" s="17"/>
      <c r="F149" s="6"/>
      <c r="G149" s="6"/>
      <c r="H149" s="6"/>
      <c r="I149" s="6"/>
      <c r="J149" s="6"/>
      <c r="K149" s="6"/>
    </row>
    <row r="150" spans="5:11" x14ac:dyDescent="0.2">
      <c r="E150" s="17"/>
      <c r="F150" s="6"/>
      <c r="G150" s="6"/>
      <c r="H150" s="6"/>
      <c r="I150" s="6"/>
      <c r="J150" s="6"/>
      <c r="K150" s="6"/>
    </row>
    <row r="151" spans="5:11" x14ac:dyDescent="0.2">
      <c r="E151" s="17"/>
      <c r="F151" s="6"/>
      <c r="G151" s="6"/>
      <c r="H151" s="6"/>
      <c r="I151" s="6"/>
      <c r="J151" s="6"/>
      <c r="K151" s="6"/>
    </row>
    <row r="152" spans="5:11" x14ac:dyDescent="0.2">
      <c r="E152" s="17"/>
      <c r="F152" s="6"/>
      <c r="G152" s="6"/>
      <c r="H152" s="6"/>
      <c r="I152" s="6"/>
      <c r="J152" s="6"/>
      <c r="K152" s="6"/>
    </row>
    <row r="153" spans="5:11" x14ac:dyDescent="0.2">
      <c r="E153" s="17"/>
      <c r="F153" s="6"/>
      <c r="G153" s="6"/>
      <c r="H153" s="6"/>
      <c r="I153" s="6"/>
      <c r="J153" s="6"/>
      <c r="K153" s="6"/>
    </row>
    <row r="154" spans="5:11" x14ac:dyDescent="0.2">
      <c r="E154" s="17"/>
      <c r="F154" s="6"/>
      <c r="G154" s="6"/>
      <c r="H154" s="6"/>
      <c r="I154" s="6"/>
      <c r="J154" s="6"/>
      <c r="K154" s="6"/>
    </row>
    <row r="155" spans="5:11" x14ac:dyDescent="0.2">
      <c r="E155" s="17"/>
      <c r="F155" s="6"/>
      <c r="G155" s="6"/>
      <c r="H155" s="6"/>
      <c r="I155" s="6"/>
      <c r="J155" s="6"/>
      <c r="K155" s="6"/>
    </row>
    <row r="156" spans="5:11" x14ac:dyDescent="0.2">
      <c r="E156" s="17"/>
      <c r="F156" s="6"/>
      <c r="G156" s="6"/>
      <c r="H156" s="6"/>
      <c r="I156" s="6"/>
      <c r="J156" s="6"/>
      <c r="K156" s="6"/>
    </row>
    <row r="157" spans="5:11" x14ac:dyDescent="0.2">
      <c r="E157" s="17"/>
      <c r="F157" s="6"/>
      <c r="G157" s="6"/>
      <c r="H157" s="6"/>
      <c r="I157" s="6"/>
      <c r="J157" s="6"/>
      <c r="K157" s="6"/>
    </row>
    <row r="158" spans="5:11" x14ac:dyDescent="0.2">
      <c r="E158" s="17"/>
      <c r="F158" s="6"/>
      <c r="G158" s="6"/>
      <c r="H158" s="6"/>
      <c r="I158" s="6"/>
      <c r="J158" s="6"/>
      <c r="K158" s="6"/>
    </row>
    <row r="159" spans="5:11" x14ac:dyDescent="0.2">
      <c r="E159" s="17"/>
      <c r="F159" s="6"/>
      <c r="G159" s="6"/>
      <c r="H159" s="6"/>
      <c r="I159" s="6"/>
      <c r="J159" s="6"/>
      <c r="K159" s="6"/>
    </row>
    <row r="160" spans="5:11" x14ac:dyDescent="0.2">
      <c r="E160" s="17"/>
      <c r="F160" s="6"/>
      <c r="G160" s="6"/>
      <c r="H160" s="6"/>
      <c r="I160" s="6"/>
      <c r="J160" s="6"/>
      <c r="K160" s="6"/>
    </row>
    <row r="161" spans="5:11" x14ac:dyDescent="0.2">
      <c r="E161" s="17"/>
      <c r="F161" s="6"/>
      <c r="G161" s="6"/>
      <c r="H161" s="6"/>
      <c r="I161" s="6"/>
      <c r="J161" s="6"/>
      <c r="K161" s="6"/>
    </row>
    <row r="162" spans="5:11" x14ac:dyDescent="0.2">
      <c r="E162" s="17"/>
      <c r="F162" s="6"/>
      <c r="G162" s="6"/>
      <c r="H162" s="6"/>
      <c r="I162" s="6"/>
      <c r="J162" s="6"/>
      <c r="K162" s="6"/>
    </row>
    <row r="163" spans="5:11" x14ac:dyDescent="0.2">
      <c r="E163" s="17"/>
      <c r="F163" s="6"/>
      <c r="G163" s="6"/>
      <c r="H163" s="6"/>
      <c r="I163" s="6"/>
      <c r="J163" s="6"/>
      <c r="K163" s="6"/>
    </row>
    <row r="164" spans="5:11" x14ac:dyDescent="0.2">
      <c r="E164" s="17"/>
      <c r="F164" s="6"/>
      <c r="G164" s="6"/>
      <c r="H164" s="6"/>
      <c r="I164" s="6"/>
      <c r="J164" s="6"/>
      <c r="K164" s="6"/>
    </row>
    <row r="165" spans="5:11" x14ac:dyDescent="0.2">
      <c r="E165" s="17"/>
      <c r="F165" s="6"/>
      <c r="G165" s="6"/>
      <c r="H165" s="6"/>
      <c r="I165" s="6"/>
      <c r="J165" s="6"/>
      <c r="K165" s="6"/>
    </row>
    <row r="166" spans="5:11" x14ac:dyDescent="0.2">
      <c r="E166" s="17"/>
      <c r="F166" s="6"/>
      <c r="G166" s="6"/>
      <c r="H166" s="6"/>
      <c r="I166" s="6"/>
      <c r="J166" s="6"/>
      <c r="K166" s="6"/>
    </row>
    <row r="167" spans="5:11" x14ac:dyDescent="0.2">
      <c r="E167" s="17"/>
      <c r="F167" s="6"/>
      <c r="G167" s="6"/>
      <c r="H167" s="6"/>
      <c r="I167" s="6"/>
      <c r="J167" s="6"/>
      <c r="K167" s="6"/>
    </row>
    <row r="168" spans="5:11" x14ac:dyDescent="0.2">
      <c r="E168" s="17"/>
      <c r="F168" s="6"/>
      <c r="G168" s="6"/>
      <c r="H168" s="6"/>
      <c r="I168" s="6"/>
      <c r="J168" s="6"/>
      <c r="K168" s="6"/>
    </row>
    <row r="169" spans="5:11" x14ac:dyDescent="0.2">
      <c r="E169" s="17"/>
      <c r="F169" s="6"/>
      <c r="G169" s="6"/>
      <c r="H169" s="6"/>
      <c r="I169" s="6"/>
      <c r="J169" s="6"/>
      <c r="K169" s="6"/>
    </row>
    <row r="170" spans="5:11" x14ac:dyDescent="0.2">
      <c r="E170" s="17"/>
      <c r="F170" s="6"/>
      <c r="G170" s="6"/>
      <c r="H170" s="6"/>
      <c r="I170" s="6"/>
      <c r="J170" s="6"/>
      <c r="K170" s="6"/>
    </row>
    <row r="171" spans="5:11" x14ac:dyDescent="0.2">
      <c r="E171" s="17"/>
      <c r="F171" s="6"/>
      <c r="G171" s="6"/>
      <c r="H171" s="6"/>
      <c r="I171" s="6"/>
      <c r="J171" s="6"/>
      <c r="K171" s="6"/>
    </row>
    <row r="172" spans="5:11" x14ac:dyDescent="0.2">
      <c r="E172" s="17"/>
      <c r="F172" s="6"/>
      <c r="G172" s="6"/>
      <c r="H172" s="6"/>
      <c r="I172" s="6"/>
      <c r="J172" s="6"/>
      <c r="K172" s="6"/>
    </row>
    <row r="173" spans="5:11" x14ac:dyDescent="0.2">
      <c r="E173" s="17"/>
      <c r="F173" s="6"/>
      <c r="G173" s="6"/>
      <c r="H173" s="6"/>
      <c r="I173" s="6"/>
      <c r="J173" s="6"/>
      <c r="K173" s="6"/>
    </row>
    <row r="174" spans="5:11" x14ac:dyDescent="0.2">
      <c r="E174" s="17"/>
      <c r="F174" s="6"/>
      <c r="G174" s="6"/>
      <c r="H174" s="6"/>
      <c r="I174" s="6"/>
      <c r="J174" s="6"/>
      <c r="K174" s="6"/>
    </row>
    <row r="175" spans="5:11" x14ac:dyDescent="0.2">
      <c r="E175" s="17"/>
      <c r="F175" s="6"/>
      <c r="G175" s="6"/>
      <c r="H175" s="6"/>
      <c r="I175" s="6"/>
      <c r="J175" s="6"/>
      <c r="K175" s="6"/>
    </row>
    <row r="176" spans="5:11" x14ac:dyDescent="0.2">
      <c r="E176" s="17"/>
      <c r="F176" s="6"/>
      <c r="G176" s="6"/>
      <c r="H176" s="6"/>
      <c r="I176" s="6"/>
      <c r="J176" s="6"/>
      <c r="K176" s="6"/>
    </row>
    <row r="177" spans="5:11" x14ac:dyDescent="0.2">
      <c r="E177" s="17"/>
      <c r="F177" s="6"/>
      <c r="G177" s="6"/>
      <c r="H177" s="6"/>
      <c r="I177" s="6"/>
      <c r="J177" s="6"/>
      <c r="K177" s="6"/>
    </row>
    <row r="178" spans="5:11" x14ac:dyDescent="0.2">
      <c r="E178" s="17"/>
      <c r="F178" s="6"/>
      <c r="G178" s="6"/>
      <c r="H178" s="6"/>
      <c r="I178" s="6"/>
      <c r="J178" s="6"/>
      <c r="K178" s="6"/>
    </row>
    <row r="179" spans="5:11" x14ac:dyDescent="0.2">
      <c r="E179" s="17"/>
      <c r="F179" s="6"/>
      <c r="G179" s="6"/>
      <c r="H179" s="6"/>
      <c r="I179" s="6"/>
      <c r="J179" s="6"/>
      <c r="K179" s="6"/>
    </row>
    <row r="180" spans="5:11" x14ac:dyDescent="0.2">
      <c r="E180" s="17"/>
      <c r="F180" s="6"/>
      <c r="G180" s="6"/>
      <c r="H180" s="6"/>
      <c r="I180" s="6"/>
      <c r="J180" s="6"/>
      <c r="K180" s="6"/>
    </row>
    <row r="181" spans="5:11" x14ac:dyDescent="0.2">
      <c r="E181" s="17"/>
      <c r="F181" s="6"/>
      <c r="G181" s="6"/>
      <c r="H181" s="6"/>
      <c r="I181" s="6"/>
      <c r="J181" s="6"/>
      <c r="K181" s="6"/>
    </row>
    <row r="182" spans="5:11" x14ac:dyDescent="0.2">
      <c r="E182" s="17"/>
      <c r="F182" s="6"/>
      <c r="G182" s="6"/>
      <c r="H182" s="6"/>
      <c r="I182" s="6"/>
      <c r="J182" s="6"/>
      <c r="K182" s="6"/>
    </row>
    <row r="183" spans="5:11" x14ac:dyDescent="0.2">
      <c r="E183" s="17"/>
      <c r="F183" s="6"/>
      <c r="G183" s="6"/>
      <c r="H183" s="6"/>
      <c r="I183" s="6"/>
      <c r="J183" s="6"/>
      <c r="K183" s="6"/>
    </row>
    <row r="184" spans="5:11" x14ac:dyDescent="0.2">
      <c r="E184" s="17"/>
      <c r="F184" s="6"/>
      <c r="G184" s="6"/>
      <c r="H184" s="6"/>
      <c r="I184" s="6"/>
      <c r="J184" s="6"/>
      <c r="K184" s="6"/>
    </row>
    <row r="185" spans="5:11" x14ac:dyDescent="0.2">
      <c r="E185" s="17"/>
      <c r="F185" s="6"/>
      <c r="G185" s="6"/>
      <c r="H185" s="6"/>
      <c r="I185" s="6"/>
      <c r="J185" s="6"/>
      <c r="K185" s="6"/>
    </row>
    <row r="186" spans="5:11" x14ac:dyDescent="0.2">
      <c r="E186" s="17"/>
      <c r="F186" s="6"/>
      <c r="G186" s="6"/>
      <c r="H186" s="6"/>
      <c r="I186" s="6"/>
      <c r="J186" s="6"/>
      <c r="K186" s="6"/>
    </row>
    <row r="187" spans="5:11" x14ac:dyDescent="0.2">
      <c r="E187" s="17"/>
      <c r="F187" s="6"/>
      <c r="G187" s="6"/>
      <c r="H187" s="6"/>
      <c r="I187" s="6"/>
      <c r="J187" s="6"/>
      <c r="K187" s="6"/>
    </row>
    <row r="188" spans="5:11" x14ac:dyDescent="0.2">
      <c r="E188" s="17"/>
      <c r="F188" s="6"/>
      <c r="G188" s="6"/>
      <c r="H188" s="6"/>
      <c r="I188" s="6"/>
      <c r="J188" s="6"/>
      <c r="K188" s="6"/>
    </row>
    <row r="189" spans="5:11" x14ac:dyDescent="0.2">
      <c r="E189" s="17"/>
      <c r="F189" s="6"/>
      <c r="G189" s="6"/>
      <c r="H189" s="6"/>
      <c r="I189" s="6"/>
      <c r="J189" s="6"/>
      <c r="K189" s="6"/>
    </row>
    <row r="190" spans="5:11" x14ac:dyDescent="0.2">
      <c r="E190" s="17"/>
      <c r="F190" s="6"/>
      <c r="G190" s="6"/>
      <c r="H190" s="6"/>
      <c r="I190" s="6"/>
      <c r="J190" s="6"/>
      <c r="K190" s="6"/>
    </row>
    <row r="191" spans="5:11" x14ac:dyDescent="0.2">
      <c r="E191" s="17"/>
      <c r="F191" s="6"/>
      <c r="G191" s="6"/>
      <c r="H191" s="6"/>
      <c r="I191" s="6"/>
      <c r="J191" s="6"/>
      <c r="K191" s="6"/>
    </row>
    <row r="192" spans="5:11" x14ac:dyDescent="0.2">
      <c r="E192" s="17"/>
      <c r="F192" s="6"/>
      <c r="G192" s="6"/>
      <c r="H192" s="6"/>
      <c r="I192" s="6"/>
      <c r="J192" s="6"/>
      <c r="K192" s="6"/>
    </row>
    <row r="193" spans="5:11" x14ac:dyDescent="0.2">
      <c r="E193" s="17"/>
      <c r="F193" s="6"/>
      <c r="G193" s="6"/>
      <c r="H193" s="6"/>
      <c r="I193" s="6"/>
      <c r="J193" s="6"/>
      <c r="K193" s="6"/>
    </row>
    <row r="194" spans="5:11" x14ac:dyDescent="0.2">
      <c r="E194" s="17"/>
      <c r="F194" s="6"/>
      <c r="G194" s="6"/>
      <c r="H194" s="6"/>
      <c r="I194" s="6"/>
      <c r="J194" s="6"/>
      <c r="K194" s="6"/>
    </row>
    <row r="195" spans="5:11" x14ac:dyDescent="0.2">
      <c r="E195" s="17"/>
      <c r="F195" s="6"/>
      <c r="G195" s="6"/>
      <c r="H195" s="6"/>
      <c r="I195" s="6"/>
      <c r="J195" s="6"/>
      <c r="K195" s="6"/>
    </row>
    <row r="196" spans="5:11" x14ac:dyDescent="0.2">
      <c r="E196" s="17"/>
      <c r="F196" s="6"/>
      <c r="G196" s="6"/>
      <c r="H196" s="6"/>
      <c r="I196" s="6"/>
      <c r="J196" s="6"/>
      <c r="K196" s="6"/>
    </row>
    <row r="197" spans="5:11" x14ac:dyDescent="0.2">
      <c r="E197" s="17"/>
      <c r="F197" s="6"/>
      <c r="G197" s="6"/>
      <c r="H197" s="6"/>
      <c r="I197" s="6"/>
      <c r="J197" s="6"/>
      <c r="K197" s="6"/>
    </row>
    <row r="198" spans="5:11" x14ac:dyDescent="0.2">
      <c r="E198" s="17"/>
      <c r="F198" s="6"/>
      <c r="G198" s="6"/>
      <c r="H198" s="6"/>
      <c r="I198" s="6"/>
      <c r="J198" s="6"/>
      <c r="K198" s="6"/>
    </row>
    <row r="199" spans="5:11" x14ac:dyDescent="0.2">
      <c r="E199" s="17"/>
      <c r="F199" s="6"/>
      <c r="G199" s="6"/>
      <c r="H199" s="6"/>
      <c r="I199" s="6"/>
      <c r="J199" s="6"/>
      <c r="K199" s="6"/>
    </row>
    <row r="200" spans="5:11" x14ac:dyDescent="0.2">
      <c r="E200" s="17"/>
      <c r="F200" s="6"/>
      <c r="G200" s="6"/>
      <c r="H200" s="6"/>
      <c r="I200" s="6"/>
      <c r="J200" s="6"/>
      <c r="K200" s="6"/>
    </row>
    <row r="201" spans="5:11" x14ac:dyDescent="0.2">
      <c r="E201" s="17"/>
      <c r="F201" s="6"/>
      <c r="G201" s="6"/>
      <c r="H201" s="6"/>
      <c r="I201" s="6"/>
      <c r="J201" s="6"/>
      <c r="K201" s="6"/>
    </row>
    <row r="202" spans="5:11" x14ac:dyDescent="0.2">
      <c r="E202" s="17"/>
      <c r="F202" s="6"/>
      <c r="G202" s="6"/>
      <c r="H202" s="6"/>
      <c r="I202" s="6"/>
      <c r="J202" s="6"/>
      <c r="K202" s="6"/>
    </row>
    <row r="203" spans="5:11" x14ac:dyDescent="0.2">
      <c r="E203" s="17"/>
      <c r="F203" s="6"/>
      <c r="G203" s="6"/>
      <c r="H203" s="6"/>
      <c r="I203" s="6"/>
      <c r="J203" s="6"/>
      <c r="K203" s="6"/>
    </row>
    <row r="204" spans="5:11" x14ac:dyDescent="0.2">
      <c r="E204" s="17"/>
      <c r="F204" s="6"/>
      <c r="G204" s="6"/>
      <c r="H204" s="6"/>
      <c r="I204" s="6"/>
      <c r="J204" s="6"/>
      <c r="K204" s="6"/>
    </row>
    <row r="205" spans="5:11" x14ac:dyDescent="0.2">
      <c r="E205" s="17"/>
      <c r="F205" s="6"/>
      <c r="G205" s="6"/>
      <c r="H205" s="6"/>
      <c r="I205" s="6"/>
      <c r="J205" s="6"/>
      <c r="K205" s="6"/>
    </row>
    <row r="206" spans="5:11" x14ac:dyDescent="0.2">
      <c r="E206" s="17"/>
      <c r="F206" s="6"/>
      <c r="G206" s="6"/>
      <c r="H206" s="6"/>
      <c r="I206" s="6"/>
      <c r="J206" s="6"/>
      <c r="K206" s="6"/>
    </row>
    <row r="207" spans="5:11" x14ac:dyDescent="0.2">
      <c r="E207" s="17"/>
      <c r="F207" s="6"/>
      <c r="G207" s="6"/>
      <c r="H207" s="6"/>
      <c r="I207" s="6"/>
      <c r="J207" s="6"/>
      <c r="K207" s="6"/>
    </row>
    <row r="208" spans="5:11" x14ac:dyDescent="0.2">
      <c r="E208" s="17"/>
      <c r="F208" s="6"/>
      <c r="G208" s="6"/>
      <c r="H208" s="6"/>
      <c r="I208" s="6"/>
      <c r="J208" s="6"/>
      <c r="K208" s="6"/>
    </row>
    <row r="209" spans="5:11" x14ac:dyDescent="0.2">
      <c r="E209" s="17"/>
      <c r="F209" s="6"/>
      <c r="G209" s="6"/>
      <c r="H209" s="6"/>
      <c r="I209" s="6"/>
      <c r="J209" s="6"/>
      <c r="K209" s="6"/>
    </row>
    <row r="210" spans="5:11" x14ac:dyDescent="0.2">
      <c r="E210" s="17"/>
      <c r="F210" s="6"/>
      <c r="G210" s="6"/>
      <c r="H210" s="6"/>
      <c r="I210" s="6"/>
      <c r="J210" s="6"/>
      <c r="K210" s="6"/>
    </row>
    <row r="211" spans="5:11" x14ac:dyDescent="0.2">
      <c r="E211" s="17"/>
      <c r="F211" s="6"/>
      <c r="G211" s="6"/>
      <c r="H211" s="6"/>
      <c r="I211" s="6"/>
      <c r="J211" s="6"/>
      <c r="K211" s="6"/>
    </row>
    <row r="212" spans="5:11" x14ac:dyDescent="0.2">
      <c r="E212" s="17"/>
      <c r="F212" s="6"/>
      <c r="G212" s="6"/>
      <c r="H212" s="6"/>
      <c r="I212" s="6"/>
      <c r="J212" s="6"/>
      <c r="K212" s="6"/>
    </row>
    <row r="213" spans="5:11" x14ac:dyDescent="0.2">
      <c r="E213" s="17"/>
      <c r="F213" s="6"/>
      <c r="G213" s="6"/>
      <c r="H213" s="6"/>
      <c r="I213" s="6"/>
      <c r="J213" s="6"/>
      <c r="K213" s="6"/>
    </row>
    <row r="214" spans="5:11" x14ac:dyDescent="0.2">
      <c r="E214" s="17"/>
      <c r="F214" s="6"/>
      <c r="G214" s="6"/>
      <c r="H214" s="6"/>
      <c r="I214" s="6"/>
      <c r="J214" s="6"/>
      <c r="K214" s="6"/>
    </row>
    <row r="215" spans="5:11" x14ac:dyDescent="0.2">
      <c r="E215" s="17"/>
      <c r="F215" s="6"/>
      <c r="G215" s="6"/>
      <c r="H215" s="6"/>
      <c r="I215" s="6"/>
      <c r="J215" s="6"/>
      <c r="K215" s="6"/>
    </row>
    <row r="216" spans="5:11" x14ac:dyDescent="0.2">
      <c r="E216" s="17"/>
      <c r="F216" s="6"/>
      <c r="G216" s="6"/>
      <c r="H216" s="6"/>
      <c r="I216" s="6"/>
      <c r="J216" s="6"/>
      <c r="K216" s="6"/>
    </row>
    <row r="217" spans="5:11" x14ac:dyDescent="0.2">
      <c r="E217" s="17"/>
      <c r="F217" s="6"/>
      <c r="G217" s="6"/>
      <c r="H217" s="6"/>
      <c r="I217" s="6"/>
      <c r="J217" s="6"/>
      <c r="K217" s="6"/>
    </row>
    <row r="218" spans="5:11" x14ac:dyDescent="0.2">
      <c r="E218" s="17"/>
      <c r="F218" s="6"/>
      <c r="G218" s="6"/>
      <c r="H218" s="6"/>
      <c r="I218" s="6"/>
      <c r="J218" s="6"/>
      <c r="K218" s="6"/>
    </row>
    <row r="219" spans="5:11" x14ac:dyDescent="0.2">
      <c r="E219" s="17"/>
      <c r="F219" s="6"/>
      <c r="G219" s="6"/>
      <c r="H219" s="6"/>
      <c r="I219" s="6"/>
      <c r="J219" s="6"/>
      <c r="K219" s="6"/>
    </row>
    <row r="220" spans="5:11" x14ac:dyDescent="0.2">
      <c r="E220" s="17"/>
      <c r="F220" s="6"/>
      <c r="G220" s="6"/>
      <c r="H220" s="6"/>
      <c r="I220" s="6"/>
      <c r="J220" s="6"/>
      <c r="K220" s="6"/>
    </row>
    <row r="221" spans="5:11" x14ac:dyDescent="0.2">
      <c r="E221" s="17"/>
      <c r="F221" s="6"/>
      <c r="G221" s="6"/>
      <c r="H221" s="6"/>
      <c r="I221" s="6"/>
      <c r="J221" s="6"/>
      <c r="K221" s="6"/>
    </row>
    <row r="222" spans="5:11" x14ac:dyDescent="0.2">
      <c r="E222" s="17"/>
      <c r="F222" s="6"/>
      <c r="G222" s="6"/>
      <c r="H222" s="6"/>
      <c r="I222" s="6"/>
      <c r="J222" s="6"/>
      <c r="K222" s="6"/>
    </row>
    <row r="223" spans="5:11" x14ac:dyDescent="0.2">
      <c r="E223" s="17"/>
      <c r="F223" s="6"/>
      <c r="G223" s="6"/>
      <c r="H223" s="6"/>
      <c r="I223" s="6"/>
      <c r="J223" s="6"/>
      <c r="K223" s="6"/>
    </row>
    <row r="224" spans="5:11" x14ac:dyDescent="0.2">
      <c r="E224" s="17"/>
      <c r="F224" s="6"/>
      <c r="G224" s="6"/>
      <c r="H224" s="6"/>
      <c r="I224" s="6"/>
      <c r="J224" s="6"/>
      <c r="K224" s="6"/>
    </row>
    <row r="225" spans="5:11" x14ac:dyDescent="0.2">
      <c r="E225" s="17"/>
      <c r="F225" s="6"/>
      <c r="G225" s="6"/>
      <c r="H225" s="6"/>
      <c r="I225" s="6"/>
      <c r="J225" s="6"/>
      <c r="K225" s="6"/>
    </row>
    <row r="226" spans="5:11" x14ac:dyDescent="0.2">
      <c r="E226" s="17"/>
      <c r="F226" s="6"/>
      <c r="G226" s="6"/>
      <c r="H226" s="6"/>
      <c r="I226" s="6"/>
      <c r="J226" s="6"/>
      <c r="K226" s="6"/>
    </row>
    <row r="227" spans="5:11" x14ac:dyDescent="0.2">
      <c r="E227" s="17"/>
      <c r="F227" s="6"/>
      <c r="G227" s="6"/>
      <c r="H227" s="6"/>
      <c r="I227" s="6"/>
      <c r="J227" s="6"/>
      <c r="K227" s="6"/>
    </row>
    <row r="228" spans="5:11" x14ac:dyDescent="0.2">
      <c r="E228" s="17"/>
      <c r="F228" s="6"/>
      <c r="G228" s="6"/>
      <c r="H228" s="6"/>
      <c r="I228" s="6"/>
      <c r="J228" s="6"/>
      <c r="K228" s="6"/>
    </row>
    <row r="229" spans="5:11" x14ac:dyDescent="0.2">
      <c r="E229" s="17"/>
      <c r="F229" s="6"/>
      <c r="G229" s="6"/>
      <c r="H229" s="6"/>
      <c r="I229" s="6"/>
      <c r="J229" s="6"/>
      <c r="K229" s="6"/>
    </row>
    <row r="230" spans="5:11" x14ac:dyDescent="0.2">
      <c r="E230" s="17"/>
      <c r="F230" s="6"/>
      <c r="G230" s="6"/>
      <c r="H230" s="6"/>
      <c r="I230" s="6"/>
      <c r="J230" s="6"/>
      <c r="K230" s="6"/>
    </row>
    <row r="231" spans="5:11" x14ac:dyDescent="0.2">
      <c r="E231" s="17"/>
      <c r="F231" s="6"/>
      <c r="G231" s="6"/>
      <c r="H231" s="6"/>
      <c r="I231" s="6"/>
      <c r="J231" s="6"/>
      <c r="K231" s="6"/>
    </row>
    <row r="232" spans="5:11" x14ac:dyDescent="0.2">
      <c r="E232" s="17"/>
      <c r="F232" s="6"/>
      <c r="G232" s="6"/>
      <c r="H232" s="6"/>
      <c r="I232" s="6"/>
      <c r="J232" s="6"/>
      <c r="K232" s="6"/>
    </row>
    <row r="233" spans="5:11" x14ac:dyDescent="0.2">
      <c r="E233" s="17"/>
      <c r="F233" s="6"/>
      <c r="G233" s="6"/>
      <c r="H233" s="6"/>
      <c r="I233" s="6"/>
      <c r="J233" s="6"/>
      <c r="K233" s="6"/>
    </row>
    <row r="234" spans="5:11" x14ac:dyDescent="0.2">
      <c r="E234" s="17"/>
      <c r="F234" s="6"/>
      <c r="G234" s="6"/>
      <c r="H234" s="6"/>
      <c r="I234" s="6"/>
      <c r="J234" s="6"/>
      <c r="K234" s="6"/>
    </row>
    <row r="235" spans="5:11" x14ac:dyDescent="0.2">
      <c r="E235" s="17"/>
      <c r="F235" s="6"/>
      <c r="G235" s="6"/>
      <c r="H235" s="6"/>
      <c r="I235" s="6"/>
      <c r="J235" s="6"/>
      <c r="K235" s="6"/>
    </row>
    <row r="236" spans="5:11" x14ac:dyDescent="0.2">
      <c r="E236" s="17"/>
      <c r="F236" s="6"/>
      <c r="G236" s="6"/>
      <c r="H236" s="6"/>
      <c r="I236" s="6"/>
      <c r="J236" s="6"/>
      <c r="K236" s="6"/>
    </row>
    <row r="237" spans="5:11" x14ac:dyDescent="0.2">
      <c r="E237" s="17"/>
      <c r="F237" s="6"/>
      <c r="G237" s="6"/>
      <c r="H237" s="6"/>
      <c r="I237" s="6"/>
      <c r="J237" s="6"/>
      <c r="K237" s="6"/>
    </row>
    <row r="238" spans="5:11" x14ac:dyDescent="0.2">
      <c r="E238" s="17"/>
      <c r="F238" s="6"/>
      <c r="G238" s="6"/>
      <c r="H238" s="6"/>
      <c r="I238" s="6"/>
      <c r="J238" s="6"/>
      <c r="K238" s="6"/>
    </row>
    <row r="239" spans="5:11" x14ac:dyDescent="0.2">
      <c r="E239" s="17"/>
      <c r="F239" s="6"/>
      <c r="G239" s="6"/>
      <c r="H239" s="6"/>
      <c r="I239" s="6"/>
      <c r="J239" s="6"/>
      <c r="K239" s="6"/>
    </row>
    <row r="240" spans="5:11" x14ac:dyDescent="0.2">
      <c r="E240" s="17"/>
      <c r="F240" s="6"/>
      <c r="G240" s="6"/>
      <c r="H240" s="6"/>
      <c r="I240" s="6"/>
      <c r="J240" s="6"/>
      <c r="K240" s="6"/>
    </row>
    <row r="241" spans="5:11" x14ac:dyDescent="0.2">
      <c r="E241" s="17"/>
      <c r="F241" s="6"/>
      <c r="G241" s="6"/>
      <c r="H241" s="6"/>
      <c r="I241" s="6"/>
      <c r="J241" s="6"/>
      <c r="K241" s="6"/>
    </row>
    <row r="242" spans="5:11" x14ac:dyDescent="0.2">
      <c r="E242" s="17"/>
      <c r="F242" s="6"/>
      <c r="G242" s="6"/>
      <c r="H242" s="6"/>
      <c r="I242" s="6"/>
      <c r="J242" s="6"/>
      <c r="K242" s="6"/>
    </row>
    <row r="243" spans="5:11" x14ac:dyDescent="0.2">
      <c r="E243" s="17"/>
      <c r="F243" s="6"/>
      <c r="G243" s="6"/>
      <c r="H243" s="6"/>
      <c r="I243" s="6"/>
      <c r="J243" s="6"/>
      <c r="K243" s="6"/>
    </row>
    <row r="244" spans="5:11" x14ac:dyDescent="0.2">
      <c r="E244" s="17"/>
      <c r="F244" s="6"/>
      <c r="G244" s="6"/>
      <c r="H244" s="6"/>
      <c r="I244" s="6"/>
      <c r="J244" s="6"/>
      <c r="K244" s="6"/>
    </row>
    <row r="245" spans="5:11" x14ac:dyDescent="0.2">
      <c r="E245" s="17"/>
      <c r="F245" s="6"/>
      <c r="G245" s="6"/>
      <c r="H245" s="6"/>
      <c r="I245" s="6"/>
      <c r="J245" s="6"/>
      <c r="K245" s="6"/>
    </row>
    <row r="246" spans="5:11" x14ac:dyDescent="0.2">
      <c r="E246" s="17"/>
      <c r="F246" s="6"/>
      <c r="G246" s="6"/>
      <c r="H246" s="6"/>
      <c r="I246" s="6"/>
      <c r="J246" s="6"/>
      <c r="K246" s="6"/>
    </row>
    <row r="247" spans="5:11" x14ac:dyDescent="0.2">
      <c r="E247" s="17"/>
      <c r="F247" s="6"/>
      <c r="G247" s="6"/>
      <c r="H247" s="6"/>
      <c r="I247" s="6"/>
      <c r="J247" s="6"/>
      <c r="K247" s="6"/>
    </row>
    <row r="248" spans="5:11" x14ac:dyDescent="0.2">
      <c r="E248" s="17"/>
      <c r="F248" s="6"/>
      <c r="G248" s="6"/>
      <c r="H248" s="6"/>
      <c r="I248" s="6"/>
      <c r="J248" s="6"/>
      <c r="K248" s="6"/>
    </row>
    <row r="249" spans="5:11" x14ac:dyDescent="0.2">
      <c r="E249" s="17"/>
      <c r="F249" s="6"/>
      <c r="G249" s="6"/>
      <c r="H249" s="6"/>
      <c r="I249" s="6"/>
      <c r="J249" s="6"/>
      <c r="K249" s="6"/>
    </row>
    <row r="250" spans="5:11" x14ac:dyDescent="0.2">
      <c r="E250" s="17"/>
      <c r="F250" s="6"/>
      <c r="G250" s="6"/>
      <c r="H250" s="6"/>
      <c r="I250" s="6"/>
      <c r="J250" s="6"/>
      <c r="K250" s="6"/>
    </row>
    <row r="251" spans="5:11" x14ac:dyDescent="0.2">
      <c r="E251" s="17"/>
      <c r="F251" s="6"/>
      <c r="G251" s="6"/>
      <c r="H251" s="6"/>
      <c r="I251" s="6"/>
      <c r="J251" s="6"/>
      <c r="K251" s="6"/>
    </row>
    <row r="252" spans="5:11" x14ac:dyDescent="0.2">
      <c r="E252" s="17"/>
      <c r="F252" s="6"/>
      <c r="G252" s="6"/>
      <c r="H252" s="6"/>
      <c r="I252" s="6"/>
      <c r="J252" s="6"/>
      <c r="K252" s="6"/>
    </row>
    <row r="253" spans="5:11" x14ac:dyDescent="0.2">
      <c r="E253" s="17"/>
      <c r="F253" s="6"/>
      <c r="G253" s="6"/>
      <c r="H253" s="6"/>
      <c r="I253" s="6"/>
      <c r="J253" s="6"/>
      <c r="K253" s="6"/>
    </row>
    <row r="254" spans="5:11" x14ac:dyDescent="0.2">
      <c r="E254" s="17"/>
      <c r="F254" s="6"/>
      <c r="G254" s="6"/>
      <c r="H254" s="6"/>
      <c r="I254" s="6"/>
      <c r="J254" s="6"/>
      <c r="K254" s="6"/>
    </row>
    <row r="255" spans="5:11" x14ac:dyDescent="0.2">
      <c r="E255" s="17"/>
      <c r="F255" s="6"/>
      <c r="G255" s="6"/>
      <c r="H255" s="6"/>
      <c r="I255" s="6"/>
      <c r="J255" s="6"/>
      <c r="K255" s="6"/>
    </row>
    <row r="256" spans="5:11" x14ac:dyDescent="0.2">
      <c r="E256" s="17"/>
      <c r="F256" s="6"/>
      <c r="G256" s="6"/>
      <c r="H256" s="6"/>
      <c r="I256" s="6"/>
      <c r="J256" s="6"/>
      <c r="K256" s="6"/>
    </row>
    <row r="257" spans="5:11" x14ac:dyDescent="0.2">
      <c r="E257" s="17"/>
      <c r="F257" s="6"/>
      <c r="G257" s="6"/>
      <c r="H257" s="6"/>
      <c r="I257" s="6"/>
      <c r="J257" s="6"/>
      <c r="K257" s="6"/>
    </row>
    <row r="258" spans="5:11" x14ac:dyDescent="0.2">
      <c r="E258" s="17"/>
      <c r="F258" s="6"/>
      <c r="G258" s="6"/>
      <c r="H258" s="6"/>
      <c r="I258" s="6"/>
      <c r="J258" s="6"/>
      <c r="K258" s="6"/>
    </row>
    <row r="259" spans="5:11" x14ac:dyDescent="0.2">
      <c r="E259" s="17"/>
      <c r="F259" s="6"/>
      <c r="G259" s="6"/>
      <c r="H259" s="6"/>
      <c r="I259" s="6"/>
      <c r="J259" s="6"/>
      <c r="K259" s="6"/>
    </row>
    <row r="260" spans="5:11" x14ac:dyDescent="0.2">
      <c r="E260" s="17"/>
      <c r="F260" s="6"/>
      <c r="G260" s="6"/>
      <c r="H260" s="6"/>
      <c r="I260" s="6"/>
      <c r="J260" s="6"/>
      <c r="K260" s="6"/>
    </row>
    <row r="261" spans="5:11" x14ac:dyDescent="0.2">
      <c r="E261" s="17"/>
      <c r="F261" s="6"/>
      <c r="G261" s="6"/>
      <c r="H261" s="6"/>
      <c r="I261" s="6"/>
      <c r="J261" s="6"/>
      <c r="K261" s="6"/>
    </row>
    <row r="262" spans="5:11" x14ac:dyDescent="0.2">
      <c r="E262" s="17"/>
      <c r="F262" s="6"/>
      <c r="G262" s="6"/>
      <c r="H262" s="6"/>
      <c r="I262" s="6"/>
      <c r="J262" s="6"/>
      <c r="K262" s="6"/>
    </row>
    <row r="263" spans="5:11" x14ac:dyDescent="0.2">
      <c r="E263" s="17"/>
      <c r="F263" s="6"/>
      <c r="G263" s="6"/>
      <c r="H263" s="6"/>
      <c r="I263" s="6"/>
      <c r="J263" s="6"/>
      <c r="K263" s="6"/>
    </row>
    <row r="264" spans="5:11" x14ac:dyDescent="0.2">
      <c r="E264" s="17"/>
      <c r="F264" s="6"/>
      <c r="G264" s="6"/>
      <c r="H264" s="6"/>
      <c r="I264" s="6"/>
      <c r="J264" s="6"/>
      <c r="K264" s="6"/>
    </row>
    <row r="265" spans="5:11" x14ac:dyDescent="0.2">
      <c r="E265" s="17"/>
      <c r="F265" s="6"/>
      <c r="G265" s="6"/>
      <c r="H265" s="6"/>
      <c r="I265" s="6"/>
      <c r="J265" s="6"/>
      <c r="K265" s="6"/>
    </row>
    <row r="266" spans="5:11" x14ac:dyDescent="0.2">
      <c r="E266" s="17"/>
      <c r="F266" s="6"/>
      <c r="G266" s="6"/>
      <c r="H266" s="6"/>
      <c r="I266" s="6"/>
      <c r="J266" s="6"/>
      <c r="K266" s="6"/>
    </row>
    <row r="267" spans="5:11" x14ac:dyDescent="0.2">
      <c r="E267" s="17"/>
      <c r="F267" s="6"/>
      <c r="G267" s="6"/>
      <c r="H267" s="6"/>
      <c r="I267" s="6"/>
      <c r="J267" s="6"/>
      <c r="K267" s="6"/>
    </row>
    <row r="268" spans="5:11" x14ac:dyDescent="0.2">
      <c r="E268" s="17"/>
      <c r="F268" s="6"/>
      <c r="G268" s="6"/>
      <c r="H268" s="6"/>
      <c r="I268" s="6"/>
      <c r="J268" s="6"/>
      <c r="K268" s="6"/>
    </row>
    <row r="269" spans="5:11" x14ac:dyDescent="0.2">
      <c r="E269" s="17"/>
      <c r="F269" s="6"/>
      <c r="G269" s="6"/>
      <c r="H269" s="6"/>
      <c r="I269" s="6"/>
      <c r="J269" s="6"/>
      <c r="K269" s="6"/>
    </row>
    <row r="270" spans="5:11" x14ac:dyDescent="0.2">
      <c r="E270" s="17"/>
      <c r="F270" s="6"/>
      <c r="G270" s="6"/>
      <c r="H270" s="6"/>
      <c r="I270" s="6"/>
      <c r="J270" s="6"/>
      <c r="K270" s="6"/>
    </row>
    <row r="271" spans="5:11" x14ac:dyDescent="0.2">
      <c r="E271" s="17"/>
      <c r="F271" s="6"/>
      <c r="G271" s="6"/>
      <c r="H271" s="6"/>
      <c r="I271" s="6"/>
      <c r="J271" s="6"/>
      <c r="K271" s="6"/>
    </row>
    <row r="272" spans="5:11" x14ac:dyDescent="0.2">
      <c r="E272" s="17"/>
      <c r="F272" s="6"/>
      <c r="G272" s="6"/>
      <c r="H272" s="6"/>
      <c r="I272" s="6"/>
      <c r="J272" s="6"/>
      <c r="K272" s="6"/>
    </row>
    <row r="273" spans="5:11" x14ac:dyDescent="0.2">
      <c r="E273" s="17"/>
      <c r="F273" s="6"/>
      <c r="G273" s="6"/>
      <c r="H273" s="6"/>
      <c r="I273" s="6"/>
      <c r="J273" s="6"/>
      <c r="K273" s="6"/>
    </row>
    <row r="274" spans="5:11" x14ac:dyDescent="0.2">
      <c r="E274" s="17"/>
      <c r="F274" s="6"/>
      <c r="G274" s="6"/>
      <c r="H274" s="6"/>
      <c r="I274" s="6"/>
      <c r="J274" s="6"/>
      <c r="K274" s="6"/>
    </row>
    <row r="275" spans="5:11" x14ac:dyDescent="0.2">
      <c r="E275" s="17"/>
      <c r="F275" s="6"/>
      <c r="G275" s="6"/>
      <c r="H275" s="6"/>
      <c r="I275" s="6"/>
      <c r="J275" s="6"/>
      <c r="K275" s="6"/>
    </row>
    <row r="276" spans="5:11" x14ac:dyDescent="0.2">
      <c r="E276" s="17"/>
      <c r="F276" s="6"/>
      <c r="G276" s="6"/>
      <c r="H276" s="6"/>
      <c r="I276" s="6"/>
      <c r="J276" s="6"/>
      <c r="K276" s="6"/>
    </row>
    <row r="277" spans="5:11" x14ac:dyDescent="0.2">
      <c r="E277" s="17"/>
      <c r="F277" s="6"/>
      <c r="G277" s="6"/>
      <c r="H277" s="6"/>
      <c r="I277" s="6"/>
      <c r="J277" s="6"/>
      <c r="K277" s="6"/>
    </row>
    <row r="278" spans="5:11" x14ac:dyDescent="0.2">
      <c r="E278" s="17"/>
      <c r="F278" s="6"/>
      <c r="G278" s="6"/>
      <c r="H278" s="6"/>
      <c r="I278" s="6"/>
      <c r="J278" s="6"/>
      <c r="K278" s="6"/>
    </row>
    <row r="279" spans="5:11" x14ac:dyDescent="0.2">
      <c r="E279" s="17"/>
      <c r="F279" s="6"/>
      <c r="G279" s="6"/>
      <c r="H279" s="6"/>
      <c r="I279" s="6"/>
      <c r="J279" s="6"/>
      <c r="K279" s="6"/>
    </row>
    <row r="280" spans="5:11" x14ac:dyDescent="0.2">
      <c r="E280" s="17"/>
      <c r="F280" s="6"/>
      <c r="G280" s="6"/>
      <c r="H280" s="6"/>
      <c r="I280" s="6"/>
      <c r="J280" s="6"/>
      <c r="K280" s="6"/>
    </row>
    <row r="281" spans="5:11" x14ac:dyDescent="0.2">
      <c r="E281" s="17"/>
      <c r="F281" s="6"/>
      <c r="G281" s="6"/>
      <c r="H281" s="6"/>
      <c r="I281" s="6"/>
      <c r="J281" s="6"/>
      <c r="K281" s="6"/>
    </row>
    <row r="282" spans="5:11" x14ac:dyDescent="0.2">
      <c r="E282" s="17"/>
      <c r="F282" s="6"/>
      <c r="G282" s="6"/>
      <c r="H282" s="6"/>
      <c r="I282" s="6"/>
      <c r="J282" s="6"/>
      <c r="K282" s="6"/>
    </row>
    <row r="283" spans="5:11" x14ac:dyDescent="0.2">
      <c r="E283" s="17"/>
      <c r="F283" s="6"/>
      <c r="G283" s="6"/>
      <c r="H283" s="6"/>
      <c r="I283" s="6"/>
      <c r="J283" s="6"/>
      <c r="K283" s="6"/>
    </row>
    <row r="284" spans="5:11" x14ac:dyDescent="0.2">
      <c r="E284" s="17"/>
      <c r="F284" s="6"/>
      <c r="G284" s="6"/>
      <c r="H284" s="6"/>
      <c r="I284" s="6"/>
      <c r="J284" s="6"/>
      <c r="K284" s="6"/>
    </row>
    <row r="285" spans="5:11" x14ac:dyDescent="0.2">
      <c r="E285" s="17"/>
      <c r="F285" s="6"/>
      <c r="G285" s="6"/>
      <c r="H285" s="6"/>
      <c r="I285" s="6"/>
      <c r="J285" s="6"/>
      <c r="K285" s="6"/>
    </row>
    <row r="286" spans="5:11" x14ac:dyDescent="0.2">
      <c r="E286" s="17"/>
      <c r="F286" s="6"/>
      <c r="G286" s="6"/>
      <c r="H286" s="6"/>
      <c r="I286" s="6"/>
      <c r="J286" s="6"/>
      <c r="K286" s="6"/>
    </row>
    <row r="287" spans="5:11" x14ac:dyDescent="0.2">
      <c r="E287" s="17"/>
      <c r="F287" s="6"/>
      <c r="G287" s="6"/>
      <c r="H287" s="6"/>
      <c r="I287" s="6"/>
      <c r="J287" s="6"/>
      <c r="K287" s="6"/>
    </row>
    <row r="288" spans="5:11" x14ac:dyDescent="0.2">
      <c r="E288" s="17"/>
      <c r="F288" s="6"/>
      <c r="G288" s="6"/>
      <c r="H288" s="6"/>
      <c r="I288" s="6"/>
      <c r="J288" s="6"/>
      <c r="K288" s="6"/>
    </row>
    <row r="289" spans="5:11" x14ac:dyDescent="0.2">
      <c r="E289" s="17"/>
      <c r="F289" s="6"/>
      <c r="G289" s="6"/>
      <c r="H289" s="6"/>
      <c r="I289" s="6"/>
      <c r="J289" s="6"/>
      <c r="K289" s="6"/>
    </row>
    <row r="290" spans="5:11" x14ac:dyDescent="0.2">
      <c r="E290" s="17"/>
      <c r="F290" s="6"/>
      <c r="G290" s="6"/>
      <c r="H290" s="6"/>
      <c r="I290" s="6"/>
      <c r="J290" s="6"/>
      <c r="K290" s="6"/>
    </row>
    <row r="291" spans="5:11" x14ac:dyDescent="0.2">
      <c r="E291" s="17"/>
      <c r="F291" s="6"/>
      <c r="G291" s="6"/>
      <c r="H291" s="6"/>
      <c r="I291" s="6"/>
      <c r="J291" s="6"/>
      <c r="K291" s="6"/>
    </row>
    <row r="292" spans="5:11" x14ac:dyDescent="0.2">
      <c r="E292" s="17"/>
      <c r="F292" s="6"/>
      <c r="G292" s="6"/>
      <c r="H292" s="6"/>
      <c r="I292" s="6"/>
      <c r="J292" s="6"/>
      <c r="K292" s="6"/>
    </row>
    <row r="293" spans="5:11" x14ac:dyDescent="0.2">
      <c r="E293" s="17"/>
      <c r="F293" s="6"/>
      <c r="G293" s="6"/>
      <c r="H293" s="6"/>
      <c r="I293" s="6"/>
      <c r="J293" s="6"/>
      <c r="K293" s="6"/>
    </row>
    <row r="294" spans="5:11" x14ac:dyDescent="0.2">
      <c r="E294" s="17"/>
      <c r="F294" s="6"/>
      <c r="G294" s="6"/>
      <c r="H294" s="6"/>
      <c r="I294" s="6"/>
      <c r="J294" s="6"/>
      <c r="K294" s="6"/>
    </row>
    <row r="295" spans="5:11" x14ac:dyDescent="0.2">
      <c r="E295" s="17"/>
      <c r="F295" s="6"/>
      <c r="G295" s="6"/>
      <c r="H295" s="6"/>
      <c r="I295" s="6"/>
      <c r="J295" s="6"/>
      <c r="K295" s="6"/>
    </row>
    <row r="296" spans="5:11" x14ac:dyDescent="0.2">
      <c r="E296" s="17"/>
      <c r="F296" s="6"/>
      <c r="G296" s="6"/>
      <c r="H296" s="6"/>
      <c r="I296" s="6"/>
      <c r="J296" s="6"/>
      <c r="K296" s="6"/>
    </row>
    <row r="297" spans="5:11" x14ac:dyDescent="0.2">
      <c r="E297" s="17"/>
      <c r="F297" s="6"/>
      <c r="G297" s="6"/>
      <c r="H297" s="6"/>
      <c r="I297" s="6"/>
      <c r="J297" s="6"/>
      <c r="K297" s="6"/>
    </row>
    <row r="298" spans="5:11" x14ac:dyDescent="0.2">
      <c r="E298" s="17"/>
      <c r="F298" s="6"/>
      <c r="G298" s="6"/>
      <c r="H298" s="6"/>
      <c r="I298" s="6"/>
      <c r="J298" s="6"/>
      <c r="K298" s="6"/>
    </row>
    <row r="299" spans="5:11" x14ac:dyDescent="0.2">
      <c r="E299" s="17"/>
      <c r="F299" s="6"/>
      <c r="G299" s="6"/>
      <c r="H299" s="6"/>
      <c r="I299" s="6"/>
      <c r="J299" s="6"/>
      <c r="K299" s="6"/>
    </row>
    <row r="300" spans="5:11" x14ac:dyDescent="0.2">
      <c r="E300" s="17"/>
      <c r="F300" s="6"/>
      <c r="G300" s="6"/>
      <c r="H300" s="6"/>
      <c r="I300" s="6"/>
      <c r="J300" s="6"/>
      <c r="K300" s="6"/>
    </row>
    <row r="301" spans="5:11" x14ac:dyDescent="0.2">
      <c r="E301" s="17"/>
      <c r="F301" s="6"/>
      <c r="G301" s="6"/>
      <c r="H301" s="6"/>
      <c r="I301" s="6"/>
      <c r="J301" s="6"/>
      <c r="K301" s="6"/>
    </row>
    <row r="302" spans="5:11" x14ac:dyDescent="0.2">
      <c r="E302" s="17"/>
      <c r="F302" s="6"/>
      <c r="G302" s="6"/>
      <c r="H302" s="6"/>
      <c r="I302" s="6"/>
      <c r="J302" s="6"/>
      <c r="K302" s="6"/>
    </row>
    <row r="303" spans="5:11" x14ac:dyDescent="0.2">
      <c r="E303" s="17"/>
      <c r="F303" s="6"/>
      <c r="G303" s="6"/>
      <c r="H303" s="6"/>
      <c r="I303" s="6"/>
      <c r="J303" s="6"/>
      <c r="K303" s="6"/>
    </row>
    <row r="304" spans="5:11" x14ac:dyDescent="0.2">
      <c r="E304" s="17"/>
      <c r="F304" s="6"/>
      <c r="G304" s="6"/>
      <c r="H304" s="6"/>
      <c r="I304" s="6"/>
      <c r="J304" s="6"/>
      <c r="K304" s="6"/>
    </row>
    <row r="305" spans="5:11" x14ac:dyDescent="0.2">
      <c r="E305" s="17"/>
      <c r="F305" s="6"/>
      <c r="G305" s="6"/>
      <c r="H305" s="6"/>
      <c r="I305" s="6"/>
      <c r="J305" s="6"/>
      <c r="K305" s="6"/>
    </row>
    <row r="306" spans="5:11" x14ac:dyDescent="0.2">
      <c r="E306" s="17"/>
      <c r="F306" s="6"/>
      <c r="G306" s="6"/>
      <c r="H306" s="6"/>
      <c r="I306" s="6"/>
      <c r="J306" s="6"/>
      <c r="K306" s="6"/>
    </row>
    <row r="307" spans="5:11" x14ac:dyDescent="0.2">
      <c r="E307" s="17"/>
      <c r="F307" s="6"/>
      <c r="G307" s="6"/>
      <c r="H307" s="6"/>
      <c r="I307" s="6"/>
      <c r="J307" s="6"/>
      <c r="K307" s="6"/>
    </row>
    <row r="308" spans="5:11" x14ac:dyDescent="0.2">
      <c r="E308" s="17"/>
      <c r="F308" s="6"/>
      <c r="G308" s="6"/>
      <c r="H308" s="6"/>
      <c r="I308" s="6"/>
      <c r="J308" s="6"/>
      <c r="K308" s="6"/>
    </row>
    <row r="309" spans="5:11" x14ac:dyDescent="0.2">
      <c r="E309" s="17"/>
      <c r="F309" s="6"/>
      <c r="G309" s="6"/>
      <c r="H309" s="6"/>
      <c r="I309" s="6"/>
      <c r="J309" s="6"/>
      <c r="K309" s="6"/>
    </row>
    <row r="310" spans="5:11" x14ac:dyDescent="0.2">
      <c r="E310" s="17"/>
      <c r="F310" s="6"/>
      <c r="G310" s="6"/>
      <c r="H310" s="6"/>
      <c r="I310" s="6"/>
      <c r="J310" s="6"/>
      <c r="K310" s="6"/>
    </row>
    <row r="311" spans="5:11" x14ac:dyDescent="0.2">
      <c r="E311" s="17"/>
      <c r="F311" s="6"/>
      <c r="G311" s="6"/>
      <c r="H311" s="6"/>
      <c r="I311" s="6"/>
      <c r="J311" s="6"/>
      <c r="K311" s="6"/>
    </row>
    <row r="312" spans="5:11" x14ac:dyDescent="0.2">
      <c r="E312" s="17"/>
      <c r="F312" s="6"/>
      <c r="G312" s="6"/>
      <c r="H312" s="6"/>
      <c r="I312" s="6"/>
      <c r="J312" s="6"/>
      <c r="K312" s="6"/>
    </row>
    <row r="313" spans="5:11" x14ac:dyDescent="0.2">
      <c r="E313" s="17"/>
      <c r="F313" s="6"/>
      <c r="G313" s="6"/>
      <c r="H313" s="6"/>
      <c r="I313" s="6"/>
      <c r="J313" s="6"/>
      <c r="K313" s="6"/>
    </row>
    <row r="314" spans="5:11" x14ac:dyDescent="0.2">
      <c r="E314" s="17"/>
      <c r="F314" s="6"/>
      <c r="G314" s="6"/>
      <c r="H314" s="6"/>
      <c r="I314" s="6"/>
      <c r="J314" s="6"/>
      <c r="K314" s="6"/>
    </row>
    <row r="315" spans="5:11" x14ac:dyDescent="0.2">
      <c r="E315" s="17"/>
      <c r="F315" s="6"/>
      <c r="G315" s="6"/>
      <c r="H315" s="6"/>
      <c r="I315" s="6"/>
      <c r="J315" s="6"/>
      <c r="K315" s="6"/>
    </row>
    <row r="316" spans="5:11" x14ac:dyDescent="0.2">
      <c r="E316" s="17"/>
      <c r="F316" s="6"/>
      <c r="G316" s="6"/>
      <c r="H316" s="6"/>
      <c r="I316" s="6"/>
      <c r="J316" s="6"/>
      <c r="K316" s="6"/>
    </row>
    <row r="317" spans="5:11" x14ac:dyDescent="0.2">
      <c r="E317" s="17"/>
      <c r="F317" s="6"/>
      <c r="G317" s="6"/>
      <c r="H317" s="6"/>
      <c r="I317" s="6"/>
      <c r="J317" s="6"/>
      <c r="K317" s="6"/>
    </row>
    <row r="318" spans="5:11" x14ac:dyDescent="0.2">
      <c r="E318" s="17"/>
      <c r="F318" s="6"/>
      <c r="G318" s="6"/>
      <c r="H318" s="6"/>
      <c r="I318" s="6"/>
      <c r="J318" s="6"/>
      <c r="K318" s="6"/>
    </row>
    <row r="319" spans="5:11" x14ac:dyDescent="0.2">
      <c r="E319" s="17"/>
      <c r="F319" s="6"/>
      <c r="G319" s="6"/>
      <c r="H319" s="6"/>
      <c r="I319" s="6"/>
      <c r="J319" s="6"/>
      <c r="K319" s="6"/>
    </row>
    <row r="320" spans="5:11" x14ac:dyDescent="0.2">
      <c r="E320" s="17"/>
      <c r="F320" s="6"/>
      <c r="G320" s="6"/>
      <c r="H320" s="6"/>
      <c r="I320" s="6"/>
      <c r="J320" s="6"/>
      <c r="K320" s="6"/>
    </row>
    <row r="321" spans="5:11" x14ac:dyDescent="0.2">
      <c r="E321" s="17"/>
      <c r="F321" s="6"/>
      <c r="G321" s="6"/>
      <c r="H321" s="6"/>
      <c r="I321" s="6"/>
      <c r="J321" s="6"/>
      <c r="K321" s="6"/>
    </row>
    <row r="322" spans="5:11" x14ac:dyDescent="0.2">
      <c r="E322" s="17"/>
      <c r="F322" s="6"/>
      <c r="G322" s="6"/>
      <c r="H322" s="6"/>
      <c r="I322" s="6"/>
      <c r="J322" s="6"/>
      <c r="K322" s="6"/>
    </row>
    <row r="323" spans="5:11" x14ac:dyDescent="0.2">
      <c r="E323" s="17"/>
      <c r="F323" s="6"/>
      <c r="G323" s="6"/>
      <c r="H323" s="6"/>
      <c r="I323" s="6"/>
      <c r="J323" s="6"/>
      <c r="K323" s="6"/>
    </row>
    <row r="324" spans="5:11" x14ac:dyDescent="0.2">
      <c r="E324" s="17"/>
      <c r="F324" s="6"/>
      <c r="G324" s="6"/>
      <c r="H324" s="6"/>
      <c r="I324" s="6"/>
      <c r="J324" s="6"/>
      <c r="K324" s="6"/>
    </row>
    <row r="325" spans="5:11" x14ac:dyDescent="0.2">
      <c r="E325" s="17"/>
      <c r="F325" s="6"/>
      <c r="G325" s="6"/>
      <c r="H325" s="6"/>
      <c r="I325" s="6"/>
      <c r="J325" s="6"/>
      <c r="K325" s="6"/>
    </row>
    <row r="326" spans="5:11" x14ac:dyDescent="0.2">
      <c r="E326" s="17"/>
      <c r="F326" s="6"/>
      <c r="G326" s="6"/>
      <c r="H326" s="6"/>
      <c r="I326" s="6"/>
      <c r="J326" s="6"/>
      <c r="K326" s="6"/>
    </row>
    <row r="327" spans="5:11" x14ac:dyDescent="0.2">
      <c r="E327" s="17"/>
      <c r="F327" s="6"/>
      <c r="G327" s="6"/>
      <c r="H327" s="6"/>
      <c r="I327" s="6"/>
      <c r="J327" s="6"/>
      <c r="K327" s="6"/>
    </row>
    <row r="328" spans="5:11" x14ac:dyDescent="0.2">
      <c r="E328" s="17"/>
      <c r="F328" s="6"/>
      <c r="G328" s="6"/>
      <c r="H328" s="6"/>
      <c r="I328" s="6"/>
      <c r="J328" s="6"/>
      <c r="K328" s="6"/>
    </row>
    <row r="329" spans="5:11" x14ac:dyDescent="0.2">
      <c r="E329" s="17"/>
      <c r="F329" s="6"/>
      <c r="G329" s="6"/>
      <c r="H329" s="6"/>
      <c r="I329" s="6"/>
      <c r="J329" s="6"/>
      <c r="K329" s="6"/>
    </row>
    <row r="330" spans="5:11" x14ac:dyDescent="0.2">
      <c r="E330" s="17"/>
      <c r="F330" s="6"/>
      <c r="G330" s="6"/>
      <c r="H330" s="6"/>
      <c r="I330" s="6"/>
      <c r="J330" s="6"/>
      <c r="K330" s="6"/>
    </row>
    <row r="331" spans="5:11" x14ac:dyDescent="0.2">
      <c r="E331" s="17"/>
      <c r="F331" s="6"/>
      <c r="G331" s="6"/>
      <c r="H331" s="6"/>
      <c r="I331" s="6"/>
      <c r="J331" s="6"/>
      <c r="K331" s="6"/>
    </row>
    <row r="332" spans="5:11" x14ac:dyDescent="0.2">
      <c r="E332" s="17"/>
      <c r="F332" s="6"/>
      <c r="G332" s="6"/>
      <c r="H332" s="6"/>
      <c r="I332" s="6"/>
      <c r="J332" s="6"/>
      <c r="K332" s="6"/>
    </row>
    <row r="333" spans="5:11" x14ac:dyDescent="0.2">
      <c r="E333" s="17"/>
      <c r="F333" s="6"/>
      <c r="G333" s="6"/>
      <c r="H333" s="6"/>
      <c r="I333" s="6"/>
      <c r="J333" s="6"/>
      <c r="K333" s="6"/>
    </row>
    <row r="334" spans="5:11" x14ac:dyDescent="0.2">
      <c r="E334" s="17"/>
      <c r="F334" s="6"/>
      <c r="G334" s="6"/>
      <c r="H334" s="6"/>
      <c r="I334" s="6"/>
      <c r="J334" s="6"/>
      <c r="K334" s="6"/>
    </row>
    <row r="335" spans="5:11" x14ac:dyDescent="0.2">
      <c r="E335" s="17"/>
      <c r="F335" s="6"/>
      <c r="G335" s="6"/>
      <c r="H335" s="6"/>
      <c r="I335" s="6"/>
      <c r="J335" s="6"/>
      <c r="K335" s="6"/>
    </row>
    <row r="336" spans="5:11" x14ac:dyDescent="0.2">
      <c r="E336" s="17"/>
      <c r="F336" s="6"/>
      <c r="G336" s="6"/>
      <c r="H336" s="6"/>
      <c r="I336" s="6"/>
      <c r="J336" s="6"/>
      <c r="K336" s="6"/>
    </row>
    <row r="337" spans="5:11" x14ac:dyDescent="0.2">
      <c r="E337" s="17"/>
      <c r="F337" s="6"/>
      <c r="G337" s="6"/>
      <c r="H337" s="6"/>
      <c r="I337" s="6"/>
      <c r="J337" s="6"/>
      <c r="K337" s="6"/>
    </row>
    <row r="338" spans="5:11" x14ac:dyDescent="0.2">
      <c r="E338" s="17"/>
      <c r="F338" s="6"/>
      <c r="G338" s="6"/>
      <c r="H338" s="6"/>
      <c r="I338" s="6"/>
      <c r="J338" s="6"/>
      <c r="K338" s="6"/>
    </row>
    <row r="339" spans="5:11" x14ac:dyDescent="0.2">
      <c r="E339" s="17"/>
      <c r="F339" s="6"/>
      <c r="G339" s="6"/>
      <c r="H339" s="6"/>
      <c r="I339" s="6"/>
      <c r="J339" s="6"/>
      <c r="K339" s="6"/>
    </row>
    <row r="340" spans="5:11" x14ac:dyDescent="0.2">
      <c r="E340" s="17"/>
      <c r="F340" s="6"/>
      <c r="G340" s="6"/>
      <c r="H340" s="6"/>
      <c r="I340" s="6"/>
      <c r="J340" s="6"/>
      <c r="K340" s="6"/>
    </row>
    <row r="341" spans="5:11" x14ac:dyDescent="0.2">
      <c r="E341" s="17"/>
      <c r="F341" s="6"/>
      <c r="G341" s="6"/>
      <c r="H341" s="6"/>
      <c r="I341" s="6"/>
      <c r="J341" s="6"/>
      <c r="K341" s="6"/>
    </row>
    <row r="342" spans="5:11" x14ac:dyDescent="0.2">
      <c r="E342" s="17"/>
      <c r="F342" s="6"/>
      <c r="G342" s="6"/>
      <c r="H342" s="6"/>
      <c r="I342" s="6"/>
      <c r="J342" s="6"/>
      <c r="K342" s="6"/>
    </row>
    <row r="343" spans="5:11" x14ac:dyDescent="0.2">
      <c r="E343" s="17"/>
      <c r="F343" s="6"/>
      <c r="G343" s="6"/>
      <c r="H343" s="6"/>
      <c r="I343" s="6"/>
      <c r="J343" s="6"/>
      <c r="K343" s="6"/>
    </row>
    <row r="344" spans="5:11" x14ac:dyDescent="0.2">
      <c r="E344" s="17"/>
      <c r="F344" s="6"/>
      <c r="G344" s="6"/>
      <c r="H344" s="6"/>
      <c r="I344" s="6"/>
      <c r="J344" s="6"/>
      <c r="K344" s="6"/>
    </row>
    <row r="345" spans="5:11" x14ac:dyDescent="0.2">
      <c r="E345" s="17"/>
      <c r="F345" s="6"/>
      <c r="G345" s="6"/>
      <c r="H345" s="6"/>
      <c r="I345" s="6"/>
      <c r="J345" s="6"/>
      <c r="K345" s="6"/>
    </row>
    <row r="346" spans="5:11" x14ac:dyDescent="0.2">
      <c r="E346" s="17"/>
      <c r="F346" s="6"/>
      <c r="G346" s="6"/>
      <c r="H346" s="6"/>
      <c r="I346" s="6"/>
      <c r="J346" s="6"/>
      <c r="K346" s="6"/>
    </row>
    <row r="347" spans="5:11" x14ac:dyDescent="0.2">
      <c r="E347" s="17"/>
      <c r="F347" s="6"/>
      <c r="G347" s="6"/>
      <c r="H347" s="6"/>
      <c r="I347" s="6"/>
      <c r="J347" s="6"/>
      <c r="K347" s="6"/>
    </row>
    <row r="348" spans="5:11" x14ac:dyDescent="0.2">
      <c r="E348" s="17"/>
      <c r="F348" s="6"/>
      <c r="G348" s="6"/>
      <c r="H348" s="6"/>
      <c r="I348" s="6"/>
      <c r="J348" s="6"/>
      <c r="K348" s="6"/>
    </row>
    <row r="349" spans="5:11" x14ac:dyDescent="0.2">
      <c r="E349" s="17"/>
      <c r="F349" s="6"/>
      <c r="G349" s="6"/>
      <c r="H349" s="6"/>
      <c r="I349" s="6"/>
      <c r="J349" s="6"/>
      <c r="K349" s="6"/>
    </row>
    <row r="350" spans="5:11" x14ac:dyDescent="0.2">
      <c r="E350" s="17"/>
      <c r="F350" s="6"/>
      <c r="G350" s="6"/>
      <c r="H350" s="6"/>
      <c r="I350" s="6"/>
      <c r="J350" s="6"/>
      <c r="K350" s="6"/>
    </row>
    <row r="351" spans="5:11" x14ac:dyDescent="0.2">
      <c r="E351" s="17"/>
      <c r="F351" s="6"/>
      <c r="G351" s="6"/>
      <c r="H351" s="6"/>
      <c r="I351" s="6"/>
      <c r="J351" s="6"/>
      <c r="K351" s="6"/>
    </row>
    <row r="352" spans="5:11" x14ac:dyDescent="0.2">
      <c r="E352" s="17"/>
      <c r="F352" s="6"/>
      <c r="G352" s="6"/>
      <c r="H352" s="6"/>
      <c r="I352" s="6"/>
      <c r="J352" s="6"/>
      <c r="K352" s="6"/>
    </row>
    <row r="353" spans="5:11" x14ac:dyDescent="0.2">
      <c r="E353" s="17"/>
      <c r="F353" s="6"/>
      <c r="G353" s="6"/>
      <c r="H353" s="6"/>
      <c r="I353" s="6"/>
      <c r="J353" s="6"/>
      <c r="K353" s="6"/>
    </row>
    <row r="354" spans="5:11" x14ac:dyDescent="0.2">
      <c r="E354" s="17"/>
      <c r="F354" s="6"/>
      <c r="G354" s="6"/>
      <c r="H354" s="6"/>
      <c r="I354" s="6"/>
      <c r="J354" s="6"/>
      <c r="K354" s="6"/>
    </row>
    <row r="355" spans="5:11" x14ac:dyDescent="0.2">
      <c r="E355" s="17"/>
      <c r="F355" s="6"/>
      <c r="G355" s="6"/>
      <c r="H355" s="6"/>
      <c r="I355" s="6"/>
      <c r="J355" s="6"/>
      <c r="K355" s="6"/>
    </row>
    <row r="356" spans="5:11" x14ac:dyDescent="0.2">
      <c r="E356" s="17"/>
      <c r="F356" s="6"/>
      <c r="G356" s="6"/>
      <c r="H356" s="6"/>
      <c r="I356" s="6"/>
      <c r="J356" s="6"/>
      <c r="K356" s="6"/>
    </row>
    <row r="357" spans="5:11" x14ac:dyDescent="0.2">
      <c r="E357" s="17"/>
      <c r="F357" s="6"/>
      <c r="G357" s="6"/>
      <c r="H357" s="6"/>
      <c r="I357" s="6"/>
      <c r="J357" s="6"/>
      <c r="K357" s="6"/>
    </row>
    <row r="358" spans="5:11" x14ac:dyDescent="0.2">
      <c r="E358" s="17"/>
      <c r="F358" s="6"/>
      <c r="G358" s="6"/>
      <c r="H358" s="6"/>
      <c r="I358" s="6"/>
      <c r="J358" s="6"/>
      <c r="K358" s="6"/>
    </row>
    <row r="359" spans="5:11" x14ac:dyDescent="0.2">
      <c r="E359" s="17"/>
      <c r="F359" s="6"/>
      <c r="G359" s="6"/>
      <c r="H359" s="6"/>
      <c r="I359" s="6"/>
      <c r="J359" s="6"/>
      <c r="K359" s="6"/>
    </row>
    <row r="360" spans="5:11" x14ac:dyDescent="0.2">
      <c r="E360" s="17"/>
      <c r="F360" s="6"/>
      <c r="G360" s="6"/>
      <c r="H360" s="6"/>
      <c r="I360" s="6"/>
      <c r="J360" s="6"/>
      <c r="K360" s="6"/>
    </row>
    <row r="361" spans="5:11" x14ac:dyDescent="0.2">
      <c r="E361" s="17"/>
      <c r="F361" s="6"/>
      <c r="G361" s="6"/>
      <c r="H361" s="6"/>
      <c r="I361" s="6"/>
      <c r="J361" s="6"/>
      <c r="K361" s="6"/>
    </row>
    <row r="362" spans="5:11" x14ac:dyDescent="0.2">
      <c r="E362" s="17"/>
      <c r="F362" s="6"/>
      <c r="G362" s="6"/>
      <c r="H362" s="6"/>
      <c r="I362" s="6"/>
      <c r="J362" s="6"/>
      <c r="K362" s="6"/>
    </row>
    <row r="363" spans="5:11" x14ac:dyDescent="0.2">
      <c r="E363" s="17"/>
      <c r="F363" s="6"/>
      <c r="G363" s="6"/>
      <c r="H363" s="6"/>
      <c r="I363" s="6"/>
      <c r="J363" s="6"/>
      <c r="K363" s="6"/>
    </row>
    <row r="364" spans="5:11" x14ac:dyDescent="0.2">
      <c r="E364" s="17"/>
      <c r="F364" s="6"/>
      <c r="G364" s="6"/>
      <c r="H364" s="6"/>
      <c r="I364" s="6"/>
      <c r="J364" s="6"/>
      <c r="K364" s="6"/>
    </row>
    <row r="365" spans="5:11" x14ac:dyDescent="0.2">
      <c r="E365" s="17"/>
      <c r="F365" s="6"/>
      <c r="G365" s="6"/>
      <c r="H365" s="6"/>
      <c r="I365" s="6"/>
      <c r="J365" s="6"/>
      <c r="K365" s="6"/>
    </row>
    <row r="366" spans="5:11" x14ac:dyDescent="0.2">
      <c r="E366" s="17"/>
      <c r="F366" s="6"/>
      <c r="G366" s="6"/>
      <c r="H366" s="6"/>
      <c r="I366" s="6"/>
      <c r="J366" s="6"/>
      <c r="K366" s="6"/>
    </row>
    <row r="367" spans="5:11" x14ac:dyDescent="0.2">
      <c r="E367" s="17"/>
      <c r="F367" s="6"/>
      <c r="G367" s="6"/>
      <c r="H367" s="6"/>
      <c r="I367" s="6"/>
      <c r="J367" s="6"/>
      <c r="K367" s="6"/>
    </row>
    <row r="368" spans="5:11" x14ac:dyDescent="0.2">
      <c r="E368" s="17"/>
      <c r="F368" s="6"/>
      <c r="G368" s="6"/>
      <c r="H368" s="6"/>
      <c r="I368" s="6"/>
      <c r="J368" s="6"/>
      <c r="K368" s="6"/>
    </row>
    <row r="369" spans="5:11" x14ac:dyDescent="0.2">
      <c r="E369" s="17"/>
      <c r="F369" s="6"/>
      <c r="G369" s="6"/>
      <c r="H369" s="6"/>
      <c r="I369" s="6"/>
      <c r="J369" s="6"/>
      <c r="K369" s="6"/>
    </row>
    <row r="370" spans="5:11" x14ac:dyDescent="0.2">
      <c r="E370" s="17"/>
      <c r="F370" s="6"/>
      <c r="G370" s="6"/>
      <c r="H370" s="6"/>
      <c r="I370" s="6"/>
      <c r="J370" s="6"/>
      <c r="K370" s="6"/>
    </row>
    <row r="371" spans="5:11" x14ac:dyDescent="0.2">
      <c r="E371" s="17"/>
      <c r="F371" s="6"/>
      <c r="G371" s="6"/>
      <c r="H371" s="6"/>
      <c r="I371" s="6"/>
      <c r="J371" s="6"/>
      <c r="K371" s="6"/>
    </row>
    <row r="372" spans="5:11" x14ac:dyDescent="0.2">
      <c r="E372" s="17"/>
      <c r="F372" s="6"/>
      <c r="G372" s="6"/>
      <c r="H372" s="6"/>
      <c r="I372" s="6"/>
      <c r="J372" s="6"/>
      <c r="K372" s="6"/>
    </row>
    <row r="373" spans="5:11" x14ac:dyDescent="0.2">
      <c r="E373" s="17"/>
      <c r="F373" s="6"/>
      <c r="G373" s="6"/>
      <c r="H373" s="6"/>
      <c r="I373" s="6"/>
      <c r="J373" s="6"/>
      <c r="K373" s="6"/>
    </row>
    <row r="374" spans="5:11" x14ac:dyDescent="0.2">
      <c r="E374" s="17"/>
      <c r="F374" s="6"/>
      <c r="G374" s="6"/>
      <c r="H374" s="6"/>
      <c r="I374" s="6"/>
      <c r="J374" s="6"/>
      <c r="K374" s="6"/>
    </row>
    <row r="375" spans="5:11" x14ac:dyDescent="0.2">
      <c r="E375" s="17"/>
      <c r="F375" s="6"/>
      <c r="G375" s="6"/>
      <c r="H375" s="6"/>
      <c r="I375" s="6"/>
      <c r="J375" s="6"/>
      <c r="K375" s="6"/>
    </row>
    <row r="376" spans="5:11" x14ac:dyDescent="0.2">
      <c r="E376" s="17"/>
      <c r="F376" s="6"/>
      <c r="G376" s="6"/>
      <c r="H376" s="6"/>
      <c r="I376" s="6"/>
      <c r="J376" s="6"/>
      <c r="K376" s="6"/>
    </row>
    <row r="377" spans="5:11" x14ac:dyDescent="0.2">
      <c r="E377" s="17"/>
      <c r="F377" s="6"/>
      <c r="G377" s="6"/>
      <c r="H377" s="6"/>
      <c r="I377" s="6"/>
      <c r="J377" s="6"/>
      <c r="K377" s="6"/>
    </row>
    <row r="378" spans="5:11" x14ac:dyDescent="0.2">
      <c r="E378" s="17"/>
      <c r="F378" s="6"/>
      <c r="G378" s="6"/>
      <c r="H378" s="6"/>
      <c r="I378" s="6"/>
      <c r="J378" s="6"/>
      <c r="K378" s="6"/>
    </row>
    <row r="379" spans="5:11" x14ac:dyDescent="0.2">
      <c r="E379" s="17"/>
      <c r="F379" s="6"/>
      <c r="G379" s="6"/>
      <c r="H379" s="6"/>
      <c r="I379" s="6"/>
      <c r="J379" s="6"/>
      <c r="K379" s="6"/>
    </row>
    <row r="380" spans="5:11" x14ac:dyDescent="0.2">
      <c r="E380" s="17"/>
      <c r="F380" s="6"/>
      <c r="G380" s="6"/>
      <c r="H380" s="6"/>
      <c r="I380" s="6"/>
      <c r="J380" s="6"/>
      <c r="K380" s="6"/>
    </row>
    <row r="381" spans="5:11" x14ac:dyDescent="0.2">
      <c r="E381" s="17"/>
      <c r="F381" s="6"/>
      <c r="G381" s="6"/>
      <c r="H381" s="6"/>
      <c r="I381" s="6"/>
      <c r="J381" s="6"/>
      <c r="K381" s="6"/>
    </row>
    <row r="382" spans="5:11" x14ac:dyDescent="0.2">
      <c r="E382" s="17"/>
      <c r="F382" s="6"/>
      <c r="G382" s="6"/>
      <c r="H382" s="6"/>
      <c r="I382" s="6"/>
      <c r="J382" s="6"/>
      <c r="K382" s="6"/>
    </row>
    <row r="383" spans="5:11" x14ac:dyDescent="0.2">
      <c r="E383" s="17"/>
      <c r="F383" s="6"/>
      <c r="G383" s="6"/>
      <c r="H383" s="6"/>
      <c r="I383" s="6"/>
      <c r="J383" s="6"/>
      <c r="K383" s="6"/>
    </row>
    <row r="384" spans="5:11" x14ac:dyDescent="0.2">
      <c r="E384" s="17"/>
      <c r="F384" s="6"/>
      <c r="G384" s="6"/>
      <c r="H384" s="6"/>
      <c r="I384" s="6"/>
      <c r="J384" s="6"/>
      <c r="K384" s="6"/>
    </row>
    <row r="385" spans="5:11" x14ac:dyDescent="0.2">
      <c r="E385" s="17"/>
      <c r="F385" s="6"/>
      <c r="G385" s="6"/>
      <c r="H385" s="6"/>
      <c r="I385" s="6"/>
      <c r="J385" s="6"/>
      <c r="K385" s="6"/>
    </row>
    <row r="386" spans="5:11" x14ac:dyDescent="0.2">
      <c r="E386" s="17"/>
      <c r="F386" s="6"/>
      <c r="G386" s="6"/>
      <c r="H386" s="6"/>
      <c r="I386" s="6"/>
      <c r="J386" s="6"/>
      <c r="K386" s="6"/>
    </row>
    <row r="387" spans="5:11" x14ac:dyDescent="0.2">
      <c r="E387" s="17"/>
      <c r="F387" s="6"/>
      <c r="G387" s="6"/>
      <c r="H387" s="6"/>
      <c r="I387" s="6"/>
      <c r="J387" s="6"/>
      <c r="K387" s="6"/>
    </row>
    <row r="388" spans="5:11" x14ac:dyDescent="0.2">
      <c r="E388" s="17"/>
      <c r="F388" s="6"/>
      <c r="G388" s="6"/>
      <c r="H388" s="6"/>
      <c r="I388" s="6"/>
      <c r="J388" s="6"/>
      <c r="K388" s="6"/>
    </row>
    <row r="389" spans="5:11" x14ac:dyDescent="0.2">
      <c r="E389" s="17"/>
      <c r="F389" s="6"/>
      <c r="G389" s="6"/>
      <c r="H389" s="6"/>
      <c r="I389" s="6"/>
      <c r="J389" s="6"/>
      <c r="K389" s="6"/>
    </row>
    <row r="390" spans="5:11" x14ac:dyDescent="0.2">
      <c r="E390" s="17"/>
      <c r="F390" s="6"/>
      <c r="G390" s="6"/>
      <c r="H390" s="6"/>
      <c r="I390" s="6"/>
      <c r="J390" s="6"/>
      <c r="K390" s="6"/>
    </row>
    <row r="391" spans="5:11" x14ac:dyDescent="0.2">
      <c r="E391" s="17"/>
      <c r="F391" s="6"/>
      <c r="G391" s="6"/>
      <c r="H391" s="6"/>
      <c r="I391" s="6"/>
      <c r="J391" s="6"/>
      <c r="K391" s="6"/>
    </row>
    <row r="392" spans="5:11" x14ac:dyDescent="0.2">
      <c r="E392" s="17"/>
      <c r="F392" s="6"/>
      <c r="G392" s="6"/>
      <c r="H392" s="6"/>
      <c r="I392" s="6"/>
      <c r="J392" s="6"/>
      <c r="K392" s="6"/>
    </row>
    <row r="393" spans="5:11" x14ac:dyDescent="0.2">
      <c r="E393" s="17"/>
      <c r="F393" s="6"/>
      <c r="G393" s="6"/>
      <c r="H393" s="6"/>
      <c r="I393" s="6"/>
      <c r="J393" s="6"/>
      <c r="K393" s="6"/>
    </row>
    <row r="394" spans="5:11" x14ac:dyDescent="0.2">
      <c r="E394" s="17"/>
      <c r="F394" s="6"/>
      <c r="G394" s="6"/>
      <c r="H394" s="6"/>
      <c r="I394" s="6"/>
      <c r="J394" s="6"/>
      <c r="K394" s="6"/>
    </row>
    <row r="395" spans="5:11" x14ac:dyDescent="0.2">
      <c r="E395" s="17"/>
      <c r="F395" s="6"/>
      <c r="G395" s="6"/>
      <c r="H395" s="6"/>
      <c r="I395" s="6"/>
      <c r="J395" s="6"/>
      <c r="K395" s="6"/>
    </row>
    <row r="396" spans="5:11" x14ac:dyDescent="0.2">
      <c r="E396" s="17"/>
      <c r="F396" s="6"/>
      <c r="G396" s="6"/>
      <c r="H396" s="6"/>
      <c r="I396" s="6"/>
      <c r="J396" s="6"/>
      <c r="K396" s="6"/>
    </row>
    <row r="397" spans="5:11" x14ac:dyDescent="0.2">
      <c r="E397" s="17"/>
      <c r="F397" s="6"/>
      <c r="G397" s="6"/>
      <c r="H397" s="6"/>
      <c r="I397" s="6"/>
      <c r="J397" s="6"/>
      <c r="K397" s="6"/>
    </row>
    <row r="398" spans="5:11" x14ac:dyDescent="0.2">
      <c r="E398" s="17"/>
      <c r="F398" s="6"/>
      <c r="G398" s="6"/>
      <c r="H398" s="6"/>
      <c r="I398" s="6"/>
      <c r="J398" s="6"/>
      <c r="K398" s="6"/>
    </row>
    <row r="399" spans="5:11" x14ac:dyDescent="0.2">
      <c r="E399" s="17"/>
      <c r="F399" s="6"/>
      <c r="G399" s="6"/>
      <c r="H399" s="6"/>
      <c r="I399" s="6"/>
      <c r="J399" s="6"/>
      <c r="K399" s="6"/>
    </row>
    <row r="400" spans="5:11" x14ac:dyDescent="0.2">
      <c r="E400" s="17"/>
      <c r="F400" s="6"/>
      <c r="G400" s="6"/>
      <c r="H400" s="6"/>
      <c r="I400" s="6"/>
      <c r="J400" s="6"/>
      <c r="K400" s="6"/>
    </row>
    <row r="401" spans="5:11" x14ac:dyDescent="0.2">
      <c r="E401" s="17"/>
      <c r="F401" s="6"/>
      <c r="G401" s="6"/>
      <c r="H401" s="6"/>
      <c r="I401" s="6"/>
      <c r="J401" s="6"/>
      <c r="K401" s="6"/>
    </row>
    <row r="402" spans="5:11" x14ac:dyDescent="0.2">
      <c r="E402" s="17"/>
      <c r="F402" s="6"/>
      <c r="G402" s="6"/>
      <c r="H402" s="6"/>
      <c r="I402" s="6"/>
      <c r="J402" s="6"/>
      <c r="K402" s="6"/>
    </row>
    <row r="403" spans="5:11" x14ac:dyDescent="0.2">
      <c r="E403" s="17"/>
      <c r="F403" s="6"/>
      <c r="G403" s="6"/>
      <c r="H403" s="6"/>
      <c r="I403" s="6"/>
      <c r="J403" s="6"/>
      <c r="K403" s="6"/>
    </row>
    <row r="404" spans="5:11" x14ac:dyDescent="0.2">
      <c r="E404" s="17"/>
      <c r="F404" s="6"/>
      <c r="G404" s="6"/>
      <c r="H404" s="6"/>
      <c r="I404" s="6"/>
      <c r="J404" s="6"/>
      <c r="K404" s="6"/>
    </row>
    <row r="405" spans="5:11" x14ac:dyDescent="0.2">
      <c r="E405" s="17"/>
      <c r="F405" s="6"/>
      <c r="G405" s="6"/>
      <c r="H405" s="6"/>
      <c r="I405" s="6"/>
      <c r="J405" s="6"/>
      <c r="K405" s="6"/>
    </row>
    <row r="406" spans="5:11" x14ac:dyDescent="0.2">
      <c r="E406" s="17"/>
      <c r="F406" s="6"/>
      <c r="G406" s="6"/>
      <c r="H406" s="6"/>
      <c r="I406" s="6"/>
      <c r="J406" s="6"/>
      <c r="K406" s="6"/>
    </row>
    <row r="407" spans="5:11" x14ac:dyDescent="0.2">
      <c r="E407" s="17"/>
      <c r="F407" s="6"/>
      <c r="G407" s="6"/>
      <c r="H407" s="6"/>
      <c r="I407" s="6"/>
      <c r="J407" s="6"/>
      <c r="K407" s="6"/>
    </row>
    <row r="408" spans="5:11" x14ac:dyDescent="0.2">
      <c r="E408" s="17"/>
      <c r="F408" s="6"/>
      <c r="G408" s="6"/>
      <c r="H408" s="6"/>
      <c r="I408" s="6"/>
      <c r="J408" s="6"/>
      <c r="K408" s="6"/>
    </row>
    <row r="409" spans="5:11" x14ac:dyDescent="0.2">
      <c r="E409" s="17"/>
      <c r="F409" s="6"/>
      <c r="G409" s="6"/>
      <c r="H409" s="6"/>
      <c r="I409" s="6"/>
      <c r="J409" s="6"/>
      <c r="K409" s="6"/>
    </row>
    <row r="410" spans="5:11" x14ac:dyDescent="0.2">
      <c r="E410" s="17"/>
      <c r="F410" s="6"/>
      <c r="G410" s="6"/>
      <c r="H410" s="6"/>
      <c r="I410" s="6"/>
      <c r="J410" s="6"/>
      <c r="K410" s="6"/>
    </row>
    <row r="411" spans="5:11" x14ac:dyDescent="0.2">
      <c r="E411" s="17"/>
      <c r="F411" s="6"/>
      <c r="G411" s="6"/>
      <c r="H411" s="6"/>
      <c r="I411" s="6"/>
      <c r="J411" s="6"/>
      <c r="K411" s="6"/>
    </row>
    <row r="412" spans="5:11" x14ac:dyDescent="0.2">
      <c r="E412" s="17"/>
      <c r="F412" s="6"/>
      <c r="G412" s="6"/>
      <c r="H412" s="6"/>
      <c r="I412" s="6"/>
      <c r="J412" s="6"/>
      <c r="K412" s="6"/>
    </row>
    <row r="413" spans="5:11" x14ac:dyDescent="0.2">
      <c r="E413" s="17"/>
      <c r="F413" s="6"/>
      <c r="G413" s="6"/>
      <c r="H413" s="6"/>
      <c r="I413" s="6"/>
      <c r="J413" s="6"/>
      <c r="K413" s="6"/>
    </row>
    <row r="414" spans="5:11" x14ac:dyDescent="0.2">
      <c r="E414" s="17"/>
      <c r="F414" s="6"/>
      <c r="G414" s="6"/>
      <c r="H414" s="6"/>
      <c r="I414" s="6"/>
      <c r="J414" s="6"/>
      <c r="K414" s="6"/>
    </row>
    <row r="415" spans="5:11" x14ac:dyDescent="0.2">
      <c r="E415" s="17"/>
      <c r="F415" s="6"/>
      <c r="G415" s="6"/>
      <c r="H415" s="6"/>
      <c r="I415" s="6"/>
      <c r="J415" s="6"/>
      <c r="K415" s="6"/>
    </row>
    <row r="416" spans="5:11" x14ac:dyDescent="0.2">
      <c r="E416" s="17"/>
      <c r="F416" s="6"/>
      <c r="G416" s="6"/>
      <c r="H416" s="6"/>
      <c r="I416" s="6"/>
      <c r="J416" s="6"/>
      <c r="K416" s="6"/>
    </row>
    <row r="417" spans="5:11" x14ac:dyDescent="0.2">
      <c r="E417" s="17"/>
      <c r="F417" s="6"/>
      <c r="G417" s="6"/>
      <c r="H417" s="6"/>
      <c r="I417" s="6"/>
      <c r="J417" s="6"/>
      <c r="K417" s="6"/>
    </row>
    <row r="418" spans="5:11" x14ac:dyDescent="0.2">
      <c r="E418" s="17"/>
      <c r="F418" s="6"/>
      <c r="G418" s="6"/>
      <c r="H418" s="6"/>
      <c r="I418" s="6"/>
      <c r="J418" s="6"/>
      <c r="K418" s="6"/>
    </row>
    <row r="419" spans="5:11" x14ac:dyDescent="0.2">
      <c r="E419" s="17"/>
      <c r="F419" s="6"/>
      <c r="G419" s="6"/>
      <c r="H419" s="6"/>
      <c r="I419" s="6"/>
      <c r="J419" s="6"/>
      <c r="K419" s="6"/>
    </row>
    <row r="420" spans="5:11" x14ac:dyDescent="0.2">
      <c r="E420" s="17"/>
      <c r="F420" s="6"/>
      <c r="G420" s="6"/>
      <c r="H420" s="6"/>
      <c r="I420" s="6"/>
      <c r="J420" s="6"/>
      <c r="K420" s="6"/>
    </row>
    <row r="421" spans="5:11" x14ac:dyDescent="0.2">
      <c r="E421" s="17"/>
      <c r="F421" s="6"/>
      <c r="G421" s="6"/>
      <c r="H421" s="6"/>
      <c r="I421" s="6"/>
      <c r="J421" s="6"/>
      <c r="K421" s="6"/>
    </row>
    <row r="422" spans="5:11" x14ac:dyDescent="0.2">
      <c r="E422" s="17"/>
      <c r="F422" s="6"/>
      <c r="G422" s="6"/>
      <c r="H422" s="6"/>
      <c r="I422" s="6"/>
      <c r="J422" s="6"/>
      <c r="K422" s="6"/>
    </row>
    <row r="423" spans="5:11" x14ac:dyDescent="0.2">
      <c r="E423" s="17"/>
      <c r="F423" s="6"/>
      <c r="G423" s="6"/>
      <c r="H423" s="6"/>
      <c r="I423" s="6"/>
      <c r="J423" s="6"/>
      <c r="K423" s="6"/>
    </row>
    <row r="424" spans="5:11" x14ac:dyDescent="0.2">
      <c r="E424" s="17"/>
      <c r="F424" s="6"/>
      <c r="G424" s="6"/>
      <c r="H424" s="6"/>
      <c r="I424" s="6"/>
      <c r="J424" s="6"/>
      <c r="K424" s="6"/>
    </row>
    <row r="425" spans="5:11" x14ac:dyDescent="0.2">
      <c r="E425" s="17"/>
      <c r="F425" s="6"/>
      <c r="G425" s="6"/>
      <c r="H425" s="6"/>
      <c r="I425" s="6"/>
      <c r="J425" s="6"/>
      <c r="K425" s="6"/>
    </row>
    <row r="426" spans="5:11" x14ac:dyDescent="0.2">
      <c r="E426" s="17"/>
      <c r="F426" s="6"/>
      <c r="G426" s="6"/>
      <c r="H426" s="6"/>
      <c r="I426" s="6"/>
      <c r="J426" s="6"/>
      <c r="K426" s="6"/>
    </row>
    <row r="427" spans="5:11" x14ac:dyDescent="0.2">
      <c r="E427" s="17"/>
      <c r="F427" s="6"/>
      <c r="G427" s="6"/>
      <c r="H427" s="6"/>
      <c r="I427" s="6"/>
      <c r="J427" s="6"/>
      <c r="K427" s="6"/>
    </row>
    <row r="428" spans="5:11" x14ac:dyDescent="0.2">
      <c r="E428" s="17"/>
      <c r="F428" s="6"/>
      <c r="G428" s="6"/>
      <c r="H428" s="6"/>
      <c r="I428" s="6"/>
      <c r="J428" s="6"/>
      <c r="K428" s="6"/>
    </row>
    <row r="429" spans="5:11" x14ac:dyDescent="0.2">
      <c r="E429" s="17"/>
      <c r="F429" s="6"/>
      <c r="G429" s="6"/>
      <c r="H429" s="6"/>
      <c r="I429" s="6"/>
      <c r="J429" s="6"/>
      <c r="K429" s="6"/>
    </row>
    <row r="430" spans="5:11" x14ac:dyDescent="0.2">
      <c r="E430" s="17"/>
      <c r="F430" s="6"/>
      <c r="G430" s="6"/>
      <c r="H430" s="6"/>
      <c r="I430" s="6"/>
      <c r="J430" s="6"/>
      <c r="K430" s="6"/>
    </row>
    <row r="431" spans="5:11" x14ac:dyDescent="0.2">
      <c r="E431" s="17"/>
      <c r="F431" s="6"/>
      <c r="G431" s="6"/>
      <c r="H431" s="6"/>
      <c r="I431" s="6"/>
      <c r="J431" s="6"/>
      <c r="K431" s="6"/>
    </row>
    <row r="432" spans="5:11" x14ac:dyDescent="0.2">
      <c r="E432" s="17"/>
      <c r="F432" s="6"/>
      <c r="G432" s="6"/>
      <c r="H432" s="6"/>
      <c r="I432" s="6"/>
      <c r="J432" s="6"/>
      <c r="K432" s="6"/>
    </row>
    <row r="433" spans="5:11" x14ac:dyDescent="0.2">
      <c r="E433" s="17"/>
      <c r="F433" s="6"/>
      <c r="G433" s="6"/>
      <c r="H433" s="6"/>
      <c r="I433" s="6"/>
      <c r="J433" s="6"/>
      <c r="K433" s="6"/>
    </row>
    <row r="434" spans="5:11" x14ac:dyDescent="0.2">
      <c r="E434" s="17"/>
      <c r="F434" s="6"/>
      <c r="G434" s="6"/>
      <c r="H434" s="6"/>
      <c r="I434" s="6"/>
      <c r="J434" s="6"/>
      <c r="K434" s="6"/>
    </row>
    <row r="435" spans="5:11" x14ac:dyDescent="0.2">
      <c r="E435" s="17"/>
      <c r="F435" s="6"/>
      <c r="G435" s="6"/>
      <c r="H435" s="6"/>
      <c r="I435" s="6"/>
      <c r="J435" s="6"/>
      <c r="K435" s="6"/>
    </row>
    <row r="436" spans="5:11" x14ac:dyDescent="0.2">
      <c r="E436" s="17"/>
      <c r="F436" s="6"/>
      <c r="G436" s="6"/>
      <c r="H436" s="6"/>
      <c r="I436" s="6"/>
      <c r="J436" s="6"/>
      <c r="K436" s="6"/>
    </row>
    <row r="437" spans="5:11" x14ac:dyDescent="0.2">
      <c r="E437" s="17"/>
      <c r="F437" s="6"/>
      <c r="G437" s="6"/>
      <c r="H437" s="6"/>
      <c r="I437" s="6"/>
      <c r="J437" s="6"/>
      <c r="K437" s="6"/>
    </row>
    <row r="438" spans="5:11" x14ac:dyDescent="0.2">
      <c r="E438" s="17"/>
      <c r="F438" s="6"/>
      <c r="G438" s="6"/>
      <c r="H438" s="6"/>
      <c r="I438" s="6"/>
      <c r="J438" s="6"/>
      <c r="K438" s="6"/>
    </row>
    <row r="439" spans="5:11" x14ac:dyDescent="0.2">
      <c r="E439" s="17"/>
      <c r="F439" s="6"/>
      <c r="G439" s="6"/>
      <c r="H439" s="6"/>
      <c r="I439" s="6"/>
      <c r="J439" s="6"/>
      <c r="K439" s="6"/>
    </row>
    <row r="440" spans="5:11" x14ac:dyDescent="0.2">
      <c r="E440" s="17"/>
      <c r="F440" s="6"/>
      <c r="G440" s="6"/>
      <c r="H440" s="6"/>
      <c r="I440" s="6"/>
      <c r="J440" s="6"/>
      <c r="K440" s="6"/>
    </row>
    <row r="441" spans="5:11" x14ac:dyDescent="0.2">
      <c r="E441" s="17"/>
      <c r="F441" s="6"/>
      <c r="G441" s="6"/>
      <c r="H441" s="6"/>
      <c r="I441" s="6"/>
      <c r="J441" s="6"/>
      <c r="K441" s="6"/>
    </row>
    <row r="442" spans="5:11" x14ac:dyDescent="0.2">
      <c r="E442" s="17"/>
      <c r="F442" s="6"/>
      <c r="G442" s="6"/>
      <c r="H442" s="6"/>
      <c r="I442" s="6"/>
      <c r="J442" s="6"/>
      <c r="K442" s="6"/>
    </row>
    <row r="443" spans="5:11" x14ac:dyDescent="0.2">
      <c r="E443" s="17"/>
      <c r="F443" s="6"/>
      <c r="G443" s="6"/>
      <c r="H443" s="6"/>
      <c r="I443" s="6"/>
      <c r="J443" s="6"/>
      <c r="K443" s="6"/>
    </row>
    <row r="444" spans="5:11" x14ac:dyDescent="0.2">
      <c r="E444" s="17"/>
      <c r="F444" s="6"/>
      <c r="G444" s="6"/>
      <c r="H444" s="6"/>
      <c r="I444" s="6"/>
      <c r="J444" s="6"/>
      <c r="K444" s="6"/>
    </row>
    <row r="445" spans="5:11" x14ac:dyDescent="0.2">
      <c r="E445" s="17"/>
      <c r="F445" s="6"/>
      <c r="G445" s="6"/>
      <c r="H445" s="6"/>
      <c r="I445" s="6"/>
      <c r="J445" s="6"/>
      <c r="K445" s="6"/>
    </row>
    <row r="446" spans="5:11" x14ac:dyDescent="0.2">
      <c r="E446" s="17"/>
      <c r="F446" s="6"/>
      <c r="G446" s="6"/>
      <c r="H446" s="6"/>
      <c r="I446" s="6"/>
      <c r="J446" s="6"/>
      <c r="K446" s="6"/>
    </row>
    <row r="447" spans="5:11" x14ac:dyDescent="0.2">
      <c r="E447" s="17"/>
      <c r="F447" s="6"/>
      <c r="G447" s="6"/>
      <c r="H447" s="6"/>
      <c r="I447" s="6"/>
      <c r="J447" s="6"/>
      <c r="K447" s="6"/>
    </row>
    <row r="448" spans="5:11" x14ac:dyDescent="0.2">
      <c r="E448" s="17"/>
      <c r="F448" s="6"/>
      <c r="G448" s="6"/>
      <c r="H448" s="6"/>
      <c r="I448" s="6"/>
      <c r="J448" s="6"/>
      <c r="K448" s="6"/>
    </row>
    <row r="449" spans="5:11" x14ac:dyDescent="0.2">
      <c r="E449" s="17"/>
      <c r="F449" s="6"/>
      <c r="G449" s="6"/>
      <c r="H449" s="6"/>
      <c r="I449" s="6"/>
      <c r="J449" s="6"/>
      <c r="K449" s="6"/>
    </row>
    <row r="450" spans="5:11" x14ac:dyDescent="0.2">
      <c r="E450" s="17"/>
      <c r="F450" s="6"/>
      <c r="G450" s="6"/>
      <c r="H450" s="6"/>
      <c r="I450" s="6"/>
      <c r="J450" s="6"/>
      <c r="K450" s="6"/>
    </row>
    <row r="451" spans="5:11" x14ac:dyDescent="0.2">
      <c r="E451" s="17"/>
      <c r="F451" s="6"/>
      <c r="G451" s="6"/>
      <c r="H451" s="6"/>
      <c r="I451" s="6"/>
      <c r="J451" s="6"/>
      <c r="K451" s="6"/>
    </row>
    <row r="452" spans="5:11" x14ac:dyDescent="0.2">
      <c r="E452" s="17"/>
      <c r="F452" s="6"/>
      <c r="G452" s="6"/>
      <c r="H452" s="6"/>
      <c r="I452" s="6"/>
      <c r="J452" s="6"/>
      <c r="K452" s="6"/>
    </row>
    <row r="453" spans="5:11" x14ac:dyDescent="0.2">
      <c r="E453" s="17"/>
      <c r="F453" s="6"/>
      <c r="G453" s="6"/>
      <c r="H453" s="6"/>
      <c r="I453" s="6"/>
      <c r="J453" s="6"/>
      <c r="K453" s="6"/>
    </row>
    <row r="454" spans="5:11" x14ac:dyDescent="0.2">
      <c r="E454" s="17"/>
      <c r="F454" s="6"/>
      <c r="G454" s="6"/>
      <c r="H454" s="6"/>
      <c r="I454" s="6"/>
      <c r="J454" s="6"/>
      <c r="K454" s="6"/>
    </row>
    <row r="455" spans="5:11" x14ac:dyDescent="0.2">
      <c r="E455" s="17"/>
      <c r="F455" s="6"/>
      <c r="G455" s="6"/>
      <c r="H455" s="6"/>
      <c r="I455" s="6"/>
      <c r="J455" s="6"/>
      <c r="K455" s="6"/>
    </row>
    <row r="456" spans="5:11" x14ac:dyDescent="0.2">
      <c r="E456" s="17"/>
      <c r="F456" s="6"/>
      <c r="G456" s="6"/>
      <c r="H456" s="6"/>
      <c r="I456" s="6"/>
      <c r="J456" s="6"/>
      <c r="K456" s="6"/>
    </row>
    <row r="457" spans="5:11" x14ac:dyDescent="0.2">
      <c r="E457" s="17"/>
      <c r="F457" s="6"/>
      <c r="G457" s="6"/>
      <c r="H457" s="6"/>
      <c r="I457" s="6"/>
      <c r="J457" s="6"/>
      <c r="K457" s="6"/>
    </row>
    <row r="458" spans="5:11" x14ac:dyDescent="0.2">
      <c r="E458" s="17"/>
      <c r="F458" s="6"/>
      <c r="G458" s="6"/>
      <c r="H458" s="6"/>
      <c r="I458" s="6"/>
      <c r="J458" s="6"/>
      <c r="K458" s="6"/>
    </row>
    <row r="459" spans="5:11" x14ac:dyDescent="0.2">
      <c r="E459" s="17"/>
      <c r="F459" s="6"/>
      <c r="G459" s="6"/>
      <c r="H459" s="6"/>
      <c r="I459" s="6"/>
      <c r="J459" s="6"/>
      <c r="K459" s="6"/>
    </row>
    <row r="460" spans="5:11" x14ac:dyDescent="0.2">
      <c r="E460" s="17"/>
      <c r="F460" s="6"/>
      <c r="G460" s="6"/>
      <c r="H460" s="6"/>
      <c r="I460" s="6"/>
      <c r="J460" s="6"/>
      <c r="K460" s="6"/>
    </row>
    <row r="461" spans="5:11" x14ac:dyDescent="0.2">
      <c r="E461" s="17"/>
      <c r="F461" s="6"/>
      <c r="G461" s="6"/>
      <c r="H461" s="6"/>
      <c r="I461" s="6"/>
      <c r="J461" s="6"/>
      <c r="K461" s="6"/>
    </row>
    <row r="462" spans="5:11" x14ac:dyDescent="0.2">
      <c r="E462" s="17"/>
      <c r="F462" s="6"/>
      <c r="G462" s="6"/>
      <c r="H462" s="6"/>
      <c r="I462" s="6"/>
      <c r="J462" s="6"/>
      <c r="K462" s="6"/>
    </row>
    <row r="463" spans="5:11" x14ac:dyDescent="0.2">
      <c r="E463" s="17"/>
      <c r="F463" s="6"/>
      <c r="G463" s="6"/>
      <c r="H463" s="6"/>
      <c r="I463" s="6"/>
      <c r="J463" s="6"/>
      <c r="K463" s="6"/>
    </row>
    <row r="464" spans="5:11" x14ac:dyDescent="0.2">
      <c r="E464" s="17"/>
      <c r="F464" s="6"/>
      <c r="G464" s="6"/>
      <c r="H464" s="6"/>
      <c r="I464" s="6"/>
      <c r="J464" s="6"/>
      <c r="K464" s="6"/>
    </row>
    <row r="465" spans="5:11" x14ac:dyDescent="0.2">
      <c r="E465" s="17"/>
      <c r="F465" s="6"/>
      <c r="G465" s="6"/>
      <c r="H465" s="6"/>
      <c r="I465" s="6"/>
      <c r="J465" s="6"/>
      <c r="K465" s="6"/>
    </row>
    <row r="466" spans="5:11" x14ac:dyDescent="0.2">
      <c r="E466" s="17"/>
      <c r="F466" s="6"/>
      <c r="G466" s="6"/>
      <c r="H466" s="6"/>
      <c r="I466" s="6"/>
      <c r="J466" s="6"/>
      <c r="K466" s="6"/>
    </row>
    <row r="467" spans="5:11" x14ac:dyDescent="0.2">
      <c r="E467" s="17"/>
      <c r="F467" s="6"/>
      <c r="G467" s="6"/>
      <c r="H467" s="6"/>
      <c r="I467" s="6"/>
      <c r="J467" s="6"/>
      <c r="K467" s="6"/>
    </row>
    <row r="468" spans="5:11" x14ac:dyDescent="0.2">
      <c r="E468" s="17"/>
      <c r="F468" s="6"/>
      <c r="G468" s="6"/>
      <c r="H468" s="6"/>
      <c r="I468" s="6"/>
      <c r="J468" s="6"/>
      <c r="K468" s="6"/>
    </row>
    <row r="469" spans="5:11" x14ac:dyDescent="0.2">
      <c r="E469" s="17"/>
      <c r="F469" s="6"/>
      <c r="G469" s="6"/>
      <c r="H469" s="6"/>
      <c r="I469" s="6"/>
      <c r="J469" s="6"/>
      <c r="K469" s="6"/>
    </row>
    <row r="470" spans="5:11" x14ac:dyDescent="0.2">
      <c r="E470" s="17"/>
      <c r="F470" s="6"/>
      <c r="G470" s="6"/>
      <c r="H470" s="6"/>
      <c r="I470" s="6"/>
      <c r="J470" s="6"/>
      <c r="K470" s="6"/>
    </row>
    <row r="471" spans="5:11" x14ac:dyDescent="0.2">
      <c r="E471" s="17"/>
      <c r="F471" s="6"/>
      <c r="G471" s="6"/>
      <c r="H471" s="6"/>
      <c r="I471" s="6"/>
      <c r="J471" s="6"/>
      <c r="K471" s="6"/>
    </row>
    <row r="472" spans="5:11" x14ac:dyDescent="0.2">
      <c r="E472" s="17"/>
      <c r="F472" s="6"/>
      <c r="G472" s="6"/>
      <c r="H472" s="6"/>
      <c r="I472" s="6"/>
      <c r="J472" s="6"/>
      <c r="K472" s="6"/>
    </row>
    <row r="473" spans="5:11" x14ac:dyDescent="0.2">
      <c r="E473" s="17"/>
      <c r="F473" s="6"/>
      <c r="G473" s="6"/>
      <c r="H473" s="6"/>
      <c r="I473" s="6"/>
      <c r="J473" s="6"/>
      <c r="K473" s="6"/>
    </row>
    <row r="474" spans="5:11" x14ac:dyDescent="0.2">
      <c r="E474" s="17"/>
      <c r="F474" s="6"/>
      <c r="G474" s="6"/>
      <c r="H474" s="6"/>
      <c r="I474" s="6"/>
      <c r="J474" s="6"/>
      <c r="K474" s="6"/>
    </row>
    <row r="475" spans="5:11" x14ac:dyDescent="0.2">
      <c r="E475" s="17"/>
      <c r="F475" s="6"/>
      <c r="G475" s="6"/>
      <c r="H475" s="6"/>
      <c r="I475" s="6"/>
      <c r="J475" s="6"/>
      <c r="K475" s="6"/>
    </row>
    <row r="476" spans="5:11" x14ac:dyDescent="0.2">
      <c r="E476" s="17"/>
      <c r="F476" s="6"/>
      <c r="G476" s="6"/>
      <c r="H476" s="6"/>
      <c r="I476" s="6"/>
      <c r="J476" s="6"/>
      <c r="K476" s="6"/>
    </row>
    <row r="477" spans="5:11" x14ac:dyDescent="0.2">
      <c r="E477" s="17"/>
      <c r="F477" s="6"/>
      <c r="G477" s="6"/>
      <c r="H477" s="6"/>
      <c r="I477" s="6"/>
      <c r="J477" s="6"/>
      <c r="K477" s="6"/>
    </row>
    <row r="478" spans="5:11" x14ac:dyDescent="0.2">
      <c r="E478" s="17"/>
      <c r="F478" s="6"/>
      <c r="G478" s="6"/>
      <c r="H478" s="6"/>
      <c r="I478" s="6"/>
      <c r="J478" s="6"/>
      <c r="K478" s="6"/>
    </row>
    <row r="479" spans="5:11" x14ac:dyDescent="0.2">
      <c r="E479" s="17"/>
      <c r="F479" s="6"/>
      <c r="G479" s="6"/>
      <c r="H479" s="6"/>
      <c r="I479" s="6"/>
      <c r="J479" s="6"/>
      <c r="K479" s="6"/>
    </row>
    <row r="480" spans="5:11" x14ac:dyDescent="0.2">
      <c r="E480" s="17"/>
      <c r="F480" s="6"/>
      <c r="G480" s="6"/>
      <c r="H480" s="6"/>
      <c r="I480" s="6"/>
      <c r="J480" s="6"/>
      <c r="K480" s="6"/>
    </row>
    <row r="481" spans="5:11" x14ac:dyDescent="0.2">
      <c r="E481" s="17"/>
      <c r="F481" s="6"/>
      <c r="G481" s="6"/>
      <c r="H481" s="6"/>
      <c r="I481" s="6"/>
      <c r="J481" s="6"/>
      <c r="K481" s="6"/>
    </row>
    <row r="482" spans="5:11" x14ac:dyDescent="0.2">
      <c r="E482" s="17"/>
      <c r="F482" s="6"/>
      <c r="G482" s="6"/>
      <c r="H482" s="6"/>
      <c r="I482" s="6"/>
      <c r="J482" s="6"/>
      <c r="K482" s="6"/>
    </row>
    <row r="483" spans="5:11" x14ac:dyDescent="0.2">
      <c r="E483" s="17"/>
      <c r="F483" s="6"/>
      <c r="G483" s="6"/>
      <c r="H483" s="6"/>
      <c r="I483" s="6"/>
      <c r="J483" s="6"/>
      <c r="K483" s="6"/>
    </row>
    <row r="484" spans="5:11" x14ac:dyDescent="0.2">
      <c r="E484" s="17"/>
      <c r="F484" s="6"/>
      <c r="G484" s="6"/>
      <c r="H484" s="6"/>
      <c r="I484" s="6"/>
      <c r="J484" s="6"/>
      <c r="K484" s="6"/>
    </row>
    <row r="485" spans="5:11" x14ac:dyDescent="0.2">
      <c r="E485" s="17"/>
      <c r="F485" s="6"/>
      <c r="G485" s="6"/>
      <c r="H485" s="6"/>
      <c r="I485" s="6"/>
      <c r="J485" s="6"/>
      <c r="K485" s="6"/>
    </row>
    <row r="486" spans="5:11" x14ac:dyDescent="0.2">
      <c r="E486" s="17"/>
      <c r="F486" s="6"/>
      <c r="G486" s="6"/>
      <c r="H486" s="6"/>
      <c r="I486" s="6"/>
      <c r="J486" s="6"/>
      <c r="K486" s="6"/>
    </row>
    <row r="487" spans="5:11" x14ac:dyDescent="0.2">
      <c r="E487" s="17"/>
      <c r="F487" s="6"/>
      <c r="G487" s="6"/>
      <c r="H487" s="6"/>
      <c r="I487" s="6"/>
      <c r="J487" s="6"/>
      <c r="K487" s="6"/>
    </row>
    <row r="488" spans="5:11" x14ac:dyDescent="0.2">
      <c r="E488" s="17"/>
      <c r="F488" s="6"/>
      <c r="G488" s="6"/>
      <c r="H488" s="6"/>
      <c r="I488" s="6"/>
      <c r="J488" s="6"/>
      <c r="K488" s="6"/>
    </row>
    <row r="489" spans="5:11" x14ac:dyDescent="0.2">
      <c r="E489" s="17"/>
      <c r="F489" s="6"/>
      <c r="G489" s="6"/>
      <c r="H489" s="6"/>
      <c r="I489" s="6"/>
      <c r="J489" s="6"/>
      <c r="K489" s="6"/>
    </row>
    <row r="490" spans="5:11" x14ac:dyDescent="0.2">
      <c r="E490" s="17"/>
      <c r="F490" s="6"/>
      <c r="G490" s="6"/>
      <c r="H490" s="6"/>
      <c r="I490" s="6"/>
      <c r="J490" s="6"/>
      <c r="K490" s="6"/>
    </row>
    <row r="491" spans="5:11" x14ac:dyDescent="0.2">
      <c r="E491" s="17"/>
      <c r="F491" s="6"/>
      <c r="G491" s="6"/>
      <c r="H491" s="6"/>
      <c r="I491" s="6"/>
      <c r="J491" s="6"/>
      <c r="K491" s="6"/>
    </row>
    <row r="492" spans="5:11" x14ac:dyDescent="0.2">
      <c r="E492" s="17"/>
      <c r="F492" s="6"/>
      <c r="G492" s="6"/>
      <c r="H492" s="6"/>
      <c r="I492" s="6"/>
      <c r="J492" s="6"/>
      <c r="K492" s="6"/>
    </row>
    <row r="493" spans="5:11" x14ac:dyDescent="0.2">
      <c r="E493" s="17"/>
      <c r="F493" s="6"/>
      <c r="G493" s="6"/>
      <c r="H493" s="6"/>
      <c r="I493" s="6"/>
      <c r="J493" s="6"/>
      <c r="K493" s="6"/>
    </row>
    <row r="494" spans="5:11" x14ac:dyDescent="0.2">
      <c r="E494" s="17"/>
      <c r="F494" s="6"/>
      <c r="G494" s="6"/>
      <c r="H494" s="6"/>
      <c r="I494" s="6"/>
      <c r="J494" s="6"/>
      <c r="K494" s="6"/>
    </row>
    <row r="495" spans="5:11" x14ac:dyDescent="0.2">
      <c r="E495" s="17"/>
      <c r="F495" s="6"/>
      <c r="G495" s="6"/>
      <c r="H495" s="6"/>
      <c r="I495" s="6"/>
      <c r="J495" s="6"/>
      <c r="K495" s="6"/>
    </row>
    <row r="496" spans="5:11" x14ac:dyDescent="0.2">
      <c r="E496" s="17"/>
      <c r="F496" s="6"/>
      <c r="G496" s="6"/>
      <c r="H496" s="6"/>
      <c r="I496" s="6"/>
      <c r="J496" s="6"/>
      <c r="K496" s="6"/>
    </row>
    <row r="497" spans="5:11" x14ac:dyDescent="0.2">
      <c r="E497" s="17"/>
      <c r="F497" s="6"/>
      <c r="G497" s="6"/>
      <c r="H497" s="6"/>
      <c r="I497" s="6"/>
      <c r="J497" s="6"/>
      <c r="K497" s="6"/>
    </row>
    <row r="498" spans="5:11" x14ac:dyDescent="0.2">
      <c r="E498" s="17"/>
      <c r="F498" s="6"/>
      <c r="G498" s="6"/>
      <c r="H498" s="6"/>
      <c r="I498" s="6"/>
      <c r="J498" s="6"/>
      <c r="K498" s="6"/>
    </row>
    <row r="499" spans="5:11" x14ac:dyDescent="0.2">
      <c r="E499" s="17"/>
      <c r="F499" s="6"/>
      <c r="G499" s="6"/>
      <c r="H499" s="6"/>
      <c r="I499" s="6"/>
      <c r="J499" s="6"/>
      <c r="K499" s="6"/>
    </row>
    <row r="500" spans="5:11" x14ac:dyDescent="0.2">
      <c r="E500" s="17"/>
      <c r="F500" s="6"/>
      <c r="G500" s="6"/>
      <c r="H500" s="6"/>
      <c r="I500" s="6"/>
      <c r="J500" s="6"/>
      <c r="K500" s="6"/>
    </row>
    <row r="501" spans="5:11" x14ac:dyDescent="0.2">
      <c r="E501" s="17"/>
      <c r="F501" s="6"/>
      <c r="G501" s="6"/>
      <c r="H501" s="6"/>
      <c r="I501" s="6"/>
      <c r="J501" s="6"/>
      <c r="K501" s="6"/>
    </row>
    <row r="502" spans="5:11" x14ac:dyDescent="0.2">
      <c r="E502" s="17"/>
      <c r="F502" s="6"/>
      <c r="G502" s="6"/>
      <c r="H502" s="6"/>
      <c r="I502" s="6"/>
      <c r="J502" s="6"/>
      <c r="K502" s="6"/>
    </row>
    <row r="503" spans="5:11" x14ac:dyDescent="0.2">
      <c r="E503" s="17"/>
      <c r="F503" s="6"/>
      <c r="G503" s="6"/>
      <c r="H503" s="6"/>
      <c r="I503" s="6"/>
      <c r="J503" s="6"/>
      <c r="K503" s="6"/>
    </row>
    <row r="504" spans="5:11" x14ac:dyDescent="0.2">
      <c r="E504" s="17"/>
      <c r="F504" s="6"/>
      <c r="G504" s="6"/>
      <c r="H504" s="6"/>
      <c r="I504" s="6"/>
      <c r="J504" s="6"/>
      <c r="K504" s="6"/>
    </row>
    <row r="505" spans="5:11" x14ac:dyDescent="0.2">
      <c r="E505" s="17"/>
      <c r="F505" s="6"/>
      <c r="G505" s="6"/>
      <c r="H505" s="6"/>
      <c r="I505" s="6"/>
      <c r="J505" s="6"/>
      <c r="K505" s="6"/>
    </row>
    <row r="506" spans="5:11" x14ac:dyDescent="0.2">
      <c r="E506" s="17"/>
      <c r="F506" s="6"/>
      <c r="G506" s="6"/>
      <c r="H506" s="6"/>
      <c r="I506" s="6"/>
      <c r="J506" s="6"/>
      <c r="K506" s="6"/>
    </row>
    <row r="507" spans="5:11" x14ac:dyDescent="0.2">
      <c r="E507" s="17"/>
      <c r="F507" s="6"/>
      <c r="G507" s="6"/>
      <c r="H507" s="6"/>
      <c r="I507" s="6"/>
      <c r="J507" s="6"/>
      <c r="K507" s="6"/>
    </row>
    <row r="508" spans="5:11" x14ac:dyDescent="0.2">
      <c r="E508" s="17"/>
      <c r="F508" s="6"/>
      <c r="G508" s="6"/>
      <c r="H508" s="6"/>
      <c r="I508" s="6"/>
      <c r="J508" s="6"/>
      <c r="K508" s="6"/>
    </row>
    <row r="509" spans="5:11" x14ac:dyDescent="0.2">
      <c r="E509" s="17"/>
      <c r="F509" s="6"/>
      <c r="G509" s="6"/>
      <c r="H509" s="6"/>
      <c r="I509" s="6"/>
      <c r="J509" s="6"/>
      <c r="K509" s="6"/>
    </row>
    <row r="510" spans="5:11" x14ac:dyDescent="0.2">
      <c r="E510" s="17"/>
      <c r="F510" s="6"/>
      <c r="G510" s="6"/>
      <c r="H510" s="6"/>
      <c r="I510" s="6"/>
      <c r="J510" s="6"/>
      <c r="K510" s="6"/>
    </row>
    <row r="511" spans="5:11" x14ac:dyDescent="0.2">
      <c r="E511" s="17"/>
      <c r="F511" s="6"/>
      <c r="G511" s="6"/>
      <c r="H511" s="6"/>
      <c r="I511" s="6"/>
      <c r="J511" s="6"/>
      <c r="K511" s="6"/>
    </row>
    <row r="512" spans="5:11" x14ac:dyDescent="0.2">
      <c r="E512" s="17"/>
      <c r="F512" s="6"/>
      <c r="G512" s="6"/>
      <c r="H512" s="6"/>
      <c r="I512" s="6"/>
      <c r="J512" s="6"/>
      <c r="K512" s="6"/>
    </row>
    <row r="513" spans="5:11" x14ac:dyDescent="0.2">
      <c r="E513" s="17"/>
      <c r="F513" s="6"/>
      <c r="G513" s="6"/>
      <c r="H513" s="6"/>
      <c r="I513" s="6"/>
      <c r="J513" s="6"/>
      <c r="K513" s="6"/>
    </row>
    <row r="514" spans="5:11" x14ac:dyDescent="0.2">
      <c r="E514" s="17"/>
      <c r="F514" s="6"/>
      <c r="G514" s="6"/>
      <c r="H514" s="6"/>
      <c r="I514" s="6"/>
      <c r="J514" s="6"/>
      <c r="K514" s="6"/>
    </row>
    <row r="515" spans="5:11" x14ac:dyDescent="0.2">
      <c r="E515" s="17"/>
      <c r="F515" s="6"/>
      <c r="G515" s="6"/>
      <c r="H515" s="6"/>
      <c r="I515" s="6"/>
      <c r="J515" s="6"/>
      <c r="K515" s="6"/>
    </row>
    <row r="516" spans="5:11" x14ac:dyDescent="0.2">
      <c r="E516" s="17"/>
      <c r="F516" s="6"/>
      <c r="G516" s="6"/>
      <c r="H516" s="6"/>
      <c r="I516" s="6"/>
      <c r="J516" s="6"/>
      <c r="K516" s="6"/>
    </row>
    <row r="517" spans="5:11" x14ac:dyDescent="0.2">
      <c r="E517" s="17"/>
      <c r="F517" s="6"/>
      <c r="G517" s="6"/>
      <c r="H517" s="6"/>
      <c r="I517" s="6"/>
      <c r="J517" s="6"/>
      <c r="K517" s="6"/>
    </row>
    <row r="518" spans="5:11" x14ac:dyDescent="0.2">
      <c r="E518" s="17"/>
      <c r="F518" s="6"/>
      <c r="G518" s="6"/>
      <c r="H518" s="6"/>
      <c r="I518" s="6"/>
      <c r="J518" s="6"/>
      <c r="K518" s="6"/>
    </row>
    <row r="519" spans="5:11" x14ac:dyDescent="0.2">
      <c r="E519" s="17"/>
      <c r="F519" s="6"/>
      <c r="G519" s="6"/>
      <c r="H519" s="6"/>
      <c r="I519" s="6"/>
      <c r="J519" s="6"/>
      <c r="K519" s="6"/>
    </row>
    <row r="520" spans="5:11" x14ac:dyDescent="0.2">
      <c r="E520" s="17"/>
      <c r="F520" s="6"/>
      <c r="G520" s="6"/>
      <c r="H520" s="6"/>
      <c r="I520" s="6"/>
      <c r="J520" s="6"/>
      <c r="K520" s="6"/>
    </row>
    <row r="521" spans="5:11" x14ac:dyDescent="0.2">
      <c r="E521" s="17"/>
      <c r="F521" s="6"/>
      <c r="G521" s="6"/>
      <c r="H521" s="6"/>
      <c r="I521" s="6"/>
      <c r="J521" s="6"/>
      <c r="K521" s="6"/>
    </row>
    <row r="522" spans="5:11" x14ac:dyDescent="0.2">
      <c r="E522" s="17"/>
      <c r="F522" s="6"/>
      <c r="G522" s="6"/>
      <c r="H522" s="6"/>
      <c r="I522" s="6"/>
      <c r="J522" s="6"/>
      <c r="K522" s="6"/>
    </row>
    <row r="523" spans="5:11" x14ac:dyDescent="0.2">
      <c r="E523" s="17"/>
      <c r="F523" s="6"/>
      <c r="G523" s="6"/>
      <c r="H523" s="6"/>
      <c r="I523" s="6"/>
      <c r="J523" s="6"/>
      <c r="K523" s="6"/>
    </row>
    <row r="524" spans="5:11" x14ac:dyDescent="0.2">
      <c r="E524" s="17"/>
      <c r="F524" s="6"/>
      <c r="G524" s="6"/>
      <c r="H524" s="6"/>
      <c r="I524" s="6"/>
      <c r="J524" s="6"/>
      <c r="K524" s="6"/>
    </row>
    <row r="525" spans="5:11" x14ac:dyDescent="0.2">
      <c r="E525" s="17"/>
      <c r="F525" s="6"/>
      <c r="G525" s="6"/>
      <c r="H525" s="6"/>
      <c r="I525" s="6"/>
      <c r="J525" s="6"/>
      <c r="K525" s="6"/>
    </row>
    <row r="526" spans="5:11" x14ac:dyDescent="0.2">
      <c r="E526" s="17"/>
      <c r="F526" s="6"/>
      <c r="G526" s="6"/>
      <c r="H526" s="6"/>
      <c r="I526" s="6"/>
      <c r="J526" s="6"/>
      <c r="K526" s="6"/>
    </row>
    <row r="527" spans="5:11" x14ac:dyDescent="0.2">
      <c r="E527" s="17"/>
      <c r="F527" s="6"/>
      <c r="G527" s="6"/>
      <c r="H527" s="6"/>
      <c r="I527" s="6"/>
      <c r="J527" s="6"/>
      <c r="K527" s="6"/>
    </row>
    <row r="528" spans="5:11" x14ac:dyDescent="0.2">
      <c r="E528" s="17"/>
      <c r="F528" s="6"/>
      <c r="G528" s="6"/>
      <c r="H528" s="6"/>
      <c r="I528" s="6"/>
      <c r="J528" s="6"/>
      <c r="K528" s="6"/>
    </row>
    <row r="529" spans="5:11" x14ac:dyDescent="0.2">
      <c r="E529" s="17"/>
      <c r="F529" s="6"/>
      <c r="G529" s="6"/>
      <c r="H529" s="6"/>
      <c r="I529" s="6"/>
      <c r="J529" s="6"/>
      <c r="K529" s="6"/>
    </row>
    <row r="530" spans="5:11" x14ac:dyDescent="0.2">
      <c r="E530" s="17"/>
      <c r="F530" s="6"/>
      <c r="G530" s="6"/>
      <c r="H530" s="6"/>
      <c r="I530" s="6"/>
      <c r="J530" s="6"/>
      <c r="K530" s="6"/>
    </row>
    <row r="531" spans="5:11" x14ac:dyDescent="0.2">
      <c r="E531" s="17"/>
      <c r="F531" s="6"/>
      <c r="G531" s="6"/>
      <c r="H531" s="6"/>
      <c r="I531" s="6"/>
      <c r="J531" s="6"/>
      <c r="K531" s="6"/>
    </row>
    <row r="532" spans="5:11" x14ac:dyDescent="0.2">
      <c r="E532" s="17"/>
      <c r="F532" s="6"/>
      <c r="G532" s="6"/>
      <c r="H532" s="6"/>
      <c r="I532" s="6"/>
      <c r="J532" s="6"/>
      <c r="K532" s="6"/>
    </row>
    <row r="533" spans="5:11" x14ac:dyDescent="0.2">
      <c r="E533" s="17"/>
      <c r="F533" s="6"/>
      <c r="G533" s="6"/>
      <c r="H533" s="6"/>
      <c r="I533" s="6"/>
      <c r="J533" s="6"/>
      <c r="K533" s="6"/>
    </row>
    <row r="534" spans="5:11" x14ac:dyDescent="0.2">
      <c r="E534" s="17"/>
      <c r="F534" s="6"/>
      <c r="G534" s="6"/>
      <c r="H534" s="6"/>
      <c r="I534" s="6"/>
      <c r="J534" s="6"/>
      <c r="K534" s="6"/>
    </row>
    <row r="535" spans="5:11" x14ac:dyDescent="0.2">
      <c r="E535" s="17"/>
      <c r="F535" s="6"/>
      <c r="G535" s="6"/>
      <c r="H535" s="6"/>
      <c r="I535" s="6"/>
      <c r="J535" s="6"/>
      <c r="K535" s="6"/>
    </row>
    <row r="536" spans="5:11" x14ac:dyDescent="0.2">
      <c r="E536" s="17"/>
      <c r="F536" s="6"/>
      <c r="G536" s="6"/>
      <c r="H536" s="6"/>
      <c r="I536" s="6"/>
      <c r="J536" s="6"/>
      <c r="K536" s="6"/>
    </row>
    <row r="537" spans="5:11" x14ac:dyDescent="0.2">
      <c r="E537" s="17"/>
      <c r="F537" s="6"/>
      <c r="G537" s="6"/>
      <c r="H537" s="6"/>
      <c r="I537" s="6"/>
      <c r="J537" s="6"/>
      <c r="K537" s="6"/>
    </row>
    <row r="538" spans="5:11" x14ac:dyDescent="0.2">
      <c r="E538" s="17"/>
      <c r="F538" s="6"/>
      <c r="G538" s="6"/>
      <c r="H538" s="6"/>
      <c r="I538" s="6"/>
      <c r="J538" s="6"/>
      <c r="K538" s="6"/>
    </row>
    <row r="539" spans="5:11" x14ac:dyDescent="0.2">
      <c r="E539" s="17"/>
      <c r="F539" s="6"/>
      <c r="G539" s="6"/>
      <c r="H539" s="6"/>
      <c r="I539" s="6"/>
      <c r="J539" s="6"/>
      <c r="K539" s="6"/>
    </row>
    <row r="540" spans="5:11" x14ac:dyDescent="0.2">
      <c r="E540" s="17"/>
      <c r="F540" s="6"/>
      <c r="G540" s="6"/>
      <c r="H540" s="6"/>
      <c r="I540" s="6"/>
      <c r="J540" s="6"/>
      <c r="K540" s="6"/>
    </row>
    <row r="541" spans="5:11" x14ac:dyDescent="0.2">
      <c r="E541" s="17"/>
      <c r="F541" s="6"/>
      <c r="G541" s="6"/>
      <c r="H541" s="6"/>
      <c r="I541" s="6"/>
      <c r="J541" s="6"/>
      <c r="K541" s="6"/>
    </row>
    <row r="542" spans="5:11" x14ac:dyDescent="0.2">
      <c r="E542" s="17"/>
      <c r="F542" s="6"/>
      <c r="G542" s="6"/>
      <c r="H542" s="6"/>
      <c r="I542" s="6"/>
      <c r="J542" s="6"/>
      <c r="K542" s="6"/>
    </row>
    <row r="543" spans="5:11" x14ac:dyDescent="0.2">
      <c r="E543" s="17"/>
      <c r="F543" s="6"/>
      <c r="G543" s="6"/>
      <c r="H543" s="6"/>
      <c r="I543" s="6"/>
      <c r="J543" s="6"/>
      <c r="K543" s="6"/>
    </row>
    <row r="544" spans="5:11" x14ac:dyDescent="0.2">
      <c r="E544" s="17"/>
      <c r="F544" s="6"/>
      <c r="G544" s="6"/>
      <c r="H544" s="6"/>
      <c r="I544" s="6"/>
      <c r="J544" s="6"/>
      <c r="K544" s="6"/>
    </row>
    <row r="545" spans="5:11" x14ac:dyDescent="0.2">
      <c r="E545" s="17"/>
      <c r="F545" s="6"/>
      <c r="G545" s="6"/>
      <c r="H545" s="6"/>
      <c r="I545" s="6"/>
      <c r="J545" s="6"/>
      <c r="K545" s="6"/>
    </row>
    <row r="546" spans="5:11" x14ac:dyDescent="0.2">
      <c r="E546" s="17"/>
      <c r="F546" s="6"/>
      <c r="G546" s="6"/>
      <c r="H546" s="6"/>
      <c r="I546" s="6"/>
      <c r="J546" s="6"/>
      <c r="K546" s="6"/>
    </row>
    <row r="547" spans="5:11" x14ac:dyDescent="0.2">
      <c r="E547" s="17"/>
      <c r="F547" s="6"/>
      <c r="G547" s="6"/>
      <c r="H547" s="6"/>
      <c r="I547" s="6"/>
      <c r="J547" s="6"/>
      <c r="K547" s="6"/>
    </row>
    <row r="548" spans="5:11" x14ac:dyDescent="0.2">
      <c r="E548" s="17"/>
      <c r="F548" s="6"/>
      <c r="G548" s="6"/>
      <c r="H548" s="6"/>
      <c r="I548" s="6"/>
      <c r="J548" s="6"/>
      <c r="K548" s="6"/>
    </row>
    <row r="549" spans="5:11" x14ac:dyDescent="0.2">
      <c r="E549" s="17"/>
      <c r="F549" s="6"/>
      <c r="G549" s="6"/>
      <c r="H549" s="6"/>
      <c r="I549" s="6"/>
      <c r="J549" s="6"/>
      <c r="K549" s="6"/>
    </row>
    <row r="550" spans="5:11" x14ac:dyDescent="0.2">
      <c r="E550" s="17"/>
      <c r="F550" s="6"/>
      <c r="G550" s="6"/>
      <c r="H550" s="6"/>
      <c r="I550" s="6"/>
      <c r="J550" s="6"/>
      <c r="K550" s="6"/>
    </row>
    <row r="551" spans="5:11" x14ac:dyDescent="0.2">
      <c r="E551" s="17"/>
      <c r="F551" s="6"/>
      <c r="G551" s="6"/>
      <c r="H551" s="6"/>
      <c r="I551" s="6"/>
      <c r="J551" s="6"/>
      <c r="K551" s="6"/>
    </row>
    <row r="552" spans="5:11" x14ac:dyDescent="0.2">
      <c r="E552" s="17"/>
      <c r="F552" s="6"/>
      <c r="G552" s="6"/>
      <c r="H552" s="6"/>
      <c r="I552" s="6"/>
      <c r="J552" s="6"/>
      <c r="K552" s="6"/>
    </row>
    <row r="553" spans="5:11" x14ac:dyDescent="0.2">
      <c r="E553" s="17"/>
      <c r="F553" s="6"/>
      <c r="G553" s="6"/>
      <c r="H553" s="6"/>
      <c r="I553" s="6"/>
      <c r="J553" s="6"/>
      <c r="K553" s="6"/>
    </row>
    <row r="554" spans="5:11" x14ac:dyDescent="0.2">
      <c r="E554" s="17"/>
      <c r="F554" s="6"/>
      <c r="G554" s="6"/>
      <c r="H554" s="6"/>
      <c r="I554" s="6"/>
      <c r="J554" s="6"/>
      <c r="K554" s="6"/>
    </row>
    <row r="555" spans="5:11" x14ac:dyDescent="0.2">
      <c r="E555" s="17"/>
      <c r="F555" s="6"/>
      <c r="G555" s="6"/>
      <c r="H555" s="6"/>
      <c r="I555" s="6"/>
      <c r="J555" s="6"/>
      <c r="K555" s="6"/>
    </row>
    <row r="556" spans="5:11" x14ac:dyDescent="0.2">
      <c r="E556" s="17"/>
      <c r="F556" s="6"/>
      <c r="G556" s="6"/>
      <c r="H556" s="6"/>
      <c r="I556" s="6"/>
      <c r="J556" s="6"/>
      <c r="K556" s="6"/>
    </row>
    <row r="557" spans="5:11" x14ac:dyDescent="0.2">
      <c r="E557" s="17"/>
      <c r="F557" s="6"/>
      <c r="G557" s="6"/>
      <c r="H557" s="6"/>
      <c r="I557" s="6"/>
      <c r="J557" s="6"/>
      <c r="K557" s="6"/>
    </row>
    <row r="558" spans="5:11" x14ac:dyDescent="0.2">
      <c r="E558" s="17"/>
      <c r="F558" s="6"/>
      <c r="G558" s="6"/>
      <c r="H558" s="6"/>
      <c r="I558" s="6"/>
      <c r="J558" s="6"/>
      <c r="K558" s="6"/>
    </row>
    <row r="559" spans="5:11" x14ac:dyDescent="0.2">
      <c r="E559" s="17"/>
      <c r="F559" s="6"/>
      <c r="G559" s="6"/>
      <c r="H559" s="6"/>
      <c r="I559" s="6"/>
      <c r="J559" s="6"/>
      <c r="K559" s="6"/>
    </row>
    <row r="560" spans="5:11" x14ac:dyDescent="0.2">
      <c r="E560" s="17"/>
      <c r="F560" s="6"/>
      <c r="G560" s="6"/>
      <c r="H560" s="6"/>
      <c r="I560" s="6"/>
      <c r="J560" s="6"/>
      <c r="K560" s="6"/>
    </row>
    <row r="561" spans="5:11" x14ac:dyDescent="0.2">
      <c r="E561" s="17"/>
      <c r="F561" s="6"/>
      <c r="G561" s="6"/>
      <c r="H561" s="6"/>
      <c r="I561" s="6"/>
      <c r="J561" s="6"/>
      <c r="K561" s="6"/>
    </row>
    <row r="562" spans="5:11" x14ac:dyDescent="0.2">
      <c r="E562" s="17"/>
      <c r="F562" s="6"/>
      <c r="G562" s="6"/>
      <c r="H562" s="6"/>
      <c r="I562" s="6"/>
      <c r="J562" s="6"/>
      <c r="K562" s="6"/>
    </row>
    <row r="563" spans="5:11" x14ac:dyDescent="0.2">
      <c r="E563" s="17"/>
      <c r="F563" s="6"/>
      <c r="G563" s="6"/>
      <c r="H563" s="6"/>
      <c r="I563" s="6"/>
      <c r="J563" s="6"/>
      <c r="K563" s="6"/>
    </row>
    <row r="564" spans="5:11" x14ac:dyDescent="0.2">
      <c r="E564" s="17"/>
      <c r="F564" s="6"/>
      <c r="G564" s="6"/>
      <c r="H564" s="6"/>
      <c r="I564" s="6"/>
      <c r="J564" s="6"/>
      <c r="K564" s="6"/>
    </row>
    <row r="565" spans="5:11" x14ac:dyDescent="0.2">
      <c r="E565" s="17"/>
      <c r="F565" s="6"/>
      <c r="G565" s="6"/>
      <c r="H565" s="6"/>
      <c r="I565" s="6"/>
      <c r="J565" s="6"/>
      <c r="K565" s="6"/>
    </row>
    <row r="566" spans="5:11" x14ac:dyDescent="0.2">
      <c r="E566" s="17"/>
      <c r="F566" s="6"/>
      <c r="G566" s="6"/>
      <c r="H566" s="6"/>
      <c r="I566" s="6"/>
      <c r="J566" s="6"/>
      <c r="K566" s="6"/>
    </row>
    <row r="567" spans="5:11" x14ac:dyDescent="0.2">
      <c r="E567" s="17"/>
      <c r="F567" s="6"/>
      <c r="G567" s="6"/>
      <c r="H567" s="6"/>
      <c r="I567" s="6"/>
      <c r="J567" s="6"/>
      <c r="K567" s="6"/>
    </row>
    <row r="568" spans="5:11" x14ac:dyDescent="0.2">
      <c r="E568" s="17"/>
      <c r="F568" s="6"/>
      <c r="G568" s="6"/>
      <c r="H568" s="6"/>
      <c r="I568" s="6"/>
      <c r="J568" s="6"/>
      <c r="K568" s="6"/>
    </row>
    <row r="569" spans="5:11" x14ac:dyDescent="0.2">
      <c r="E569" s="17"/>
      <c r="F569" s="6"/>
      <c r="G569" s="6"/>
      <c r="H569" s="6"/>
      <c r="I569" s="6"/>
      <c r="J569" s="6"/>
      <c r="K569" s="6"/>
    </row>
    <row r="570" spans="5:11" x14ac:dyDescent="0.2">
      <c r="E570" s="17"/>
      <c r="F570" s="6"/>
      <c r="G570" s="6"/>
      <c r="H570" s="6"/>
      <c r="I570" s="6"/>
      <c r="J570" s="6"/>
      <c r="K570" s="6"/>
    </row>
    <row r="571" spans="5:11" x14ac:dyDescent="0.2">
      <c r="E571" s="17"/>
      <c r="F571" s="6"/>
      <c r="G571" s="6"/>
      <c r="H571" s="6"/>
      <c r="I571" s="6"/>
      <c r="J571" s="6"/>
      <c r="K571" s="6"/>
    </row>
    <row r="572" spans="5:11" x14ac:dyDescent="0.2">
      <c r="E572" s="17"/>
      <c r="F572" s="6"/>
      <c r="G572" s="6"/>
      <c r="H572" s="6"/>
      <c r="I572" s="6"/>
      <c r="J572" s="6"/>
      <c r="K572" s="6"/>
    </row>
    <row r="573" spans="5:11" x14ac:dyDescent="0.2">
      <c r="E573" s="17"/>
      <c r="F573" s="6"/>
      <c r="G573" s="6"/>
      <c r="H573" s="6"/>
      <c r="I573" s="6"/>
      <c r="J573" s="6"/>
      <c r="K573" s="6"/>
    </row>
    <row r="574" spans="5:11" x14ac:dyDescent="0.2">
      <c r="E574" s="17"/>
      <c r="F574" s="6"/>
      <c r="G574" s="6"/>
      <c r="H574" s="6"/>
      <c r="I574" s="6"/>
      <c r="J574" s="6"/>
      <c r="K574" s="6"/>
    </row>
    <row r="575" spans="5:11" x14ac:dyDescent="0.2">
      <c r="E575" s="17"/>
      <c r="F575" s="6"/>
      <c r="G575" s="6"/>
      <c r="H575" s="6"/>
      <c r="I575" s="6"/>
      <c r="J575" s="6"/>
      <c r="K575" s="6"/>
    </row>
    <row r="576" spans="5:11" x14ac:dyDescent="0.2">
      <c r="E576" s="17"/>
      <c r="F576" s="6"/>
      <c r="G576" s="6"/>
      <c r="H576" s="6"/>
      <c r="I576" s="6"/>
      <c r="J576" s="6"/>
      <c r="K576" s="6"/>
    </row>
    <row r="577" spans="5:11" x14ac:dyDescent="0.2">
      <c r="E577" s="17"/>
      <c r="F577" s="6"/>
      <c r="G577" s="6"/>
      <c r="H577" s="6"/>
      <c r="I577" s="6"/>
      <c r="J577" s="6"/>
      <c r="K577" s="6"/>
    </row>
    <row r="578" spans="5:11" x14ac:dyDescent="0.2">
      <c r="E578" s="17"/>
      <c r="F578" s="6"/>
      <c r="G578" s="6"/>
      <c r="H578" s="6"/>
      <c r="I578" s="6"/>
      <c r="J578" s="6"/>
      <c r="K578" s="6"/>
    </row>
    <row r="579" spans="5:11" x14ac:dyDescent="0.2">
      <c r="E579" s="17"/>
      <c r="F579" s="6"/>
      <c r="G579" s="6"/>
      <c r="H579" s="6"/>
      <c r="I579" s="6"/>
      <c r="J579" s="6"/>
      <c r="K579" s="6"/>
    </row>
    <row r="580" spans="5:11" x14ac:dyDescent="0.2">
      <c r="E580" s="17"/>
      <c r="F580" s="6"/>
      <c r="G580" s="6"/>
      <c r="H580" s="6"/>
      <c r="I580" s="6"/>
      <c r="J580" s="6"/>
      <c r="K580" s="6"/>
    </row>
    <row r="581" spans="5:11" x14ac:dyDescent="0.2">
      <c r="E581" s="17"/>
      <c r="F581" s="6"/>
      <c r="G581" s="6"/>
      <c r="H581" s="6"/>
      <c r="I581" s="6"/>
      <c r="J581" s="6"/>
      <c r="K581" s="6"/>
    </row>
    <row r="582" spans="5:11" x14ac:dyDescent="0.2">
      <c r="E582" s="17"/>
      <c r="F582" s="6"/>
      <c r="G582" s="6"/>
      <c r="H582" s="6"/>
      <c r="I582" s="6"/>
      <c r="J582" s="6"/>
      <c r="K582" s="6"/>
    </row>
    <row r="583" spans="5:11" x14ac:dyDescent="0.2">
      <c r="E583" s="17"/>
      <c r="F583" s="6"/>
      <c r="G583" s="6"/>
      <c r="H583" s="6"/>
      <c r="I583" s="6"/>
      <c r="J583" s="6"/>
      <c r="K583" s="6"/>
    </row>
    <row r="584" spans="5:11" x14ac:dyDescent="0.2">
      <c r="E584" s="17"/>
      <c r="F584" s="6"/>
      <c r="G584" s="6"/>
      <c r="H584" s="6"/>
      <c r="I584" s="6"/>
      <c r="J584" s="6"/>
      <c r="K584" s="6"/>
    </row>
    <row r="585" spans="5:11" x14ac:dyDescent="0.2">
      <c r="E585" s="17"/>
      <c r="F585" s="6"/>
      <c r="G585" s="6"/>
      <c r="H585" s="6"/>
      <c r="I585" s="6"/>
      <c r="J585" s="6"/>
      <c r="K585" s="6"/>
    </row>
    <row r="586" spans="5:11" x14ac:dyDescent="0.2">
      <c r="E586" s="17"/>
      <c r="F586" s="6"/>
      <c r="G586" s="6"/>
      <c r="H586" s="6"/>
      <c r="I586" s="6"/>
      <c r="J586" s="6"/>
      <c r="K586" s="6"/>
    </row>
    <row r="587" spans="5:11" x14ac:dyDescent="0.2">
      <c r="E587" s="17"/>
      <c r="F587" s="6"/>
      <c r="G587" s="6"/>
      <c r="H587" s="6"/>
      <c r="I587" s="6"/>
      <c r="J587" s="6"/>
      <c r="K587" s="6"/>
    </row>
    <row r="588" spans="5:11" x14ac:dyDescent="0.2">
      <c r="E588" s="17"/>
      <c r="F588" s="6"/>
      <c r="G588" s="6"/>
      <c r="H588" s="6"/>
      <c r="I588" s="6"/>
      <c r="J588" s="6"/>
      <c r="K588" s="6"/>
    </row>
    <row r="589" spans="5:11" x14ac:dyDescent="0.2">
      <c r="E589" s="17"/>
      <c r="F589" s="6"/>
      <c r="G589" s="6"/>
      <c r="H589" s="6"/>
      <c r="I589" s="6"/>
      <c r="J589" s="6"/>
      <c r="K589" s="6"/>
    </row>
    <row r="590" spans="5:11" x14ac:dyDescent="0.2">
      <c r="E590" s="17"/>
      <c r="F590" s="6"/>
      <c r="G590" s="6"/>
      <c r="H590" s="6"/>
      <c r="I590" s="6"/>
      <c r="J590" s="6"/>
      <c r="K590" s="6"/>
    </row>
    <row r="591" spans="5:11" x14ac:dyDescent="0.2">
      <c r="E591" s="17"/>
      <c r="F591" s="6"/>
      <c r="G591" s="6"/>
      <c r="H591" s="6"/>
      <c r="I591" s="6"/>
      <c r="J591" s="6"/>
      <c r="K591" s="6"/>
    </row>
    <row r="592" spans="5:11" x14ac:dyDescent="0.2">
      <c r="E592" s="17"/>
      <c r="F592" s="6"/>
      <c r="G592" s="6"/>
      <c r="H592" s="6"/>
      <c r="I592" s="6"/>
      <c r="J592" s="6"/>
      <c r="K592" s="6"/>
    </row>
    <row r="593" spans="5:11" x14ac:dyDescent="0.2">
      <c r="E593" s="17"/>
      <c r="F593" s="6"/>
      <c r="G593" s="6"/>
      <c r="H593" s="6"/>
      <c r="I593" s="6"/>
      <c r="J593" s="6"/>
      <c r="K593" s="6"/>
    </row>
    <row r="594" spans="5:11" x14ac:dyDescent="0.2">
      <c r="E594" s="17"/>
      <c r="F594" s="6"/>
      <c r="G594" s="6"/>
      <c r="H594" s="6"/>
      <c r="I594" s="6"/>
      <c r="J594" s="6"/>
      <c r="K594" s="6"/>
    </row>
    <row r="595" spans="5:11" x14ac:dyDescent="0.2">
      <c r="E595" s="17"/>
      <c r="F595" s="6"/>
      <c r="G595" s="6"/>
      <c r="H595" s="6"/>
      <c r="I595" s="6"/>
      <c r="J595" s="6"/>
      <c r="K595" s="6"/>
    </row>
    <row r="596" spans="5:11" x14ac:dyDescent="0.2">
      <c r="E596" s="17"/>
      <c r="F596" s="6"/>
      <c r="G596" s="6"/>
      <c r="H596" s="6"/>
      <c r="I596" s="6"/>
      <c r="J596" s="6"/>
      <c r="K596" s="6"/>
    </row>
    <row r="597" spans="5:11" x14ac:dyDescent="0.2">
      <c r="E597" s="17"/>
      <c r="F597" s="6"/>
      <c r="G597" s="6"/>
      <c r="H597" s="6"/>
      <c r="I597" s="6"/>
      <c r="J597" s="6"/>
      <c r="K597" s="6"/>
    </row>
    <row r="598" spans="5:11" x14ac:dyDescent="0.2">
      <c r="E598" s="17"/>
      <c r="F598" s="6"/>
      <c r="G598" s="6"/>
      <c r="H598" s="6"/>
      <c r="I598" s="6"/>
      <c r="J598" s="6"/>
      <c r="K598" s="6"/>
    </row>
    <row r="599" spans="5:11" x14ac:dyDescent="0.2">
      <c r="E599" s="17"/>
      <c r="F599" s="6"/>
      <c r="G599" s="6"/>
      <c r="H599" s="6"/>
      <c r="I599" s="6"/>
      <c r="J599" s="6"/>
      <c r="K599" s="6"/>
    </row>
    <row r="600" spans="5:11" x14ac:dyDescent="0.2">
      <c r="E600" s="17"/>
      <c r="F600" s="6"/>
      <c r="G600" s="6"/>
      <c r="H600" s="6"/>
      <c r="I600" s="6"/>
      <c r="J600" s="6"/>
      <c r="K600" s="6"/>
    </row>
    <row r="601" spans="5:11" x14ac:dyDescent="0.2">
      <c r="E601" s="17"/>
      <c r="F601" s="6"/>
      <c r="G601" s="6"/>
      <c r="H601" s="6"/>
      <c r="I601" s="6"/>
      <c r="J601" s="6"/>
      <c r="K601" s="6"/>
    </row>
    <row r="602" spans="5:11" x14ac:dyDescent="0.2">
      <c r="E602" s="17"/>
      <c r="F602" s="6"/>
      <c r="G602" s="6"/>
      <c r="H602" s="6"/>
      <c r="I602" s="6"/>
      <c r="J602" s="6"/>
      <c r="K602" s="6"/>
    </row>
    <row r="603" spans="5:11" x14ac:dyDescent="0.2">
      <c r="E603" s="17"/>
      <c r="F603" s="6"/>
      <c r="G603" s="6"/>
      <c r="H603" s="6"/>
      <c r="I603" s="6"/>
      <c r="J603" s="6"/>
      <c r="K603" s="6"/>
    </row>
    <row r="604" spans="5:11" x14ac:dyDescent="0.2">
      <c r="E604" s="17"/>
      <c r="F604" s="6"/>
      <c r="G604" s="6"/>
      <c r="H604" s="6"/>
      <c r="I604" s="6"/>
      <c r="J604" s="6"/>
      <c r="K604" s="6"/>
    </row>
    <row r="605" spans="5:11" x14ac:dyDescent="0.2">
      <c r="E605" s="17"/>
      <c r="F605" s="6"/>
      <c r="G605" s="6"/>
      <c r="H605" s="6"/>
      <c r="I605" s="6"/>
      <c r="J605" s="6"/>
      <c r="K605" s="6"/>
    </row>
    <row r="606" spans="5:11" x14ac:dyDescent="0.2">
      <c r="E606" s="17"/>
      <c r="F606" s="6"/>
      <c r="G606" s="6"/>
      <c r="H606" s="6"/>
      <c r="I606" s="6"/>
      <c r="J606" s="6"/>
      <c r="K606" s="6"/>
    </row>
    <row r="607" spans="5:11" x14ac:dyDescent="0.2">
      <c r="E607" s="17"/>
      <c r="F607" s="6"/>
      <c r="G607" s="6"/>
      <c r="H607" s="6"/>
      <c r="I607" s="6"/>
      <c r="J607" s="6"/>
      <c r="K607" s="6"/>
    </row>
    <row r="608" spans="5:11" x14ac:dyDescent="0.2">
      <c r="E608" s="17"/>
      <c r="F608" s="6"/>
      <c r="G608" s="6"/>
      <c r="H608" s="6"/>
      <c r="I608" s="6"/>
      <c r="J608" s="6"/>
      <c r="K608" s="6"/>
    </row>
    <row r="609" spans="5:11" x14ac:dyDescent="0.2">
      <c r="E609" s="17"/>
      <c r="F609" s="6"/>
      <c r="G609" s="6"/>
      <c r="H609" s="6"/>
      <c r="I609" s="6"/>
      <c r="J609" s="6"/>
      <c r="K609" s="6"/>
    </row>
    <row r="610" spans="5:11" x14ac:dyDescent="0.2">
      <c r="E610" s="17"/>
      <c r="F610" s="6"/>
      <c r="G610" s="6"/>
      <c r="H610" s="6"/>
      <c r="I610" s="6"/>
      <c r="J610" s="6"/>
      <c r="K610" s="6"/>
    </row>
    <row r="611" spans="5:11" x14ac:dyDescent="0.2">
      <c r="E611" s="17"/>
      <c r="F611" s="6"/>
      <c r="G611" s="6"/>
      <c r="H611" s="6"/>
      <c r="I611" s="6"/>
      <c r="J611" s="6"/>
      <c r="K611" s="6"/>
    </row>
    <row r="612" spans="5:11" x14ac:dyDescent="0.2">
      <c r="E612" s="17"/>
      <c r="F612" s="6"/>
      <c r="G612" s="6"/>
      <c r="H612" s="6"/>
      <c r="I612" s="6"/>
      <c r="J612" s="6"/>
      <c r="K612" s="6"/>
    </row>
    <row r="613" spans="5:11" x14ac:dyDescent="0.2">
      <c r="E613" s="17"/>
      <c r="F613" s="6"/>
      <c r="G613" s="6"/>
      <c r="H613" s="6"/>
      <c r="I613" s="6"/>
      <c r="J613" s="6"/>
      <c r="K613" s="6"/>
    </row>
    <row r="614" spans="5:11" x14ac:dyDescent="0.2">
      <c r="E614" s="17"/>
      <c r="F614" s="6"/>
      <c r="G614" s="6"/>
      <c r="H614" s="6"/>
      <c r="I614" s="6"/>
      <c r="J614" s="6"/>
      <c r="K614" s="6"/>
    </row>
    <row r="615" spans="5:11" x14ac:dyDescent="0.2">
      <c r="E615" s="17"/>
      <c r="F615" s="6"/>
      <c r="G615" s="6"/>
      <c r="H615" s="6"/>
      <c r="I615" s="6"/>
      <c r="J615" s="6"/>
      <c r="K615" s="6"/>
    </row>
    <row r="616" spans="5:11" x14ac:dyDescent="0.2">
      <c r="E616" s="17"/>
      <c r="F616" s="6"/>
      <c r="G616" s="6"/>
      <c r="H616" s="6"/>
      <c r="I616" s="6"/>
      <c r="J616" s="6"/>
      <c r="K616" s="6"/>
    </row>
    <row r="617" spans="5:11" x14ac:dyDescent="0.2">
      <c r="E617" s="17"/>
      <c r="F617" s="6"/>
      <c r="G617" s="6"/>
      <c r="H617" s="6"/>
      <c r="I617" s="6"/>
      <c r="J617" s="6"/>
      <c r="K617" s="6"/>
    </row>
    <row r="618" spans="5:11" x14ac:dyDescent="0.2">
      <c r="E618" s="17"/>
      <c r="F618" s="6"/>
      <c r="G618" s="6"/>
      <c r="H618" s="6"/>
      <c r="I618" s="6"/>
      <c r="J618" s="6"/>
      <c r="K618" s="6"/>
    </row>
    <row r="619" spans="5:11" x14ac:dyDescent="0.2">
      <c r="E619" s="17"/>
      <c r="F619" s="6"/>
      <c r="G619" s="6"/>
      <c r="H619" s="6"/>
      <c r="I619" s="6"/>
      <c r="J619" s="6"/>
      <c r="K619" s="6"/>
    </row>
    <row r="620" spans="5:11" x14ac:dyDescent="0.2">
      <c r="E620" s="17"/>
      <c r="F620" s="6"/>
      <c r="G620" s="6"/>
      <c r="H620" s="6"/>
      <c r="I620" s="6"/>
      <c r="J620" s="6"/>
      <c r="K620" s="6"/>
    </row>
    <row r="621" spans="5:11" x14ac:dyDescent="0.2">
      <c r="E621" s="17"/>
      <c r="F621" s="6"/>
      <c r="G621" s="6"/>
      <c r="H621" s="6"/>
      <c r="I621" s="6"/>
      <c r="J621" s="6"/>
      <c r="K621" s="6"/>
    </row>
    <row r="622" spans="5:11" x14ac:dyDescent="0.2">
      <c r="E622" s="17"/>
      <c r="F622" s="6"/>
      <c r="G622" s="6"/>
      <c r="H622" s="6"/>
      <c r="I622" s="6"/>
      <c r="J622" s="6"/>
      <c r="K622" s="6"/>
    </row>
    <row r="623" spans="5:11" x14ac:dyDescent="0.2">
      <c r="E623" s="17"/>
      <c r="F623" s="6"/>
      <c r="G623" s="6"/>
      <c r="H623" s="6"/>
      <c r="I623" s="6"/>
      <c r="J623" s="6"/>
      <c r="K623" s="6"/>
    </row>
    <row r="624" spans="5:11" x14ac:dyDescent="0.2">
      <c r="E624" s="17"/>
      <c r="F624" s="6"/>
      <c r="G624" s="6"/>
      <c r="H624" s="6"/>
      <c r="I624" s="6"/>
      <c r="J624" s="6"/>
      <c r="K624" s="6"/>
    </row>
    <row r="625" spans="5:11" x14ac:dyDescent="0.2">
      <c r="E625" s="17"/>
      <c r="F625" s="6"/>
      <c r="G625" s="6"/>
      <c r="H625" s="6"/>
      <c r="I625" s="6"/>
      <c r="J625" s="6"/>
      <c r="K625" s="6"/>
    </row>
    <row r="626" spans="5:11" x14ac:dyDescent="0.2">
      <c r="E626" s="17"/>
      <c r="F626" s="6"/>
      <c r="G626" s="6"/>
      <c r="H626" s="6"/>
      <c r="I626" s="6"/>
      <c r="J626" s="6"/>
      <c r="K626" s="6"/>
    </row>
    <row r="627" spans="5:11" x14ac:dyDescent="0.2">
      <c r="E627" s="17"/>
      <c r="F627" s="6"/>
      <c r="G627" s="6"/>
      <c r="H627" s="6"/>
      <c r="I627" s="6"/>
      <c r="J627" s="6"/>
      <c r="K627" s="6"/>
    </row>
    <row r="628" spans="5:11" x14ac:dyDescent="0.2">
      <c r="E628" s="17"/>
      <c r="F628" s="6"/>
      <c r="G628" s="6"/>
      <c r="H628" s="6"/>
      <c r="I628" s="6"/>
      <c r="J628" s="6"/>
      <c r="K628" s="6"/>
    </row>
    <row r="629" spans="5:11" x14ac:dyDescent="0.2">
      <c r="E629" s="17"/>
      <c r="F629" s="6"/>
      <c r="G629" s="6"/>
      <c r="H629" s="6"/>
      <c r="I629" s="6"/>
      <c r="J629" s="6"/>
      <c r="K629" s="6"/>
    </row>
    <row r="630" spans="5:11" x14ac:dyDescent="0.2">
      <c r="E630" s="17"/>
      <c r="F630" s="6"/>
      <c r="G630" s="6"/>
      <c r="H630" s="6"/>
      <c r="I630" s="6"/>
      <c r="J630" s="6"/>
      <c r="K630" s="6"/>
    </row>
    <row r="631" spans="5:11" x14ac:dyDescent="0.2">
      <c r="E631" s="17"/>
      <c r="F631" s="6"/>
      <c r="G631" s="6"/>
      <c r="H631" s="6"/>
      <c r="I631" s="6"/>
      <c r="J631" s="6"/>
      <c r="K631" s="6"/>
    </row>
    <row r="632" spans="5:11" x14ac:dyDescent="0.2">
      <c r="E632" s="17"/>
      <c r="F632" s="6"/>
      <c r="G632" s="6"/>
      <c r="H632" s="6"/>
      <c r="I632" s="6"/>
      <c r="J632" s="6"/>
      <c r="K632" s="6"/>
    </row>
    <row r="633" spans="5:11" x14ac:dyDescent="0.2">
      <c r="E633" s="17"/>
      <c r="F633" s="6"/>
      <c r="G633" s="6"/>
      <c r="H633" s="6"/>
      <c r="I633" s="6"/>
      <c r="J633" s="6"/>
      <c r="K633" s="6"/>
    </row>
    <row r="634" spans="5:11" x14ac:dyDescent="0.2">
      <c r="E634" s="17"/>
      <c r="F634" s="6"/>
      <c r="G634" s="6"/>
      <c r="H634" s="6"/>
      <c r="I634" s="6"/>
      <c r="J634" s="6"/>
      <c r="K634" s="6"/>
    </row>
    <row r="635" spans="5:11" x14ac:dyDescent="0.2">
      <c r="E635" s="17"/>
      <c r="F635" s="6"/>
      <c r="G635" s="6"/>
      <c r="H635" s="6"/>
      <c r="I635" s="6"/>
      <c r="J635" s="6"/>
      <c r="K635" s="6"/>
    </row>
    <row r="636" spans="5:11" x14ac:dyDescent="0.2">
      <c r="E636" s="17"/>
      <c r="F636" s="6"/>
      <c r="G636" s="6"/>
      <c r="H636" s="6"/>
      <c r="I636" s="6"/>
      <c r="J636" s="6"/>
      <c r="K636" s="6"/>
    </row>
    <row r="637" spans="5:11" x14ac:dyDescent="0.2">
      <c r="E637" s="17"/>
      <c r="F637" s="6"/>
      <c r="G637" s="6"/>
      <c r="H637" s="6"/>
      <c r="I637" s="6"/>
      <c r="J637" s="6"/>
      <c r="K637" s="6"/>
    </row>
    <row r="638" spans="5:11" x14ac:dyDescent="0.2">
      <c r="E638" s="17"/>
      <c r="F638" s="6"/>
      <c r="G638" s="6"/>
      <c r="H638" s="6"/>
      <c r="I638" s="6"/>
      <c r="J638" s="6"/>
      <c r="K638" s="6"/>
    </row>
    <row r="639" spans="5:11" x14ac:dyDescent="0.2">
      <c r="E639" s="17"/>
      <c r="F639" s="6"/>
      <c r="G639" s="6"/>
      <c r="H639" s="6"/>
      <c r="I639" s="6"/>
      <c r="J639" s="6"/>
      <c r="K639" s="6"/>
    </row>
    <row r="640" spans="5:11" x14ac:dyDescent="0.2">
      <c r="E640" s="17"/>
      <c r="F640" s="6"/>
      <c r="G640" s="6"/>
      <c r="H640" s="6"/>
      <c r="I640" s="6"/>
      <c r="J640" s="6"/>
      <c r="K640" s="6"/>
    </row>
    <row r="641" spans="5:11" x14ac:dyDescent="0.2">
      <c r="E641" s="17"/>
      <c r="F641" s="6"/>
      <c r="G641" s="6"/>
      <c r="H641" s="6"/>
      <c r="I641" s="6"/>
      <c r="J641" s="6"/>
      <c r="K641" s="6"/>
    </row>
    <row r="642" spans="5:11" x14ac:dyDescent="0.2">
      <c r="E642" s="17"/>
      <c r="F642" s="6"/>
      <c r="G642" s="6"/>
      <c r="H642" s="6"/>
      <c r="I642" s="6"/>
      <c r="J642" s="6"/>
      <c r="K642" s="6"/>
    </row>
    <row r="643" spans="5:11" x14ac:dyDescent="0.2">
      <c r="E643" s="17"/>
      <c r="F643" s="6"/>
      <c r="G643" s="6"/>
      <c r="H643" s="6"/>
      <c r="I643" s="6"/>
      <c r="J643" s="6"/>
      <c r="K643" s="6"/>
    </row>
    <row r="644" spans="5:11" x14ac:dyDescent="0.2">
      <c r="E644" s="17"/>
      <c r="F644" s="6"/>
      <c r="G644" s="6"/>
      <c r="H644" s="6"/>
      <c r="I644" s="6"/>
      <c r="J644" s="6"/>
      <c r="K644" s="6"/>
    </row>
    <row r="645" spans="5:11" x14ac:dyDescent="0.2">
      <c r="E645" s="17"/>
      <c r="F645" s="6"/>
      <c r="G645" s="6"/>
      <c r="H645" s="6"/>
      <c r="I645" s="6"/>
      <c r="J645" s="6"/>
      <c r="K645" s="6"/>
    </row>
    <row r="646" spans="5:11" x14ac:dyDescent="0.2">
      <c r="E646" s="17"/>
      <c r="F646" s="6"/>
      <c r="G646" s="6"/>
      <c r="H646" s="6"/>
      <c r="I646" s="6"/>
      <c r="J646" s="6"/>
      <c r="K646" s="6"/>
    </row>
    <row r="647" spans="5:11" x14ac:dyDescent="0.2">
      <c r="E647" s="17"/>
      <c r="F647" s="6"/>
      <c r="G647" s="6"/>
      <c r="H647" s="6"/>
      <c r="I647" s="6"/>
      <c r="J647" s="6"/>
      <c r="K647" s="6"/>
    </row>
    <row r="648" spans="5:11" x14ac:dyDescent="0.2">
      <c r="E648" s="17"/>
      <c r="F648" s="6"/>
      <c r="G648" s="6"/>
      <c r="H648" s="6"/>
      <c r="I648" s="6"/>
      <c r="J648" s="6"/>
      <c r="K648" s="6"/>
    </row>
    <row r="649" spans="5:11" x14ac:dyDescent="0.2">
      <c r="E649" s="17"/>
      <c r="F649" s="6"/>
      <c r="G649" s="6"/>
      <c r="H649" s="6"/>
      <c r="I649" s="6"/>
      <c r="J649" s="6"/>
      <c r="K649" s="6"/>
    </row>
    <row r="650" spans="5:11" x14ac:dyDescent="0.2">
      <c r="E650" s="17"/>
      <c r="F650" s="6"/>
      <c r="G650" s="6"/>
      <c r="H650" s="6"/>
      <c r="I650" s="6"/>
      <c r="J650" s="6"/>
      <c r="K650" s="6"/>
    </row>
    <row r="651" spans="5:11" x14ac:dyDescent="0.2">
      <c r="E651" s="17"/>
      <c r="F651" s="6"/>
      <c r="G651" s="6"/>
      <c r="H651" s="6"/>
      <c r="I651" s="6"/>
      <c r="J651" s="6"/>
      <c r="K651" s="6"/>
    </row>
    <row r="652" spans="5:11" x14ac:dyDescent="0.2">
      <c r="E652" s="17"/>
      <c r="F652" s="6"/>
      <c r="G652" s="6"/>
      <c r="H652" s="6"/>
      <c r="I652" s="6"/>
      <c r="J652" s="6"/>
      <c r="K652" s="6"/>
    </row>
    <row r="653" spans="5:11" x14ac:dyDescent="0.2">
      <c r="E653" s="17"/>
      <c r="F653" s="6"/>
      <c r="G653" s="6"/>
      <c r="H653" s="6"/>
      <c r="I653" s="6"/>
      <c r="J653" s="6"/>
      <c r="K653" s="6"/>
    </row>
    <row r="654" spans="5:11" x14ac:dyDescent="0.2">
      <c r="E654" s="17"/>
      <c r="F654" s="6"/>
      <c r="G654" s="6"/>
      <c r="H654" s="6"/>
      <c r="I654" s="6"/>
      <c r="J654" s="6"/>
      <c r="K654" s="6"/>
    </row>
    <row r="655" spans="5:11" x14ac:dyDescent="0.2">
      <c r="E655" s="17"/>
      <c r="F655" s="6"/>
      <c r="G655" s="6"/>
      <c r="H655" s="6"/>
      <c r="I655" s="6"/>
      <c r="J655" s="6"/>
      <c r="K655" s="6"/>
    </row>
    <row r="656" spans="5:11" x14ac:dyDescent="0.2">
      <c r="E656" s="17"/>
      <c r="F656" s="6"/>
      <c r="G656" s="6"/>
      <c r="H656" s="6"/>
      <c r="I656" s="6"/>
      <c r="J656" s="6"/>
      <c r="K656" s="6"/>
    </row>
    <row r="657" spans="5:11" x14ac:dyDescent="0.2">
      <c r="E657" s="17"/>
      <c r="F657" s="6"/>
      <c r="G657" s="6"/>
      <c r="H657" s="6"/>
      <c r="I657" s="6"/>
      <c r="J657" s="6"/>
      <c r="K657" s="6"/>
    </row>
    <row r="658" spans="5:11" x14ac:dyDescent="0.2">
      <c r="E658" s="17"/>
      <c r="F658" s="6"/>
      <c r="G658" s="6"/>
      <c r="H658" s="6"/>
      <c r="I658" s="6"/>
      <c r="J658" s="6"/>
      <c r="K658" s="6"/>
    </row>
    <row r="659" spans="5:11" x14ac:dyDescent="0.2">
      <c r="E659" s="17"/>
      <c r="F659" s="6"/>
      <c r="G659" s="6"/>
      <c r="H659" s="6"/>
      <c r="I659" s="6"/>
      <c r="J659" s="6"/>
      <c r="K659" s="6"/>
    </row>
    <row r="660" spans="5:11" x14ac:dyDescent="0.2">
      <c r="E660" s="17"/>
      <c r="F660" s="6"/>
      <c r="G660" s="6"/>
      <c r="H660" s="6"/>
      <c r="I660" s="6"/>
      <c r="J660" s="6"/>
      <c r="K660" s="6"/>
    </row>
    <row r="661" spans="5:11" x14ac:dyDescent="0.2">
      <c r="E661" s="17"/>
      <c r="F661" s="6"/>
      <c r="G661" s="6"/>
      <c r="H661" s="6"/>
      <c r="I661" s="6"/>
      <c r="J661" s="6"/>
      <c r="K661" s="6"/>
    </row>
    <row r="662" spans="5:11" x14ac:dyDescent="0.2">
      <c r="E662" s="17"/>
      <c r="F662" s="6"/>
      <c r="G662" s="6"/>
      <c r="H662" s="6"/>
      <c r="I662" s="6"/>
      <c r="J662" s="6"/>
      <c r="K662" s="6"/>
    </row>
    <row r="663" spans="5:11" x14ac:dyDescent="0.2">
      <c r="E663" s="17"/>
      <c r="F663" s="6"/>
      <c r="G663" s="6"/>
      <c r="H663" s="6"/>
      <c r="I663" s="6"/>
      <c r="J663" s="6"/>
      <c r="K663" s="6"/>
    </row>
    <row r="664" spans="5:11" x14ac:dyDescent="0.2">
      <c r="E664" s="17"/>
      <c r="F664" s="6"/>
      <c r="G664" s="6"/>
      <c r="H664" s="6"/>
      <c r="I664" s="6"/>
      <c r="J664" s="6"/>
      <c r="K664" s="6"/>
    </row>
    <row r="665" spans="5:11" x14ac:dyDescent="0.2">
      <c r="E665" s="17"/>
      <c r="F665" s="6"/>
      <c r="G665" s="6"/>
      <c r="H665" s="6"/>
      <c r="I665" s="6"/>
      <c r="J665" s="6"/>
      <c r="K665" s="6"/>
    </row>
    <row r="666" spans="5:11" x14ac:dyDescent="0.2">
      <c r="E666" s="17"/>
      <c r="F666" s="6"/>
      <c r="G666" s="6"/>
      <c r="H666" s="6"/>
      <c r="I666" s="6"/>
      <c r="J666" s="6"/>
      <c r="K666" s="6"/>
    </row>
    <row r="667" spans="5:11" x14ac:dyDescent="0.2">
      <c r="E667" s="17"/>
      <c r="F667" s="6"/>
      <c r="G667" s="6"/>
      <c r="H667" s="6"/>
      <c r="I667" s="6"/>
      <c r="J667" s="6"/>
      <c r="K667" s="6"/>
    </row>
    <row r="668" spans="5:11" x14ac:dyDescent="0.2">
      <c r="E668" s="17"/>
      <c r="F668" s="6"/>
      <c r="G668" s="6"/>
      <c r="H668" s="6"/>
      <c r="I668" s="6"/>
      <c r="J668" s="6"/>
      <c r="K668" s="6"/>
    </row>
    <row r="669" spans="5:11" x14ac:dyDescent="0.2">
      <c r="E669" s="17"/>
      <c r="F669" s="6"/>
      <c r="G669" s="6"/>
      <c r="H669" s="6"/>
      <c r="I669" s="6"/>
      <c r="J669" s="6"/>
      <c r="K669" s="6"/>
    </row>
    <row r="670" spans="5:11" x14ac:dyDescent="0.2">
      <c r="E670" s="17"/>
      <c r="F670" s="6"/>
      <c r="G670" s="6"/>
      <c r="H670" s="6"/>
      <c r="I670" s="6"/>
      <c r="J670" s="6"/>
      <c r="K670" s="6"/>
    </row>
    <row r="671" spans="5:11" x14ac:dyDescent="0.2">
      <c r="E671" s="17"/>
      <c r="F671" s="6"/>
      <c r="G671" s="6"/>
      <c r="H671" s="6"/>
      <c r="I671" s="6"/>
      <c r="J671" s="6"/>
      <c r="K671" s="6"/>
    </row>
    <row r="672" spans="5:11" x14ac:dyDescent="0.2">
      <c r="E672" s="17"/>
      <c r="F672" s="6"/>
      <c r="G672" s="6"/>
      <c r="H672" s="6"/>
      <c r="I672" s="6"/>
      <c r="J672" s="6"/>
      <c r="K672" s="6"/>
    </row>
    <row r="673" spans="5:11" x14ac:dyDescent="0.2">
      <c r="E673" s="17"/>
      <c r="F673" s="6"/>
      <c r="G673" s="6"/>
      <c r="H673" s="6"/>
      <c r="I673" s="6"/>
      <c r="J673" s="6"/>
      <c r="K673" s="6"/>
    </row>
    <row r="674" spans="5:11" x14ac:dyDescent="0.2">
      <c r="E674" s="17"/>
      <c r="F674" s="6"/>
      <c r="G674" s="6"/>
      <c r="H674" s="6"/>
      <c r="I674" s="6"/>
      <c r="J674" s="6"/>
      <c r="K674" s="6"/>
    </row>
    <row r="675" spans="5:11" x14ac:dyDescent="0.2">
      <c r="E675" s="17"/>
      <c r="F675" s="6"/>
      <c r="G675" s="6"/>
      <c r="H675" s="6"/>
      <c r="I675" s="6"/>
      <c r="J675" s="6"/>
      <c r="K675" s="6"/>
    </row>
    <row r="676" spans="5:11" x14ac:dyDescent="0.2">
      <c r="E676" s="17"/>
      <c r="F676" s="6"/>
      <c r="G676" s="6"/>
      <c r="H676" s="6"/>
      <c r="I676" s="6"/>
      <c r="J676" s="6"/>
      <c r="K676" s="6"/>
    </row>
    <row r="677" spans="5:11" x14ac:dyDescent="0.2">
      <c r="E677" s="17"/>
      <c r="F677" s="6"/>
      <c r="G677" s="6"/>
      <c r="H677" s="6"/>
      <c r="I677" s="6"/>
      <c r="J677" s="6"/>
      <c r="K677" s="6"/>
    </row>
    <row r="678" spans="5:11" x14ac:dyDescent="0.2">
      <c r="E678" s="17"/>
      <c r="F678" s="6"/>
      <c r="G678" s="6"/>
      <c r="H678" s="6"/>
      <c r="I678" s="6"/>
      <c r="J678" s="6"/>
      <c r="K678" s="6"/>
    </row>
    <row r="679" spans="5:11" x14ac:dyDescent="0.2">
      <c r="E679" s="17"/>
      <c r="F679" s="6"/>
      <c r="G679" s="6"/>
      <c r="H679" s="6"/>
      <c r="I679" s="6"/>
      <c r="J679" s="6"/>
      <c r="K679" s="6"/>
    </row>
    <row r="680" spans="5:11" x14ac:dyDescent="0.2">
      <c r="E680" s="17"/>
      <c r="F680" s="6"/>
      <c r="G680" s="6"/>
      <c r="H680" s="6"/>
      <c r="I680" s="6"/>
      <c r="J680" s="6"/>
      <c r="K680" s="6"/>
    </row>
    <row r="681" spans="5:11" x14ac:dyDescent="0.2">
      <c r="E681" s="17"/>
      <c r="F681" s="6"/>
      <c r="G681" s="6"/>
      <c r="H681" s="6"/>
      <c r="I681" s="6"/>
      <c r="J681" s="6"/>
      <c r="K681" s="6"/>
    </row>
    <row r="682" spans="5:11" x14ac:dyDescent="0.2">
      <c r="E682" s="17"/>
      <c r="F682" s="6"/>
      <c r="G682" s="6"/>
      <c r="H682" s="6"/>
      <c r="I682" s="6"/>
      <c r="J682" s="6"/>
      <c r="K682" s="6"/>
    </row>
    <row r="683" spans="5:11" x14ac:dyDescent="0.2">
      <c r="E683" s="17"/>
      <c r="F683" s="6"/>
      <c r="G683" s="6"/>
      <c r="H683" s="6"/>
      <c r="I683" s="6"/>
      <c r="J683" s="6"/>
      <c r="K683" s="6"/>
    </row>
    <row r="684" spans="5:11" x14ac:dyDescent="0.2">
      <c r="E684" s="17"/>
      <c r="F684" s="6"/>
      <c r="G684" s="6"/>
      <c r="H684" s="6"/>
      <c r="I684" s="6"/>
      <c r="J684" s="6"/>
      <c r="K684" s="6"/>
    </row>
    <row r="685" spans="5:11" x14ac:dyDescent="0.2">
      <c r="E685" s="17"/>
      <c r="F685" s="6"/>
      <c r="G685" s="6"/>
      <c r="H685" s="6"/>
      <c r="I685" s="6"/>
      <c r="J685" s="6"/>
      <c r="K685" s="6"/>
    </row>
    <row r="686" spans="5:11" x14ac:dyDescent="0.2">
      <c r="E686" s="17"/>
      <c r="F686" s="6"/>
      <c r="G686" s="6"/>
      <c r="H686" s="6"/>
      <c r="I686" s="6"/>
      <c r="J686" s="6"/>
      <c r="K686" s="6"/>
    </row>
    <row r="687" spans="5:11" x14ac:dyDescent="0.2">
      <c r="E687" s="17"/>
      <c r="F687" s="6"/>
      <c r="G687" s="6"/>
      <c r="H687" s="6"/>
      <c r="I687" s="6"/>
      <c r="J687" s="6"/>
      <c r="K687" s="6"/>
    </row>
    <row r="688" spans="5:11" x14ac:dyDescent="0.2">
      <c r="E688" s="17"/>
      <c r="F688" s="6"/>
      <c r="G688" s="6"/>
      <c r="H688" s="6"/>
      <c r="I688" s="6"/>
      <c r="J688" s="6"/>
      <c r="K688" s="6"/>
    </row>
    <row r="689" spans="5:11" x14ac:dyDescent="0.2">
      <c r="E689" s="17"/>
      <c r="F689" s="6"/>
      <c r="G689" s="6"/>
      <c r="H689" s="6"/>
      <c r="I689" s="6"/>
      <c r="J689" s="6"/>
      <c r="K689" s="6"/>
    </row>
    <row r="690" spans="5:11" x14ac:dyDescent="0.2">
      <c r="E690" s="17"/>
      <c r="F690" s="6"/>
      <c r="G690" s="6"/>
      <c r="H690" s="6"/>
      <c r="I690" s="6"/>
      <c r="J690" s="6"/>
      <c r="K690" s="6"/>
    </row>
    <row r="691" spans="5:11" x14ac:dyDescent="0.2">
      <c r="E691" s="17"/>
      <c r="F691" s="6"/>
      <c r="G691" s="6"/>
      <c r="H691" s="6"/>
      <c r="I691" s="6"/>
      <c r="J691" s="6"/>
      <c r="K691" s="6"/>
    </row>
    <row r="692" spans="5:11" x14ac:dyDescent="0.2">
      <c r="E692" s="17"/>
      <c r="F692" s="6"/>
      <c r="G692" s="6"/>
      <c r="H692" s="6"/>
      <c r="I692" s="6"/>
      <c r="J692" s="6"/>
      <c r="K692" s="6"/>
    </row>
    <row r="693" spans="5:11" x14ac:dyDescent="0.2">
      <c r="E693" s="17"/>
      <c r="F693" s="6"/>
      <c r="G693" s="6"/>
      <c r="H693" s="6"/>
      <c r="I693" s="6"/>
      <c r="J693" s="6"/>
      <c r="K693" s="6"/>
    </row>
    <row r="694" spans="5:11" x14ac:dyDescent="0.2">
      <c r="E694" s="17"/>
      <c r="F694" s="6"/>
      <c r="G694" s="6"/>
      <c r="H694" s="6"/>
      <c r="I694" s="6"/>
      <c r="J694" s="6"/>
      <c r="K694" s="6"/>
    </row>
    <row r="695" spans="5:11" x14ac:dyDescent="0.2">
      <c r="E695" s="17"/>
      <c r="F695" s="6"/>
      <c r="G695" s="6"/>
      <c r="H695" s="6"/>
      <c r="I695" s="6"/>
      <c r="J695" s="6"/>
      <c r="K695" s="6"/>
    </row>
    <row r="696" spans="5:11" x14ac:dyDescent="0.2">
      <c r="E696" s="17"/>
      <c r="F696" s="6"/>
      <c r="G696" s="6"/>
      <c r="H696" s="6"/>
      <c r="I696" s="6"/>
      <c r="J696" s="6"/>
      <c r="K696" s="6"/>
    </row>
    <row r="697" spans="5:11" x14ac:dyDescent="0.2">
      <c r="E697" s="17"/>
      <c r="F697" s="6"/>
      <c r="G697" s="6"/>
      <c r="H697" s="6"/>
      <c r="I697" s="6"/>
      <c r="J697" s="6"/>
      <c r="K697" s="6"/>
    </row>
    <row r="698" spans="5:11" x14ac:dyDescent="0.2">
      <c r="E698" s="17"/>
      <c r="F698" s="6"/>
      <c r="G698" s="6"/>
      <c r="H698" s="6"/>
      <c r="I698" s="6"/>
      <c r="J698" s="6"/>
      <c r="K698" s="6"/>
    </row>
    <row r="699" spans="5:11" x14ac:dyDescent="0.2">
      <c r="E699" s="17"/>
      <c r="F699" s="6"/>
      <c r="G699" s="6"/>
      <c r="H699" s="6"/>
      <c r="I699" s="6"/>
      <c r="J699" s="6"/>
      <c r="K699" s="6"/>
    </row>
    <row r="700" spans="5:11" x14ac:dyDescent="0.2">
      <c r="E700" s="17"/>
      <c r="F700" s="6"/>
      <c r="G700" s="6"/>
      <c r="H700" s="6"/>
      <c r="I700" s="6"/>
      <c r="J700" s="6"/>
      <c r="K700" s="6"/>
    </row>
    <row r="701" spans="5:11" x14ac:dyDescent="0.2">
      <c r="E701" s="17"/>
      <c r="F701" s="6"/>
      <c r="G701" s="6"/>
      <c r="H701" s="6"/>
      <c r="I701" s="6"/>
      <c r="J701" s="6"/>
      <c r="K701" s="6"/>
    </row>
    <row r="702" spans="5:11" x14ac:dyDescent="0.2">
      <c r="E702" s="17"/>
      <c r="F702" s="6"/>
      <c r="G702" s="6"/>
      <c r="H702" s="6"/>
      <c r="I702" s="6"/>
      <c r="J702" s="6"/>
      <c r="K702" s="6"/>
    </row>
    <row r="703" spans="5:11" x14ac:dyDescent="0.2">
      <c r="E703" s="17"/>
      <c r="F703" s="6"/>
      <c r="G703" s="6"/>
      <c r="H703" s="6"/>
      <c r="I703" s="6"/>
      <c r="J703" s="6"/>
      <c r="K703" s="6"/>
    </row>
    <row r="704" spans="5:11" x14ac:dyDescent="0.2">
      <c r="E704" s="17"/>
      <c r="F704" s="6"/>
      <c r="G704" s="6"/>
      <c r="H704" s="6"/>
      <c r="I704" s="6"/>
      <c r="J704" s="6"/>
      <c r="K704" s="6"/>
    </row>
    <row r="705" spans="5:11" x14ac:dyDescent="0.2">
      <c r="E705" s="17"/>
      <c r="F705" s="6"/>
      <c r="G705" s="6"/>
      <c r="H705" s="6"/>
      <c r="I705" s="6"/>
      <c r="J705" s="6"/>
      <c r="K705" s="6"/>
    </row>
    <row r="706" spans="5:11" x14ac:dyDescent="0.2">
      <c r="E706" s="17"/>
      <c r="F706" s="6"/>
      <c r="G706" s="6"/>
      <c r="H706" s="6"/>
      <c r="I706" s="6"/>
      <c r="J706" s="6"/>
      <c r="K706" s="6"/>
    </row>
    <row r="707" spans="5:11" x14ac:dyDescent="0.2">
      <c r="E707" s="17"/>
      <c r="F707" s="6"/>
      <c r="G707" s="6"/>
      <c r="H707" s="6"/>
      <c r="I707" s="6"/>
      <c r="J707" s="6"/>
      <c r="K707" s="6"/>
    </row>
    <row r="708" spans="5:11" x14ac:dyDescent="0.2">
      <c r="E708" s="17"/>
      <c r="F708" s="6"/>
      <c r="G708" s="6"/>
      <c r="H708" s="6"/>
      <c r="I708" s="6"/>
      <c r="J708" s="6"/>
      <c r="K708" s="6"/>
    </row>
    <row r="709" spans="5:11" x14ac:dyDescent="0.2">
      <c r="E709" s="17"/>
      <c r="F709" s="6"/>
      <c r="G709" s="6"/>
      <c r="H709" s="6"/>
      <c r="I709" s="6"/>
      <c r="J709" s="6"/>
      <c r="K709" s="6"/>
    </row>
    <row r="710" spans="5:11" x14ac:dyDescent="0.2">
      <c r="E710" s="17"/>
      <c r="F710" s="6"/>
      <c r="G710" s="6"/>
      <c r="H710" s="6"/>
      <c r="I710" s="6"/>
      <c r="J710" s="6"/>
      <c r="K710" s="6"/>
    </row>
    <row r="711" spans="5:11" x14ac:dyDescent="0.2">
      <c r="E711" s="17"/>
      <c r="F711" s="6"/>
      <c r="G711" s="6"/>
      <c r="H711" s="6"/>
      <c r="I711" s="6"/>
      <c r="J711" s="6"/>
      <c r="K711" s="6"/>
    </row>
    <row r="712" spans="5:11" x14ac:dyDescent="0.2">
      <c r="E712" s="17"/>
      <c r="F712" s="6"/>
      <c r="G712" s="6"/>
      <c r="H712" s="6"/>
      <c r="I712" s="6"/>
      <c r="J712" s="6"/>
      <c r="K712" s="6"/>
    </row>
    <row r="713" spans="5:11" x14ac:dyDescent="0.2">
      <c r="E713" s="17"/>
      <c r="F713" s="6"/>
      <c r="G713" s="6"/>
      <c r="H713" s="6"/>
      <c r="I713" s="6"/>
      <c r="J713" s="6"/>
      <c r="K713" s="6"/>
    </row>
    <row r="714" spans="5:11" x14ac:dyDescent="0.2">
      <c r="E714" s="17"/>
      <c r="F714" s="6"/>
      <c r="G714" s="6"/>
      <c r="H714" s="6"/>
      <c r="I714" s="6"/>
      <c r="J714" s="6"/>
      <c r="K714" s="6"/>
    </row>
    <row r="715" spans="5:11" x14ac:dyDescent="0.2">
      <c r="E715" s="17"/>
      <c r="F715" s="6"/>
      <c r="G715" s="6"/>
      <c r="H715" s="6"/>
      <c r="I715" s="6"/>
      <c r="J715" s="6"/>
      <c r="K715" s="6"/>
    </row>
    <row r="716" spans="5:11" x14ac:dyDescent="0.2">
      <c r="E716" s="17"/>
      <c r="F716" s="6"/>
      <c r="G716" s="6"/>
      <c r="H716" s="6"/>
      <c r="I716" s="6"/>
      <c r="J716" s="6"/>
      <c r="K716" s="6"/>
    </row>
    <row r="717" spans="5:11" x14ac:dyDescent="0.2">
      <c r="E717" s="17"/>
      <c r="F717" s="6"/>
      <c r="G717" s="6"/>
      <c r="H717" s="6"/>
      <c r="I717" s="6"/>
      <c r="J717" s="6"/>
      <c r="K717" s="6"/>
    </row>
    <row r="718" spans="5:11" x14ac:dyDescent="0.2">
      <c r="E718" s="17"/>
      <c r="F718" s="6"/>
      <c r="G718" s="6"/>
      <c r="H718" s="6"/>
      <c r="I718" s="6"/>
      <c r="J718" s="6"/>
      <c r="K718" s="6"/>
    </row>
    <row r="719" spans="5:11" x14ac:dyDescent="0.2">
      <c r="E719" s="17"/>
      <c r="F719" s="6"/>
      <c r="G719" s="6"/>
      <c r="H719" s="6"/>
      <c r="I719" s="6"/>
      <c r="J719" s="6"/>
      <c r="K719" s="6"/>
    </row>
    <row r="720" spans="5:11" x14ac:dyDescent="0.2">
      <c r="E720" s="17"/>
      <c r="F720" s="6"/>
      <c r="G720" s="6"/>
      <c r="H720" s="6"/>
      <c r="I720" s="6"/>
      <c r="J720" s="6"/>
      <c r="K720" s="6"/>
    </row>
    <row r="721" spans="5:11" x14ac:dyDescent="0.2">
      <c r="E721" s="17"/>
      <c r="F721" s="6"/>
      <c r="G721" s="6"/>
      <c r="H721" s="6"/>
      <c r="I721" s="6"/>
      <c r="J721" s="6"/>
      <c r="K721" s="6"/>
    </row>
    <row r="722" spans="5:11" x14ac:dyDescent="0.2">
      <c r="E722" s="17"/>
      <c r="F722" s="6"/>
      <c r="G722" s="6"/>
      <c r="H722" s="6"/>
      <c r="I722" s="6"/>
      <c r="J722" s="6"/>
      <c r="K722" s="6"/>
    </row>
    <row r="723" spans="5:11" x14ac:dyDescent="0.2">
      <c r="E723" s="17"/>
      <c r="F723" s="6"/>
      <c r="G723" s="6"/>
      <c r="H723" s="6"/>
      <c r="I723" s="6"/>
      <c r="J723" s="6"/>
      <c r="K723" s="6"/>
    </row>
    <row r="724" spans="5:11" x14ac:dyDescent="0.2">
      <c r="E724" s="17"/>
      <c r="F724" s="6"/>
      <c r="G724" s="6"/>
      <c r="H724" s="6"/>
      <c r="I724" s="6"/>
      <c r="J724" s="6"/>
      <c r="K724" s="6"/>
    </row>
    <row r="725" spans="5:11" x14ac:dyDescent="0.2">
      <c r="E725" s="17"/>
      <c r="F725" s="6"/>
      <c r="G725" s="6"/>
      <c r="H725" s="6"/>
      <c r="I725" s="6"/>
      <c r="J725" s="6"/>
      <c r="K725" s="6"/>
    </row>
    <row r="726" spans="5:11" x14ac:dyDescent="0.2">
      <c r="E726" s="17"/>
      <c r="F726" s="6"/>
      <c r="G726" s="6"/>
      <c r="H726" s="6"/>
      <c r="I726" s="6"/>
      <c r="J726" s="6"/>
      <c r="K726" s="6"/>
    </row>
    <row r="727" spans="5:11" x14ac:dyDescent="0.2">
      <c r="E727" s="17"/>
      <c r="F727" s="6"/>
      <c r="G727" s="6"/>
      <c r="H727" s="6"/>
      <c r="I727" s="6"/>
      <c r="J727" s="6"/>
      <c r="K727" s="6"/>
    </row>
    <row r="728" spans="5:11" x14ac:dyDescent="0.2">
      <c r="E728" s="17"/>
      <c r="F728" s="6"/>
      <c r="G728" s="6"/>
      <c r="H728" s="6"/>
      <c r="I728" s="6"/>
      <c r="J728" s="6"/>
      <c r="K728" s="6"/>
    </row>
    <row r="729" spans="5:11" x14ac:dyDescent="0.2">
      <c r="E729" s="17"/>
      <c r="F729" s="6"/>
      <c r="G729" s="6"/>
      <c r="H729" s="6"/>
      <c r="I729" s="6"/>
      <c r="J729" s="6"/>
      <c r="K729" s="6"/>
    </row>
    <row r="730" spans="5:11" x14ac:dyDescent="0.2">
      <c r="E730" s="17"/>
      <c r="F730" s="6"/>
      <c r="G730" s="6"/>
      <c r="H730" s="6"/>
      <c r="I730" s="6"/>
      <c r="J730" s="6"/>
      <c r="K730" s="6"/>
    </row>
    <row r="731" spans="5:11" x14ac:dyDescent="0.2">
      <c r="E731" s="17"/>
      <c r="F731" s="6"/>
      <c r="G731" s="6"/>
      <c r="H731" s="6"/>
      <c r="I731" s="6"/>
      <c r="J731" s="6"/>
      <c r="K731" s="6"/>
    </row>
    <row r="732" spans="5:11" x14ac:dyDescent="0.2">
      <c r="E732" s="17"/>
      <c r="F732" s="6"/>
      <c r="G732" s="6"/>
      <c r="H732" s="6"/>
      <c r="I732" s="6"/>
      <c r="J732" s="6"/>
      <c r="K732" s="6"/>
    </row>
    <row r="733" spans="5:11" x14ac:dyDescent="0.2">
      <c r="E733" s="17"/>
      <c r="F733" s="6"/>
      <c r="G733" s="6"/>
      <c r="H733" s="6"/>
      <c r="I733" s="6"/>
      <c r="J733" s="6"/>
      <c r="K733" s="6"/>
    </row>
    <row r="734" spans="5:11" x14ac:dyDescent="0.2">
      <c r="E734" s="17"/>
      <c r="F734" s="6"/>
      <c r="G734" s="6"/>
      <c r="H734" s="6"/>
      <c r="I734" s="6"/>
      <c r="J734" s="6"/>
      <c r="K734" s="6"/>
    </row>
    <row r="735" spans="5:11" x14ac:dyDescent="0.2">
      <c r="E735" s="17"/>
      <c r="F735" s="6"/>
      <c r="G735" s="6"/>
      <c r="H735" s="6"/>
      <c r="I735" s="6"/>
      <c r="J735" s="6"/>
      <c r="K735" s="6"/>
    </row>
    <row r="736" spans="5:11" x14ac:dyDescent="0.2">
      <c r="E736" s="17"/>
      <c r="F736" s="6"/>
      <c r="G736" s="6"/>
      <c r="H736" s="6"/>
      <c r="I736" s="6"/>
      <c r="J736" s="6"/>
      <c r="K736" s="6"/>
    </row>
    <row r="737" spans="5:11" x14ac:dyDescent="0.2">
      <c r="E737" s="17"/>
      <c r="F737" s="6"/>
      <c r="G737" s="6"/>
      <c r="H737" s="6"/>
      <c r="I737" s="6"/>
      <c r="J737" s="6"/>
      <c r="K737" s="6"/>
    </row>
    <row r="738" spans="5:11" x14ac:dyDescent="0.2">
      <c r="E738" s="17"/>
      <c r="F738" s="6"/>
      <c r="G738" s="6"/>
      <c r="H738" s="6"/>
      <c r="I738" s="6"/>
      <c r="J738" s="6"/>
      <c r="K738" s="6"/>
    </row>
    <row r="739" spans="5:11" x14ac:dyDescent="0.2">
      <c r="E739" s="17"/>
      <c r="F739" s="6"/>
      <c r="G739" s="6"/>
      <c r="H739" s="6"/>
      <c r="I739" s="6"/>
      <c r="J739" s="6"/>
      <c r="K739" s="6"/>
    </row>
    <row r="740" spans="5:11" x14ac:dyDescent="0.2">
      <c r="E740" s="17"/>
      <c r="F740" s="6"/>
      <c r="G740" s="6"/>
      <c r="H740" s="6"/>
      <c r="I740" s="6"/>
      <c r="J740" s="6"/>
      <c r="K740" s="6"/>
    </row>
    <row r="741" spans="5:11" x14ac:dyDescent="0.2">
      <c r="E741" s="17"/>
      <c r="F741" s="6"/>
      <c r="G741" s="6"/>
      <c r="H741" s="6"/>
      <c r="I741" s="6"/>
      <c r="J741" s="6"/>
      <c r="K741" s="6"/>
    </row>
    <row r="742" spans="5:11" x14ac:dyDescent="0.2">
      <c r="E742" s="17"/>
      <c r="F742" s="6"/>
      <c r="G742" s="6"/>
      <c r="H742" s="6"/>
      <c r="I742" s="6"/>
      <c r="J742" s="6"/>
      <c r="K742" s="6"/>
    </row>
    <row r="743" spans="5:11" x14ac:dyDescent="0.2">
      <c r="E743" s="17"/>
      <c r="F743" s="6"/>
      <c r="G743" s="6"/>
      <c r="H743" s="6"/>
      <c r="I743" s="6"/>
      <c r="J743" s="6"/>
      <c r="K743" s="6"/>
    </row>
    <row r="744" spans="5:11" x14ac:dyDescent="0.2">
      <c r="E744" s="17"/>
      <c r="F744" s="6"/>
      <c r="G744" s="6"/>
      <c r="H744" s="6"/>
      <c r="I744" s="6"/>
      <c r="J744" s="6"/>
      <c r="K744" s="6"/>
    </row>
    <row r="745" spans="5:11" x14ac:dyDescent="0.2">
      <c r="E745" s="17"/>
      <c r="F745" s="6"/>
      <c r="G745" s="6"/>
      <c r="H745" s="6"/>
      <c r="I745" s="6"/>
      <c r="J745" s="6"/>
      <c r="K745" s="6"/>
    </row>
    <row r="746" spans="5:11" x14ac:dyDescent="0.2">
      <c r="E746" s="17"/>
      <c r="F746" s="6"/>
      <c r="G746" s="6"/>
      <c r="H746" s="6"/>
      <c r="I746" s="6"/>
      <c r="J746" s="6"/>
      <c r="K746" s="6"/>
    </row>
    <row r="747" spans="5:11" x14ac:dyDescent="0.2">
      <c r="E747" s="17"/>
      <c r="F747" s="6"/>
      <c r="G747" s="6"/>
      <c r="H747" s="6"/>
      <c r="I747" s="6"/>
      <c r="J747" s="6"/>
      <c r="K747" s="6"/>
    </row>
    <row r="748" spans="5:11" x14ac:dyDescent="0.2">
      <c r="E748" s="17"/>
      <c r="F748" s="6"/>
      <c r="G748" s="6"/>
      <c r="H748" s="6"/>
      <c r="I748" s="6"/>
      <c r="J748" s="6"/>
      <c r="K748" s="6"/>
    </row>
    <row r="749" spans="5:11" x14ac:dyDescent="0.2">
      <c r="E749" s="17"/>
      <c r="F749" s="6"/>
      <c r="G749" s="6"/>
      <c r="H749" s="6"/>
      <c r="I749" s="6"/>
      <c r="J749" s="6"/>
      <c r="K749" s="6"/>
    </row>
    <row r="750" spans="5:11" x14ac:dyDescent="0.2">
      <c r="E750" s="17"/>
      <c r="F750" s="6"/>
      <c r="G750" s="6"/>
      <c r="H750" s="6"/>
      <c r="I750" s="6"/>
      <c r="J750" s="6"/>
      <c r="K750" s="6"/>
    </row>
    <row r="751" spans="5:11" x14ac:dyDescent="0.2">
      <c r="E751" s="17"/>
      <c r="F751" s="6"/>
      <c r="G751" s="6"/>
      <c r="H751" s="6"/>
      <c r="I751" s="6"/>
      <c r="J751" s="6"/>
      <c r="K751" s="6"/>
    </row>
    <row r="752" spans="5:11" x14ac:dyDescent="0.2">
      <c r="E752" s="17"/>
      <c r="F752" s="6"/>
      <c r="G752" s="6"/>
      <c r="H752" s="6"/>
      <c r="I752" s="6"/>
      <c r="J752" s="6"/>
      <c r="K752" s="6"/>
    </row>
    <row r="753" spans="5:11" x14ac:dyDescent="0.2">
      <c r="E753" s="17"/>
      <c r="F753" s="6"/>
      <c r="G753" s="6"/>
      <c r="H753" s="6"/>
      <c r="I753" s="6"/>
      <c r="J753" s="6"/>
      <c r="K753" s="6"/>
    </row>
    <row r="754" spans="5:11" x14ac:dyDescent="0.2">
      <c r="E754" s="17"/>
      <c r="F754" s="6"/>
      <c r="G754" s="6"/>
      <c r="H754" s="6"/>
      <c r="I754" s="6"/>
      <c r="J754" s="6"/>
      <c r="K754" s="6"/>
    </row>
    <row r="755" spans="5:11" x14ac:dyDescent="0.2">
      <c r="E755" s="17"/>
      <c r="F755" s="6"/>
      <c r="G755" s="6"/>
      <c r="H755" s="6"/>
      <c r="I755" s="6"/>
      <c r="J755" s="6"/>
      <c r="K755" s="6"/>
    </row>
    <row r="756" spans="5:11" x14ac:dyDescent="0.2">
      <c r="E756" s="17"/>
      <c r="F756" s="6"/>
      <c r="G756" s="6"/>
      <c r="H756" s="6"/>
      <c r="I756" s="6"/>
      <c r="J756" s="6"/>
      <c r="K756" s="6"/>
    </row>
    <row r="757" spans="5:11" x14ac:dyDescent="0.2">
      <c r="E757" s="17"/>
      <c r="F757" s="6"/>
      <c r="G757" s="6"/>
      <c r="H757" s="6"/>
      <c r="I757" s="6"/>
      <c r="J757" s="6"/>
      <c r="K757" s="6"/>
    </row>
    <row r="758" spans="5:11" x14ac:dyDescent="0.2">
      <c r="E758" s="17"/>
      <c r="F758" s="6"/>
      <c r="G758" s="6"/>
      <c r="H758" s="6"/>
      <c r="I758" s="6"/>
      <c r="J758" s="6"/>
      <c r="K758" s="6"/>
    </row>
    <row r="759" spans="5:11" x14ac:dyDescent="0.2">
      <c r="E759" s="17"/>
      <c r="F759" s="6"/>
      <c r="G759" s="6"/>
      <c r="H759" s="6"/>
      <c r="I759" s="6"/>
      <c r="J759" s="6"/>
      <c r="K759" s="6"/>
    </row>
    <row r="760" spans="5:11" x14ac:dyDescent="0.2">
      <c r="E760" s="17"/>
      <c r="F760" s="6"/>
      <c r="G760" s="6"/>
      <c r="H760" s="6"/>
      <c r="I760" s="6"/>
      <c r="J760" s="6"/>
      <c r="K760" s="6"/>
    </row>
    <row r="761" spans="5:11" x14ac:dyDescent="0.2">
      <c r="E761" s="17"/>
      <c r="F761" s="6"/>
      <c r="G761" s="6"/>
      <c r="H761" s="6"/>
      <c r="I761" s="6"/>
      <c r="J761" s="6"/>
      <c r="K761" s="6"/>
    </row>
    <row r="762" spans="5:11" x14ac:dyDescent="0.2">
      <c r="E762" s="17"/>
      <c r="F762" s="6"/>
      <c r="G762" s="6"/>
      <c r="H762" s="6"/>
      <c r="I762" s="6"/>
      <c r="J762" s="6"/>
      <c r="K762" s="6"/>
    </row>
    <row r="763" spans="5:11" x14ac:dyDescent="0.2">
      <c r="E763" s="17"/>
      <c r="F763" s="6"/>
      <c r="G763" s="6"/>
      <c r="H763" s="6"/>
      <c r="I763" s="6"/>
      <c r="J763" s="6"/>
      <c r="K763" s="6"/>
    </row>
    <row r="764" spans="5:11" x14ac:dyDescent="0.2">
      <c r="E764" s="17"/>
      <c r="F764" s="6"/>
      <c r="G764" s="6"/>
      <c r="H764" s="6"/>
      <c r="I764" s="6"/>
      <c r="J764" s="6"/>
      <c r="K764" s="6"/>
    </row>
    <row r="765" spans="5:11" x14ac:dyDescent="0.2">
      <c r="E765" s="17"/>
      <c r="F765" s="6"/>
      <c r="G765" s="6"/>
      <c r="H765" s="6"/>
      <c r="I765" s="6"/>
      <c r="J765" s="6"/>
      <c r="K765" s="6"/>
    </row>
    <row r="766" spans="5:11" x14ac:dyDescent="0.2">
      <c r="E766" s="17"/>
      <c r="F766" s="6"/>
      <c r="G766" s="6"/>
      <c r="H766" s="6"/>
      <c r="I766" s="6"/>
      <c r="J766" s="6"/>
      <c r="K766" s="6"/>
    </row>
    <row r="767" spans="5:11" x14ac:dyDescent="0.2">
      <c r="E767" s="17"/>
      <c r="F767" s="6"/>
      <c r="G767" s="6"/>
      <c r="H767" s="6"/>
      <c r="I767" s="6"/>
      <c r="J767" s="6"/>
      <c r="K767" s="6"/>
    </row>
    <row r="768" spans="5:11" x14ac:dyDescent="0.2">
      <c r="E768" s="17"/>
      <c r="F768" s="6"/>
      <c r="G768" s="6"/>
      <c r="H768" s="6"/>
      <c r="I768" s="6"/>
      <c r="J768" s="6"/>
      <c r="K768" s="6"/>
    </row>
    <row r="769" spans="5:11" x14ac:dyDescent="0.2">
      <c r="E769" s="17"/>
      <c r="F769" s="6"/>
      <c r="G769" s="6"/>
      <c r="H769" s="6"/>
      <c r="I769" s="6"/>
      <c r="J769" s="6"/>
      <c r="K769" s="6"/>
    </row>
    <row r="770" spans="5:11" x14ac:dyDescent="0.2">
      <c r="E770" s="17"/>
      <c r="F770" s="6"/>
      <c r="G770" s="6"/>
      <c r="H770" s="6"/>
      <c r="I770" s="6"/>
      <c r="J770" s="6"/>
      <c r="K770" s="6"/>
    </row>
    <row r="771" spans="5:11" x14ac:dyDescent="0.2">
      <c r="E771" s="17"/>
      <c r="F771" s="6"/>
      <c r="G771" s="6"/>
      <c r="H771" s="6"/>
      <c r="I771" s="6"/>
      <c r="J771" s="6"/>
      <c r="K771" s="6"/>
    </row>
    <row r="772" spans="5:11" x14ac:dyDescent="0.2">
      <c r="E772" s="17"/>
      <c r="F772" s="6"/>
      <c r="G772" s="6"/>
      <c r="H772" s="6"/>
      <c r="I772" s="6"/>
      <c r="J772" s="6"/>
      <c r="K772" s="6"/>
    </row>
    <row r="773" spans="5:11" x14ac:dyDescent="0.2">
      <c r="E773" s="17"/>
      <c r="F773" s="6"/>
      <c r="G773" s="6"/>
      <c r="H773" s="6"/>
      <c r="I773" s="6"/>
      <c r="J773" s="6"/>
      <c r="K773" s="6"/>
    </row>
    <row r="774" spans="5:11" x14ac:dyDescent="0.2">
      <c r="E774" s="17"/>
      <c r="F774" s="6"/>
      <c r="G774" s="6"/>
      <c r="H774" s="6"/>
      <c r="I774" s="6"/>
      <c r="J774" s="6"/>
      <c r="K774" s="6"/>
    </row>
    <row r="775" spans="5:11" x14ac:dyDescent="0.2">
      <c r="E775" s="17"/>
      <c r="F775" s="6"/>
      <c r="G775" s="6"/>
      <c r="H775" s="6"/>
      <c r="I775" s="6"/>
      <c r="J775" s="6"/>
      <c r="K775" s="6"/>
    </row>
    <row r="776" spans="5:11" x14ac:dyDescent="0.2">
      <c r="E776" s="17"/>
      <c r="F776" s="6"/>
      <c r="G776" s="6"/>
      <c r="H776" s="6"/>
      <c r="I776" s="6"/>
      <c r="J776" s="6"/>
      <c r="K776" s="6"/>
    </row>
    <row r="777" spans="5:11" x14ac:dyDescent="0.2">
      <c r="E777" s="17"/>
      <c r="F777" s="6"/>
      <c r="G777" s="6"/>
      <c r="H777" s="6"/>
      <c r="I777" s="6"/>
      <c r="J777" s="6"/>
      <c r="K777" s="6"/>
    </row>
    <row r="778" spans="5:11" x14ac:dyDescent="0.2">
      <c r="E778" s="17"/>
      <c r="F778" s="6"/>
      <c r="G778" s="6"/>
      <c r="H778" s="6"/>
      <c r="I778" s="6"/>
      <c r="J778" s="6"/>
      <c r="K778" s="6"/>
    </row>
    <row r="779" spans="5:11" x14ac:dyDescent="0.2">
      <c r="E779" s="17"/>
      <c r="F779" s="6"/>
      <c r="G779" s="6"/>
      <c r="H779" s="6"/>
      <c r="I779" s="6"/>
      <c r="J779" s="6"/>
      <c r="K779" s="6"/>
    </row>
    <row r="780" spans="5:11" x14ac:dyDescent="0.2">
      <c r="E780" s="17"/>
      <c r="F780" s="6"/>
      <c r="G780" s="6"/>
      <c r="H780" s="6"/>
      <c r="I780" s="6"/>
      <c r="J780" s="6"/>
      <c r="K780" s="6"/>
    </row>
    <row r="781" spans="5:11" x14ac:dyDescent="0.2">
      <c r="E781" s="17"/>
      <c r="F781" s="6"/>
      <c r="G781" s="6"/>
      <c r="H781" s="6"/>
      <c r="I781" s="6"/>
      <c r="J781" s="6"/>
      <c r="K781" s="6"/>
    </row>
    <row r="782" spans="5:11" x14ac:dyDescent="0.2">
      <c r="E782" s="17"/>
      <c r="F782" s="6"/>
      <c r="G782" s="6"/>
      <c r="H782" s="6"/>
      <c r="I782" s="6"/>
      <c r="J782" s="6"/>
      <c r="K782" s="6"/>
    </row>
    <row r="783" spans="5:11" x14ac:dyDescent="0.2">
      <c r="E783" s="17"/>
      <c r="F783" s="6"/>
      <c r="G783" s="6"/>
      <c r="H783" s="6"/>
      <c r="I783" s="6"/>
      <c r="J783" s="6"/>
      <c r="K783" s="6"/>
    </row>
    <row r="784" spans="5:11" x14ac:dyDescent="0.2">
      <c r="E784" s="17"/>
      <c r="F784" s="6"/>
      <c r="G784" s="6"/>
      <c r="H784" s="6"/>
      <c r="I784" s="6"/>
      <c r="J784" s="6"/>
      <c r="K784" s="6"/>
    </row>
    <row r="785" spans="5:11" x14ac:dyDescent="0.2">
      <c r="E785" s="17"/>
      <c r="F785" s="6"/>
      <c r="G785" s="6"/>
      <c r="H785" s="6"/>
      <c r="I785" s="6"/>
      <c r="J785" s="6"/>
      <c r="K785" s="6"/>
    </row>
    <row r="786" spans="5:11" x14ac:dyDescent="0.2">
      <c r="E786" s="17"/>
      <c r="F786" s="6"/>
      <c r="G786" s="6"/>
      <c r="H786" s="6"/>
      <c r="I786" s="6"/>
      <c r="J786" s="6"/>
      <c r="K786" s="6"/>
    </row>
    <row r="787" spans="5:11" x14ac:dyDescent="0.2">
      <c r="E787" s="17"/>
      <c r="F787" s="6"/>
      <c r="G787" s="6"/>
      <c r="H787" s="6"/>
      <c r="I787" s="6"/>
      <c r="J787" s="6"/>
      <c r="K787" s="6"/>
    </row>
    <row r="788" spans="5:11" x14ac:dyDescent="0.2">
      <c r="E788" s="17"/>
      <c r="F788" s="6"/>
      <c r="G788" s="6"/>
      <c r="H788" s="6"/>
      <c r="I788" s="6"/>
      <c r="J788" s="6"/>
      <c r="K788" s="6"/>
    </row>
    <row r="789" spans="5:11" x14ac:dyDescent="0.2">
      <c r="E789" s="17"/>
      <c r="F789" s="6"/>
      <c r="G789" s="6"/>
      <c r="H789" s="6"/>
      <c r="I789" s="6"/>
      <c r="J789" s="6"/>
      <c r="K789" s="6"/>
    </row>
    <row r="790" spans="5:11" x14ac:dyDescent="0.2">
      <c r="E790" s="17"/>
      <c r="F790" s="6"/>
      <c r="G790" s="6"/>
      <c r="H790" s="6"/>
      <c r="I790" s="6"/>
      <c r="J790" s="6"/>
      <c r="K790" s="6"/>
    </row>
    <row r="791" spans="5:11" x14ac:dyDescent="0.2">
      <c r="E791" s="17"/>
      <c r="F791" s="6"/>
      <c r="G791" s="6"/>
      <c r="H791" s="6"/>
      <c r="I791" s="6"/>
      <c r="J791" s="6"/>
      <c r="K791" s="6"/>
    </row>
    <row r="792" spans="5:11" x14ac:dyDescent="0.2">
      <c r="E792" s="17"/>
      <c r="F792" s="6"/>
      <c r="G792" s="6"/>
      <c r="H792" s="6"/>
      <c r="I792" s="6"/>
      <c r="J792" s="6"/>
      <c r="K792" s="6"/>
    </row>
    <row r="793" spans="5:11" x14ac:dyDescent="0.2">
      <c r="E793" s="17"/>
      <c r="F793" s="6"/>
      <c r="G793" s="6"/>
      <c r="H793" s="6"/>
      <c r="I793" s="6"/>
      <c r="J793" s="6"/>
      <c r="K793" s="6"/>
    </row>
    <row r="794" spans="5:11" x14ac:dyDescent="0.2">
      <c r="E794" s="17"/>
      <c r="F794" s="6"/>
      <c r="G794" s="6"/>
      <c r="H794" s="6"/>
      <c r="I794" s="6"/>
      <c r="J794" s="6"/>
      <c r="K794" s="6"/>
    </row>
    <row r="795" spans="5:11" x14ac:dyDescent="0.2">
      <c r="E795" s="17"/>
      <c r="F795" s="6"/>
      <c r="G795" s="6"/>
      <c r="H795" s="6"/>
      <c r="I795" s="6"/>
      <c r="J795" s="6"/>
      <c r="K795" s="6"/>
    </row>
    <row r="796" spans="5:11" x14ac:dyDescent="0.2">
      <c r="E796" s="17"/>
      <c r="F796" s="6"/>
      <c r="G796" s="6"/>
      <c r="H796" s="6"/>
      <c r="I796" s="6"/>
      <c r="J796" s="6"/>
      <c r="K796" s="6"/>
    </row>
    <row r="797" spans="5:11" x14ac:dyDescent="0.2">
      <c r="E797" s="17"/>
      <c r="F797" s="6"/>
      <c r="G797" s="6"/>
      <c r="H797" s="6"/>
      <c r="I797" s="6"/>
      <c r="J797" s="6"/>
      <c r="K797" s="6"/>
    </row>
    <row r="798" spans="5:11" x14ac:dyDescent="0.2">
      <c r="E798" s="17"/>
      <c r="F798" s="6"/>
      <c r="G798" s="6"/>
      <c r="H798" s="6"/>
      <c r="I798" s="6"/>
      <c r="J798" s="6"/>
      <c r="K798" s="6"/>
    </row>
    <row r="799" spans="5:11" x14ac:dyDescent="0.2">
      <c r="E799" s="17"/>
      <c r="F799" s="6"/>
      <c r="G799" s="6"/>
      <c r="H799" s="6"/>
      <c r="I799" s="6"/>
      <c r="J799" s="6"/>
      <c r="K799" s="6"/>
    </row>
    <row r="800" spans="5:11" x14ac:dyDescent="0.2">
      <c r="E800" s="17"/>
      <c r="F800" s="6"/>
      <c r="G800" s="6"/>
      <c r="H800" s="6"/>
      <c r="I800" s="6"/>
      <c r="J800" s="6"/>
      <c r="K800" s="6"/>
    </row>
    <row r="801" spans="5:11" x14ac:dyDescent="0.2">
      <c r="E801" s="17"/>
      <c r="F801" s="6"/>
      <c r="G801" s="6"/>
      <c r="H801" s="6"/>
      <c r="I801" s="6"/>
      <c r="J801" s="6"/>
      <c r="K801" s="6"/>
    </row>
    <row r="802" spans="5:11" x14ac:dyDescent="0.2">
      <c r="E802" s="17"/>
      <c r="F802" s="6"/>
      <c r="G802" s="6"/>
      <c r="H802" s="6"/>
      <c r="I802" s="6"/>
      <c r="J802" s="6"/>
      <c r="K802" s="6"/>
    </row>
    <row r="803" spans="5:11" x14ac:dyDescent="0.2">
      <c r="E803" s="17"/>
      <c r="F803" s="6"/>
      <c r="G803" s="6"/>
      <c r="H803" s="6"/>
      <c r="I803" s="6"/>
      <c r="J803" s="6"/>
      <c r="K803" s="6"/>
    </row>
    <row r="804" spans="5:11" x14ac:dyDescent="0.2">
      <c r="E804" s="17"/>
      <c r="F804" s="6"/>
      <c r="G804" s="6"/>
      <c r="H804" s="6"/>
      <c r="I804" s="6"/>
      <c r="J804" s="6"/>
      <c r="K804" s="6"/>
    </row>
    <row r="805" spans="5:11" x14ac:dyDescent="0.2">
      <c r="E805" s="17"/>
      <c r="F805" s="6"/>
      <c r="G805" s="6"/>
      <c r="H805" s="6"/>
      <c r="I805" s="6"/>
      <c r="J805" s="6"/>
      <c r="K805" s="6"/>
    </row>
    <row r="806" spans="5:11" x14ac:dyDescent="0.2">
      <c r="E806" s="17"/>
      <c r="F806" s="6"/>
      <c r="G806" s="6"/>
      <c r="H806" s="6"/>
      <c r="I806" s="6"/>
      <c r="J806" s="6"/>
      <c r="K806" s="6"/>
    </row>
    <row r="807" spans="5:11" x14ac:dyDescent="0.2">
      <c r="E807" s="17"/>
      <c r="F807" s="6"/>
      <c r="G807" s="6"/>
      <c r="H807" s="6"/>
      <c r="I807" s="6"/>
      <c r="J807" s="6"/>
      <c r="K807" s="6"/>
    </row>
    <row r="808" spans="5:11" x14ac:dyDescent="0.2">
      <c r="E808" s="17"/>
      <c r="F808" s="6"/>
      <c r="G808" s="6"/>
      <c r="H808" s="6"/>
      <c r="I808" s="6"/>
      <c r="J808" s="6"/>
      <c r="K808" s="6"/>
    </row>
    <row r="809" spans="5:11" x14ac:dyDescent="0.2">
      <c r="E809" s="17"/>
      <c r="F809" s="6"/>
      <c r="G809" s="6"/>
      <c r="H809" s="6"/>
      <c r="I809" s="6"/>
      <c r="J809" s="6"/>
      <c r="K809" s="6"/>
    </row>
    <row r="810" spans="5:11" x14ac:dyDescent="0.2">
      <c r="E810" s="17"/>
      <c r="F810" s="6"/>
      <c r="G810" s="6"/>
      <c r="H810" s="6"/>
      <c r="I810" s="6"/>
      <c r="J810" s="6"/>
      <c r="K810" s="6"/>
    </row>
    <row r="811" spans="5:11" x14ac:dyDescent="0.2">
      <c r="E811" s="17"/>
      <c r="F811" s="6"/>
      <c r="G811" s="6"/>
      <c r="H811" s="6"/>
      <c r="I811" s="6"/>
      <c r="J811" s="6"/>
      <c r="K811" s="6"/>
    </row>
    <row r="812" spans="5:11" x14ac:dyDescent="0.2">
      <c r="E812" s="17"/>
      <c r="F812" s="6"/>
      <c r="G812" s="6"/>
      <c r="H812" s="6"/>
      <c r="I812" s="6"/>
      <c r="J812" s="6"/>
      <c r="K812" s="6"/>
    </row>
    <row r="813" spans="5:11" x14ac:dyDescent="0.2">
      <c r="E813" s="17"/>
      <c r="F813" s="6"/>
      <c r="G813" s="6"/>
      <c r="H813" s="6"/>
      <c r="I813" s="6"/>
      <c r="J813" s="6"/>
      <c r="K813" s="6"/>
    </row>
    <row r="814" spans="5:11" x14ac:dyDescent="0.2">
      <c r="E814" s="17"/>
      <c r="F814" s="6"/>
      <c r="G814" s="6"/>
      <c r="H814" s="6"/>
      <c r="I814" s="6"/>
      <c r="J814" s="6"/>
      <c r="K814" s="6"/>
    </row>
    <row r="815" spans="5:11" x14ac:dyDescent="0.2">
      <c r="E815" s="17"/>
      <c r="F815" s="6"/>
      <c r="G815" s="6"/>
      <c r="H815" s="6"/>
      <c r="I815" s="6"/>
      <c r="J815" s="6"/>
      <c r="K815" s="6"/>
    </row>
    <row r="816" spans="5:11" x14ac:dyDescent="0.2">
      <c r="E816" s="17"/>
      <c r="F816" s="6"/>
      <c r="G816" s="6"/>
      <c r="H816" s="6"/>
      <c r="I816" s="6"/>
      <c r="J816" s="6"/>
      <c r="K816" s="6"/>
    </row>
    <row r="817" spans="5:11" x14ac:dyDescent="0.2">
      <c r="E817" s="17"/>
      <c r="F817" s="6"/>
      <c r="G817" s="6"/>
      <c r="H817" s="6"/>
      <c r="I817" s="6"/>
      <c r="J817" s="6"/>
      <c r="K817" s="6"/>
    </row>
    <row r="818" spans="5:11" x14ac:dyDescent="0.2">
      <c r="E818" s="17"/>
      <c r="F818" s="6"/>
      <c r="G818" s="6"/>
      <c r="H818" s="6"/>
      <c r="I818" s="6"/>
      <c r="J818" s="6"/>
      <c r="K818" s="6"/>
    </row>
    <row r="819" spans="5:11" x14ac:dyDescent="0.2">
      <c r="E819" s="17"/>
      <c r="F819" s="6"/>
      <c r="G819" s="6"/>
      <c r="H819" s="6"/>
      <c r="I819" s="6"/>
      <c r="J819" s="6"/>
      <c r="K819" s="6"/>
    </row>
    <row r="820" spans="5:11" x14ac:dyDescent="0.2">
      <c r="E820" s="17"/>
      <c r="F820" s="6"/>
      <c r="G820" s="6"/>
      <c r="H820" s="6"/>
      <c r="I820" s="6"/>
      <c r="J820" s="6"/>
      <c r="K820" s="6"/>
    </row>
    <row r="821" spans="5:11" x14ac:dyDescent="0.2">
      <c r="E821" s="17"/>
      <c r="F821" s="6"/>
      <c r="G821" s="6"/>
      <c r="H821" s="6"/>
      <c r="I821" s="6"/>
      <c r="J821" s="6"/>
      <c r="K821" s="6"/>
    </row>
    <row r="822" spans="5:11" x14ac:dyDescent="0.2">
      <c r="E822" s="17"/>
      <c r="F822" s="6"/>
      <c r="G822" s="6"/>
      <c r="H822" s="6"/>
      <c r="I822" s="6"/>
      <c r="J822" s="6"/>
      <c r="K822" s="6"/>
    </row>
    <row r="823" spans="5:11" x14ac:dyDescent="0.2">
      <c r="E823" s="17"/>
      <c r="F823" s="6"/>
      <c r="G823" s="6"/>
      <c r="H823" s="6"/>
      <c r="I823" s="6"/>
      <c r="J823" s="6"/>
      <c r="K823" s="6"/>
    </row>
    <row r="824" spans="5:11" x14ac:dyDescent="0.2">
      <c r="E824" s="17"/>
      <c r="F824" s="6"/>
      <c r="G824" s="6"/>
      <c r="H824" s="6"/>
      <c r="I824" s="6"/>
      <c r="J824" s="6"/>
      <c r="K824" s="6"/>
    </row>
    <row r="825" spans="5:11" x14ac:dyDescent="0.2">
      <c r="E825" s="17"/>
      <c r="F825" s="6"/>
      <c r="G825" s="6"/>
      <c r="H825" s="6"/>
      <c r="I825" s="6"/>
      <c r="J825" s="6"/>
      <c r="K825" s="6"/>
    </row>
    <row r="826" spans="5:11" x14ac:dyDescent="0.2">
      <c r="E826" s="17"/>
      <c r="F826" s="6"/>
      <c r="G826" s="6"/>
      <c r="H826" s="6"/>
      <c r="I826" s="6"/>
      <c r="J826" s="6"/>
      <c r="K826" s="6"/>
    </row>
    <row r="827" spans="5:11" x14ac:dyDescent="0.2">
      <c r="E827" s="17"/>
      <c r="F827" s="6"/>
      <c r="G827" s="6"/>
      <c r="H827" s="6"/>
      <c r="I827" s="6"/>
      <c r="J827" s="6"/>
      <c r="K827" s="6"/>
    </row>
    <row r="828" spans="5:11" x14ac:dyDescent="0.2">
      <c r="E828" s="17"/>
      <c r="F828" s="6"/>
      <c r="G828" s="6"/>
      <c r="H828" s="6"/>
      <c r="I828" s="6"/>
      <c r="J828" s="6"/>
      <c r="K828" s="6"/>
    </row>
    <row r="829" spans="5:11" x14ac:dyDescent="0.2">
      <c r="E829" s="17"/>
      <c r="F829" s="6"/>
      <c r="G829" s="6"/>
      <c r="H829" s="6"/>
      <c r="I829" s="6"/>
      <c r="J829" s="6"/>
      <c r="K829" s="6"/>
    </row>
    <row r="830" spans="5:11" x14ac:dyDescent="0.2">
      <c r="E830" s="17"/>
      <c r="F830" s="6"/>
      <c r="G830" s="6"/>
      <c r="H830" s="6"/>
      <c r="I830" s="6"/>
      <c r="J830" s="6"/>
      <c r="K830" s="6"/>
    </row>
    <row r="831" spans="5:11" x14ac:dyDescent="0.2">
      <c r="E831" s="17"/>
      <c r="F831" s="6"/>
      <c r="G831" s="6"/>
      <c r="H831" s="6"/>
      <c r="I831" s="6"/>
      <c r="J831" s="6"/>
      <c r="K831" s="6"/>
    </row>
    <row r="832" spans="5:11" x14ac:dyDescent="0.2">
      <c r="E832" s="17"/>
      <c r="F832" s="6"/>
      <c r="G832" s="6"/>
      <c r="H832" s="6"/>
      <c r="I832" s="6"/>
      <c r="J832" s="6"/>
      <c r="K832" s="6"/>
    </row>
    <row r="833" spans="5:11" x14ac:dyDescent="0.2">
      <c r="E833" s="17"/>
      <c r="F833" s="6"/>
      <c r="G833" s="6"/>
      <c r="H833" s="6"/>
      <c r="I833" s="6"/>
      <c r="J833" s="6"/>
      <c r="K833" s="6"/>
    </row>
    <row r="834" spans="5:11" x14ac:dyDescent="0.2">
      <c r="E834" s="17"/>
      <c r="F834" s="6"/>
      <c r="G834" s="6"/>
      <c r="H834" s="6"/>
      <c r="I834" s="6"/>
      <c r="J834" s="6"/>
      <c r="K834" s="6"/>
    </row>
    <row r="835" spans="5:11" x14ac:dyDescent="0.2">
      <c r="E835" s="17"/>
      <c r="F835" s="6"/>
      <c r="G835" s="6"/>
      <c r="H835" s="6"/>
      <c r="I835" s="6"/>
      <c r="J835" s="6"/>
      <c r="K835" s="6"/>
    </row>
    <row r="836" spans="5:11" x14ac:dyDescent="0.2">
      <c r="E836" s="17"/>
      <c r="F836" s="6"/>
      <c r="G836" s="6"/>
      <c r="H836" s="6"/>
      <c r="I836" s="6"/>
      <c r="J836" s="6"/>
      <c r="K836" s="6"/>
    </row>
    <row r="837" spans="5:11" x14ac:dyDescent="0.2">
      <c r="E837" s="17"/>
      <c r="F837" s="6"/>
      <c r="G837" s="6"/>
      <c r="H837" s="6"/>
      <c r="I837" s="6"/>
      <c r="J837" s="6"/>
      <c r="K837" s="6"/>
    </row>
    <row r="838" spans="5:11" x14ac:dyDescent="0.2">
      <c r="E838" s="17"/>
      <c r="F838" s="6"/>
      <c r="G838" s="6"/>
      <c r="H838" s="6"/>
      <c r="I838" s="6"/>
      <c r="J838" s="6"/>
      <c r="K838" s="6"/>
    </row>
    <row r="839" spans="5:11" x14ac:dyDescent="0.2">
      <c r="E839" s="17"/>
      <c r="F839" s="6"/>
      <c r="G839" s="6"/>
      <c r="H839" s="6"/>
      <c r="I839" s="6"/>
      <c r="J839" s="6"/>
      <c r="K839" s="6"/>
    </row>
    <row r="840" spans="5:11" x14ac:dyDescent="0.2">
      <c r="E840" s="17"/>
      <c r="F840" s="6"/>
      <c r="G840" s="6"/>
      <c r="H840" s="6"/>
      <c r="I840" s="6"/>
      <c r="J840" s="6"/>
      <c r="K840" s="6"/>
    </row>
    <row r="841" spans="5:11" x14ac:dyDescent="0.2">
      <c r="E841" s="17"/>
      <c r="F841" s="6"/>
      <c r="G841" s="6"/>
      <c r="H841" s="6"/>
      <c r="I841" s="6"/>
      <c r="J841" s="6"/>
      <c r="K841" s="6"/>
    </row>
    <row r="842" spans="5:11" x14ac:dyDescent="0.2">
      <c r="E842" s="17"/>
      <c r="F842" s="6"/>
      <c r="G842" s="6"/>
      <c r="H842" s="6"/>
      <c r="I842" s="6"/>
      <c r="J842" s="6"/>
      <c r="K842" s="6"/>
    </row>
    <row r="843" spans="5:11" x14ac:dyDescent="0.2">
      <c r="E843" s="17"/>
      <c r="F843" s="6"/>
      <c r="G843" s="6"/>
      <c r="H843" s="6"/>
      <c r="I843" s="6"/>
      <c r="J843" s="6"/>
      <c r="K843" s="6"/>
    </row>
    <row r="844" spans="5:11" x14ac:dyDescent="0.2">
      <c r="E844" s="17"/>
      <c r="F844" s="6"/>
      <c r="G844" s="6"/>
      <c r="H844" s="6"/>
      <c r="I844" s="6"/>
      <c r="J844" s="6"/>
      <c r="K844" s="6"/>
    </row>
    <row r="845" spans="5:11" x14ac:dyDescent="0.2">
      <c r="E845" s="17"/>
      <c r="F845" s="6"/>
      <c r="G845" s="6"/>
      <c r="H845" s="6"/>
      <c r="I845" s="6"/>
      <c r="J845" s="6"/>
      <c r="K845" s="6"/>
    </row>
    <row r="846" spans="5:11" x14ac:dyDescent="0.2">
      <c r="E846" s="17"/>
      <c r="F846" s="6"/>
      <c r="G846" s="6"/>
      <c r="H846" s="6"/>
      <c r="I846" s="6"/>
      <c r="J846" s="6"/>
      <c r="K846" s="6"/>
    </row>
    <row r="847" spans="5:11" x14ac:dyDescent="0.2">
      <c r="E847" s="17"/>
      <c r="F847" s="6"/>
      <c r="G847" s="6"/>
      <c r="H847" s="6"/>
      <c r="I847" s="6"/>
      <c r="J847" s="6"/>
      <c r="K847" s="6"/>
    </row>
    <row r="848" spans="5:11" x14ac:dyDescent="0.2">
      <c r="E848" s="17"/>
      <c r="F848" s="6"/>
      <c r="G848" s="6"/>
      <c r="H848" s="6"/>
      <c r="I848" s="6"/>
      <c r="J848" s="6"/>
      <c r="K848" s="6"/>
    </row>
    <row r="849" spans="5:11" x14ac:dyDescent="0.2">
      <c r="E849" s="17"/>
      <c r="F849" s="6"/>
      <c r="G849" s="6"/>
      <c r="H849" s="6"/>
      <c r="I849" s="6"/>
      <c r="J849" s="6"/>
      <c r="K849" s="6"/>
    </row>
    <row r="850" spans="5:11" x14ac:dyDescent="0.2">
      <c r="E850" s="17"/>
      <c r="F850" s="6"/>
      <c r="G850" s="6"/>
      <c r="H850" s="6"/>
      <c r="I850" s="6"/>
      <c r="J850" s="6"/>
      <c r="K850" s="6"/>
    </row>
    <row r="851" spans="5:11" x14ac:dyDescent="0.2">
      <c r="E851" s="17"/>
      <c r="F851" s="6"/>
      <c r="G851" s="6"/>
      <c r="H851" s="6"/>
      <c r="I851" s="6"/>
      <c r="J851" s="6"/>
      <c r="K851" s="6"/>
    </row>
    <row r="852" spans="5:11" x14ac:dyDescent="0.2">
      <c r="E852" s="17"/>
      <c r="F852" s="6"/>
      <c r="G852" s="6"/>
      <c r="H852" s="6"/>
      <c r="I852" s="6"/>
      <c r="J852" s="6"/>
      <c r="K852" s="6"/>
    </row>
    <row r="853" spans="5:11" x14ac:dyDescent="0.2">
      <c r="E853" s="17"/>
      <c r="F853" s="6"/>
      <c r="G853" s="6"/>
      <c r="H853" s="6"/>
      <c r="I853" s="6"/>
      <c r="J853" s="6"/>
      <c r="K853" s="6"/>
    </row>
    <row r="854" spans="5:11" x14ac:dyDescent="0.2">
      <c r="E854" s="17"/>
      <c r="F854" s="6"/>
      <c r="G854" s="6"/>
      <c r="H854" s="6"/>
      <c r="I854" s="6"/>
      <c r="J854" s="6"/>
      <c r="K854" s="6"/>
    </row>
    <row r="855" spans="5:11" x14ac:dyDescent="0.2">
      <c r="E855" s="17"/>
      <c r="F855" s="6"/>
      <c r="G855" s="6"/>
      <c r="H855" s="6"/>
      <c r="I855" s="6"/>
      <c r="J855" s="6"/>
      <c r="K855" s="6"/>
    </row>
    <row r="856" spans="5:11" x14ac:dyDescent="0.2">
      <c r="E856" s="17"/>
      <c r="F856" s="6"/>
      <c r="G856" s="6"/>
      <c r="H856" s="6"/>
      <c r="I856" s="6"/>
      <c r="J856" s="6"/>
      <c r="K856" s="6"/>
    </row>
    <row r="857" spans="5:11" x14ac:dyDescent="0.2">
      <c r="E857" s="17"/>
      <c r="F857" s="6"/>
      <c r="G857" s="6"/>
      <c r="H857" s="6"/>
      <c r="I857" s="6"/>
      <c r="J857" s="6"/>
      <c r="K857" s="6"/>
    </row>
    <row r="858" spans="5:11" x14ac:dyDescent="0.2">
      <c r="E858" s="17"/>
      <c r="F858" s="6"/>
      <c r="G858" s="6"/>
      <c r="H858" s="6"/>
      <c r="I858" s="6"/>
      <c r="J858" s="6"/>
      <c r="K858" s="6"/>
    </row>
    <row r="859" spans="5:11" x14ac:dyDescent="0.2">
      <c r="E859" s="17"/>
      <c r="F859" s="6"/>
      <c r="G859" s="6"/>
      <c r="H859" s="6"/>
      <c r="I859" s="6"/>
      <c r="J859" s="6"/>
      <c r="K859" s="6"/>
    </row>
    <row r="860" spans="5:11" x14ac:dyDescent="0.2">
      <c r="E860" s="17"/>
      <c r="F860" s="6"/>
      <c r="G860" s="6"/>
      <c r="H860" s="6"/>
      <c r="I860" s="6"/>
      <c r="J860" s="6"/>
      <c r="K860" s="6"/>
    </row>
    <row r="861" spans="5:11" x14ac:dyDescent="0.2">
      <c r="E861" s="17"/>
      <c r="F861" s="6"/>
      <c r="G861" s="6"/>
      <c r="H861" s="6"/>
      <c r="I861" s="6"/>
      <c r="J861" s="6"/>
      <c r="K861" s="6"/>
    </row>
    <row r="862" spans="5:11" x14ac:dyDescent="0.2">
      <c r="E862" s="17"/>
      <c r="F862" s="6"/>
      <c r="G862" s="6"/>
      <c r="H862" s="6"/>
      <c r="I862" s="6"/>
      <c r="J862" s="6"/>
      <c r="K862" s="6"/>
    </row>
    <row r="863" spans="5:11" x14ac:dyDescent="0.2">
      <c r="E863" s="17"/>
      <c r="F863" s="6"/>
      <c r="G863" s="6"/>
      <c r="H863" s="6"/>
      <c r="I863" s="6"/>
      <c r="J863" s="6"/>
      <c r="K863" s="6"/>
    </row>
    <row r="864" spans="5:11" x14ac:dyDescent="0.2">
      <c r="E864" s="17"/>
      <c r="F864" s="6"/>
      <c r="G864" s="6"/>
      <c r="H864" s="6"/>
      <c r="I864" s="6"/>
      <c r="J864" s="6"/>
      <c r="K864" s="6"/>
    </row>
    <row r="865" spans="5:11" x14ac:dyDescent="0.2">
      <c r="E865" s="17"/>
      <c r="F865" s="6"/>
      <c r="G865" s="6"/>
      <c r="H865" s="6"/>
      <c r="I865" s="6"/>
      <c r="J865" s="6"/>
      <c r="K865" s="6"/>
    </row>
    <row r="866" spans="5:11" x14ac:dyDescent="0.2">
      <c r="E866" s="17"/>
      <c r="F866" s="6"/>
      <c r="G866" s="6"/>
      <c r="H866" s="6"/>
      <c r="I866" s="6"/>
      <c r="J866" s="6"/>
      <c r="K866" s="6"/>
    </row>
    <row r="867" spans="5:11" x14ac:dyDescent="0.2">
      <c r="E867" s="17"/>
      <c r="F867" s="6"/>
      <c r="G867" s="6"/>
      <c r="H867" s="6"/>
      <c r="I867" s="6"/>
      <c r="J867" s="6"/>
      <c r="K867" s="6"/>
    </row>
    <row r="868" spans="5:11" x14ac:dyDescent="0.2">
      <c r="E868" s="17"/>
      <c r="F868" s="6"/>
      <c r="G868" s="6"/>
      <c r="H868" s="6"/>
      <c r="I868" s="6"/>
      <c r="J868" s="6"/>
      <c r="K868" s="6"/>
    </row>
    <row r="869" spans="5:11" x14ac:dyDescent="0.2">
      <c r="E869" s="17"/>
      <c r="F869" s="6"/>
      <c r="G869" s="6"/>
      <c r="H869" s="6"/>
      <c r="I869" s="6"/>
      <c r="J869" s="6"/>
      <c r="K869" s="6"/>
    </row>
    <row r="870" spans="5:11" x14ac:dyDescent="0.2">
      <c r="E870" s="17"/>
      <c r="F870" s="6"/>
      <c r="G870" s="6"/>
      <c r="H870" s="6"/>
      <c r="I870" s="6"/>
      <c r="J870" s="6"/>
      <c r="K870" s="6"/>
    </row>
    <row r="871" spans="5:11" x14ac:dyDescent="0.2">
      <c r="E871" s="17"/>
      <c r="F871" s="6"/>
      <c r="G871" s="6"/>
      <c r="H871" s="6"/>
      <c r="I871" s="6"/>
      <c r="J871" s="6"/>
      <c r="K871" s="6"/>
    </row>
    <row r="872" spans="5:11" x14ac:dyDescent="0.2">
      <c r="E872" s="17"/>
      <c r="F872" s="6"/>
      <c r="G872" s="6"/>
      <c r="H872" s="6"/>
      <c r="I872" s="6"/>
      <c r="J872" s="6"/>
      <c r="K872" s="6"/>
    </row>
    <row r="873" spans="5:11" x14ac:dyDescent="0.2">
      <c r="E873" s="17"/>
      <c r="F873" s="6"/>
      <c r="G873" s="6"/>
      <c r="H873" s="6"/>
      <c r="I873" s="6"/>
      <c r="J873" s="6"/>
      <c r="K873" s="6"/>
    </row>
    <row r="874" spans="5:11" x14ac:dyDescent="0.2">
      <c r="E874" s="17"/>
      <c r="F874" s="6"/>
      <c r="G874" s="6"/>
      <c r="H874" s="6"/>
      <c r="I874" s="6"/>
      <c r="J874" s="6"/>
      <c r="K874" s="6"/>
    </row>
    <row r="875" spans="5:11" x14ac:dyDescent="0.2">
      <c r="E875" s="17"/>
      <c r="F875" s="6"/>
      <c r="G875" s="6"/>
      <c r="H875" s="6"/>
      <c r="I875" s="6"/>
      <c r="J875" s="6"/>
      <c r="K875" s="6"/>
    </row>
    <row r="876" spans="5:11" x14ac:dyDescent="0.2">
      <c r="E876" s="17"/>
      <c r="F876" s="6"/>
      <c r="G876" s="6"/>
      <c r="H876" s="6"/>
      <c r="I876" s="6"/>
      <c r="J876" s="6"/>
      <c r="K876" s="6"/>
    </row>
    <row r="877" spans="5:11" x14ac:dyDescent="0.2">
      <c r="E877" s="17"/>
      <c r="F877" s="6"/>
      <c r="G877" s="6"/>
      <c r="H877" s="6"/>
      <c r="I877" s="6"/>
      <c r="J877" s="6"/>
      <c r="K877" s="6"/>
    </row>
    <row r="878" spans="5:11" x14ac:dyDescent="0.2">
      <c r="E878" s="17"/>
      <c r="F878" s="6"/>
      <c r="G878" s="6"/>
      <c r="H878" s="6"/>
      <c r="I878" s="6"/>
      <c r="J878" s="6"/>
      <c r="K878" s="6"/>
    </row>
    <row r="879" spans="5:11" x14ac:dyDescent="0.2">
      <c r="E879" s="17"/>
      <c r="F879" s="6"/>
      <c r="G879" s="6"/>
      <c r="H879" s="6"/>
      <c r="I879" s="6"/>
      <c r="J879" s="6"/>
      <c r="K879" s="6"/>
    </row>
    <row r="880" spans="5:11" x14ac:dyDescent="0.2">
      <c r="E880" s="17"/>
      <c r="F880" s="6"/>
      <c r="G880" s="6"/>
      <c r="H880" s="6"/>
      <c r="I880" s="6"/>
      <c r="J880" s="6"/>
      <c r="K880" s="6"/>
    </row>
    <row r="881" spans="5:11" x14ac:dyDescent="0.2">
      <c r="E881" s="17"/>
      <c r="F881" s="6"/>
      <c r="G881" s="6"/>
      <c r="H881" s="6"/>
      <c r="I881" s="6"/>
      <c r="J881" s="6"/>
      <c r="K881" s="6"/>
    </row>
    <row r="882" spans="5:11" x14ac:dyDescent="0.2">
      <c r="E882" s="17"/>
      <c r="F882" s="6"/>
      <c r="G882" s="6"/>
      <c r="H882" s="6"/>
      <c r="I882" s="6"/>
      <c r="J882" s="6"/>
      <c r="K882" s="6"/>
    </row>
    <row r="883" spans="5:11" x14ac:dyDescent="0.2">
      <c r="E883" s="17"/>
      <c r="F883" s="6"/>
      <c r="G883" s="6"/>
      <c r="H883" s="6"/>
      <c r="I883" s="6"/>
      <c r="J883" s="6"/>
      <c r="K883" s="6"/>
    </row>
    <row r="884" spans="5:11" x14ac:dyDescent="0.2">
      <c r="E884" s="17"/>
      <c r="F884" s="6"/>
      <c r="G884" s="6"/>
      <c r="H884" s="6"/>
      <c r="I884" s="6"/>
      <c r="J884" s="6"/>
      <c r="K884" s="6"/>
    </row>
  </sheetData>
  <autoFilter ref="A11:AG45">
    <filterColumn colId="1" showButton="0"/>
    <filterColumn colId="2" showButton="0"/>
    <filterColumn colId="3" showButton="0"/>
  </autoFilter>
  <mergeCells count="51">
    <mergeCell ref="N9:N10"/>
    <mergeCell ref="O9:O10"/>
    <mergeCell ref="A2:O2"/>
    <mergeCell ref="A3:O3"/>
    <mergeCell ref="A4:O4"/>
    <mergeCell ref="A5:O5"/>
    <mergeCell ref="A6:O6"/>
    <mergeCell ref="A8:A10"/>
    <mergeCell ref="B8:E10"/>
    <mergeCell ref="F8:K8"/>
    <mergeCell ref="L8:O8"/>
    <mergeCell ref="F9:F10"/>
    <mergeCell ref="B16:E16"/>
    <mergeCell ref="G9:G10"/>
    <mergeCell ref="H9:K9"/>
    <mergeCell ref="L9:L10"/>
    <mergeCell ref="M9:M10"/>
    <mergeCell ref="B11:E11"/>
    <mergeCell ref="B12:E12"/>
    <mergeCell ref="B13:E13"/>
    <mergeCell ref="B14:E14"/>
    <mergeCell ref="B15:E15"/>
    <mergeCell ref="B28:E28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B40:E40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39:E39"/>
    <mergeCell ref="B41:E41"/>
    <mergeCell ref="B42:E42"/>
    <mergeCell ref="B43:E43"/>
    <mergeCell ref="B44:E44"/>
    <mergeCell ref="B45:E45"/>
  </mergeCells>
  <printOptions horizontalCentered="1"/>
  <pageMargins left="0" right="0" top="0.59055118110236227" bottom="0.59055118110236227" header="0.47244094488188981" footer="0.39370078740157483"/>
  <pageSetup paperSize="9" scale="66" fitToHeight="0" pageOrder="overThenDown" orientation="landscape" useFirstPageNumber="1" r:id="rId1"/>
  <headerFooter alignWithMargins="0">
    <oddFooter>&amp;C&amp;P</oddFooter>
  </headerFooter>
  <rowBreaks count="1" manualBreakCount="1">
    <brk id="26" max="14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216"/>
  <sheetViews>
    <sheetView showZeros="0" view="pageBreakPreview" zoomScale="80" zoomScaleNormal="80" zoomScaleSheetLayoutView="80" workbookViewId="0">
      <pane xSplit="2" ySplit="7" topLeftCell="G17" activePane="bottomRight" state="frozen"/>
      <selection activeCell="I23" sqref="I23"/>
      <selection pane="topRight" activeCell="I23" sqref="I23"/>
      <selection pane="bottomLeft" activeCell="I23" sqref="I23"/>
      <selection pane="bottomRight" activeCell="U1" sqref="U1:U1048576"/>
    </sheetView>
  </sheetViews>
  <sheetFormatPr defaultRowHeight="15" x14ac:dyDescent="0.2"/>
  <cols>
    <col min="1" max="1" width="10.42578125" style="6" customWidth="1"/>
    <col min="2" max="2" width="37.28515625" style="20" customWidth="1"/>
    <col min="3" max="3" width="16.42578125" style="6" customWidth="1"/>
    <col min="4" max="4" width="14.85546875" style="6" customWidth="1"/>
    <col min="5" max="5" width="14.5703125" style="6" customWidth="1"/>
    <col min="6" max="6" width="14.5703125" style="6" hidden="1" customWidth="1"/>
    <col min="7" max="7" width="11.7109375" style="6" customWidth="1"/>
    <col min="8" max="8" width="14" style="6" customWidth="1"/>
    <col min="9" max="9" width="14.28515625" style="6" customWidth="1"/>
    <col min="10" max="10" width="13.7109375" style="6" customWidth="1"/>
    <col min="11" max="11" width="11.7109375" style="6" customWidth="1"/>
    <col min="12" max="12" width="13.7109375" style="6" customWidth="1"/>
    <col min="13" max="13" width="14.140625" style="6" customWidth="1"/>
    <col min="14" max="14" width="13.5703125" style="6" customWidth="1"/>
    <col min="15" max="15" width="11" style="6" customWidth="1"/>
    <col min="16" max="16" width="14.85546875" style="6" customWidth="1"/>
    <col min="17" max="17" width="12.5703125" style="6" customWidth="1"/>
    <col min="18" max="18" width="11.85546875" style="6" customWidth="1"/>
    <col min="19" max="19" width="12.7109375" style="6" customWidth="1"/>
    <col min="20" max="20" width="14.42578125" style="6" customWidth="1"/>
    <col min="21" max="21" width="0" style="6" hidden="1" customWidth="1"/>
    <col min="22" max="22" width="9.140625" style="6"/>
    <col min="23" max="23" width="12.140625" style="6" bestFit="1" customWidth="1"/>
    <col min="24" max="27" width="9.140625" style="6"/>
    <col min="28" max="28" width="14.28515625" style="6" bestFit="1" customWidth="1"/>
    <col min="29" max="29" width="21.42578125" style="6" bestFit="1" customWidth="1"/>
    <col min="30" max="30" width="10.7109375" style="6" bestFit="1" customWidth="1"/>
    <col min="31" max="16384" width="9.140625" style="6"/>
  </cols>
  <sheetData>
    <row r="1" spans="1:43" s="53" customFormat="1" ht="24.75" customHeight="1" x14ac:dyDescent="0.2">
      <c r="A1" s="1092" t="s">
        <v>1443</v>
      </c>
      <c r="B1" s="1092"/>
      <c r="C1" s="1092"/>
      <c r="D1" s="1092"/>
      <c r="E1" s="1092"/>
      <c r="F1" s="1092"/>
      <c r="G1" s="1092"/>
      <c r="H1" s="1092"/>
      <c r="I1" s="1092"/>
      <c r="J1" s="1092"/>
      <c r="K1" s="1092"/>
      <c r="L1" s="1092"/>
      <c r="M1" s="1092"/>
      <c r="N1" s="1092"/>
      <c r="O1" s="1092"/>
      <c r="P1" s="1092"/>
      <c r="Q1" s="1092"/>
      <c r="R1" s="1092"/>
      <c r="S1" s="1092"/>
    </row>
    <row r="2" spans="1:43" s="53" customFormat="1" ht="11.25" customHeight="1" x14ac:dyDescent="0.2">
      <c r="A2" s="587"/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  <c r="Q2" s="587"/>
      <c r="R2" s="587"/>
    </row>
    <row r="3" spans="1:43" s="53" customFormat="1" ht="35.25" customHeight="1" x14ac:dyDescent="0.2">
      <c r="A3" s="1093" t="s">
        <v>1444</v>
      </c>
      <c r="B3" s="1094" t="s">
        <v>1428</v>
      </c>
      <c r="C3" s="1091" t="s">
        <v>1445</v>
      </c>
      <c r="D3" s="1091" t="s">
        <v>1446</v>
      </c>
      <c r="E3" s="1091"/>
      <c r="F3" s="1091"/>
      <c r="G3" s="1091"/>
      <c r="H3" s="1091"/>
      <c r="I3" s="1091" t="s">
        <v>1447</v>
      </c>
      <c r="J3" s="1091"/>
      <c r="K3" s="1091"/>
      <c r="L3" s="1091"/>
      <c r="M3" s="1091" t="s">
        <v>1448</v>
      </c>
      <c r="N3" s="1091"/>
      <c r="O3" s="1091"/>
      <c r="P3" s="1091"/>
      <c r="Q3" s="1091" t="s">
        <v>1449</v>
      </c>
      <c r="R3" s="1091"/>
      <c r="S3" s="1091"/>
      <c r="T3" s="1091"/>
    </row>
    <row r="4" spans="1:43" s="53" customFormat="1" ht="18" customHeight="1" x14ac:dyDescent="0.2">
      <c r="A4" s="1093"/>
      <c r="B4" s="1094"/>
      <c r="C4" s="1091"/>
      <c r="D4" s="1091" t="s">
        <v>1450</v>
      </c>
      <c r="E4" s="1091" t="s">
        <v>1451</v>
      </c>
      <c r="F4" s="1091"/>
      <c r="G4" s="1091"/>
      <c r="H4" s="1091"/>
      <c r="I4" s="1091" t="s">
        <v>1450</v>
      </c>
      <c r="J4" s="1091" t="s">
        <v>1451</v>
      </c>
      <c r="K4" s="1091"/>
      <c r="L4" s="1091"/>
      <c r="M4" s="1091" t="s">
        <v>1450</v>
      </c>
      <c r="N4" s="1091" t="s">
        <v>1451</v>
      </c>
      <c r="O4" s="1091"/>
      <c r="P4" s="1091"/>
      <c r="Q4" s="1091" t="s">
        <v>1450</v>
      </c>
      <c r="R4" s="1091" t="s">
        <v>1451</v>
      </c>
      <c r="S4" s="1091"/>
      <c r="T4" s="1091"/>
    </row>
    <row r="5" spans="1:43" s="53" customFormat="1" ht="27.75" customHeight="1" x14ac:dyDescent="0.2">
      <c r="A5" s="1093"/>
      <c r="B5" s="1094"/>
      <c r="C5" s="1091"/>
      <c r="D5" s="1091"/>
      <c r="E5" s="1091" t="s">
        <v>357</v>
      </c>
      <c r="F5" s="586"/>
      <c r="G5" s="1091" t="s">
        <v>1452</v>
      </c>
      <c r="H5" s="1091" t="s">
        <v>1453</v>
      </c>
      <c r="I5" s="1091"/>
      <c r="J5" s="1091" t="s">
        <v>357</v>
      </c>
      <c r="K5" s="1091" t="s">
        <v>1452</v>
      </c>
      <c r="L5" s="1091" t="s">
        <v>1454</v>
      </c>
      <c r="M5" s="1091"/>
      <c r="N5" s="1091" t="s">
        <v>357</v>
      </c>
      <c r="O5" s="1091" t="s">
        <v>1452</v>
      </c>
      <c r="P5" s="1091" t="s">
        <v>1455</v>
      </c>
      <c r="Q5" s="1091"/>
      <c r="R5" s="1091" t="s">
        <v>357</v>
      </c>
      <c r="S5" s="1091" t="s">
        <v>1452</v>
      </c>
      <c r="T5" s="1091" t="s">
        <v>1456</v>
      </c>
    </row>
    <row r="6" spans="1:43" s="53" customFormat="1" ht="104.25" customHeight="1" x14ac:dyDescent="0.2">
      <c r="A6" s="1093"/>
      <c r="B6" s="1094"/>
      <c r="C6" s="1091"/>
      <c r="D6" s="1091"/>
      <c r="E6" s="1091"/>
      <c r="F6" s="586"/>
      <c r="G6" s="1091"/>
      <c r="H6" s="1091"/>
      <c r="I6" s="1091"/>
      <c r="J6" s="1091"/>
      <c r="K6" s="1091"/>
      <c r="L6" s="1091"/>
      <c r="M6" s="1091"/>
      <c r="N6" s="1091"/>
      <c r="O6" s="1091"/>
      <c r="P6" s="1091"/>
      <c r="Q6" s="1091"/>
      <c r="R6" s="1091"/>
      <c r="S6" s="1091"/>
      <c r="T6" s="1091"/>
    </row>
    <row r="7" spans="1:43" s="53" customFormat="1" ht="19.5" customHeight="1" x14ac:dyDescent="0.2">
      <c r="A7" s="276">
        <v>1</v>
      </c>
      <c r="B7" s="277">
        <v>2</v>
      </c>
      <c r="C7" s="277">
        <v>3</v>
      </c>
      <c r="D7" s="277">
        <v>4</v>
      </c>
      <c r="E7" s="277">
        <v>5</v>
      </c>
      <c r="F7" s="277"/>
      <c r="G7" s="277">
        <v>6</v>
      </c>
      <c r="H7" s="277">
        <v>7</v>
      </c>
      <c r="I7" s="277">
        <v>8</v>
      </c>
      <c r="J7" s="277">
        <v>9</v>
      </c>
      <c r="K7" s="277">
        <v>10</v>
      </c>
      <c r="L7" s="277">
        <v>11</v>
      </c>
      <c r="M7" s="277">
        <v>12</v>
      </c>
      <c r="N7" s="277">
        <v>13</v>
      </c>
      <c r="O7" s="277">
        <v>14</v>
      </c>
      <c r="P7" s="277">
        <v>15</v>
      </c>
      <c r="Q7" s="277">
        <v>16</v>
      </c>
      <c r="R7" s="277">
        <v>17</v>
      </c>
      <c r="S7" s="277">
        <v>18</v>
      </c>
      <c r="T7" s="277">
        <v>19</v>
      </c>
    </row>
    <row r="8" spans="1:43" s="12" customFormat="1" ht="25.5" customHeight="1" x14ac:dyDescent="0.2">
      <c r="A8" s="293"/>
      <c r="B8" s="294" t="s">
        <v>1457</v>
      </c>
      <c r="C8" s="266">
        <v>24664919.0975249</v>
      </c>
      <c r="D8" s="266">
        <v>15689185.164000001</v>
      </c>
      <c r="E8" s="266">
        <v>13020966.9678855</v>
      </c>
      <c r="F8" s="386"/>
      <c r="G8" s="267">
        <f t="shared" ref="G8:G71" si="0">IF(D8=0, ,E8/D8*100)</f>
        <v>82.993264671023667</v>
      </c>
      <c r="H8" s="267">
        <f>IF(C8=0, ,E8/C8*100)</f>
        <v>52.791444060289415</v>
      </c>
      <c r="I8" s="266">
        <v>10224383.425957</v>
      </c>
      <c r="J8" s="266">
        <v>7907827.8021225706</v>
      </c>
      <c r="K8" s="267">
        <f t="shared" ref="K8:K71" si="1">IF(I8=0, ,J8/I8*100)</f>
        <v>77.342833036236598</v>
      </c>
      <c r="L8" s="267">
        <f>IF(C8=0, ,J8/C8*100)</f>
        <v>32.061032800695919</v>
      </c>
      <c r="M8" s="266">
        <v>10065513.598531801</v>
      </c>
      <c r="N8" s="266">
        <v>8385114.6477440903</v>
      </c>
      <c r="O8" s="267">
        <f t="shared" ref="O8:O71" si="2">IF(M8=0, ,N8/M8*100)</f>
        <v>83.305382936119415</v>
      </c>
      <c r="P8" s="267">
        <f>IF(C8=0, ,N8/C8*100)</f>
        <v>33.996116567783623</v>
      </c>
      <c r="Q8" s="266">
        <v>1591052.93130947</v>
      </c>
      <c r="R8" s="266">
        <v>1374826.1051827399</v>
      </c>
      <c r="S8" s="266">
        <f t="shared" ref="S8:S71" si="3">IF(Q8=0, ,R8/Q8*100)</f>
        <v>86.409828241932161</v>
      </c>
      <c r="T8" s="266">
        <f>IF(C8=0, ,R8/C8*100)</f>
        <v>5.57401424973943</v>
      </c>
      <c r="U8" s="278">
        <f t="shared" ref="U8:U71" si="4">IF(SUM(H8+L8+P8+T8)&gt;=101, , SUM(H8+L8+P8+T8))</f>
        <v>0</v>
      </c>
      <c r="W8" s="174"/>
    </row>
    <row r="9" spans="1:43" s="2" customFormat="1" ht="30.75" customHeight="1" x14ac:dyDescent="0.25">
      <c r="A9" s="387" t="s">
        <v>652</v>
      </c>
      <c r="B9" s="295" t="s">
        <v>651</v>
      </c>
      <c r="C9" s="266">
        <v>1463841.61007404</v>
      </c>
      <c r="D9" s="266">
        <v>1112099.4039</v>
      </c>
      <c r="E9" s="266">
        <v>865059.85045554</v>
      </c>
      <c r="F9" s="386">
        <v>343341453551.65997</v>
      </c>
      <c r="G9" s="267">
        <f t="shared" si="0"/>
        <v>77.786198555801604</v>
      </c>
      <c r="H9" s="267">
        <f t="shared" ref="H9:H72" si="5">IF(C9=0, ,E9/C9*100)</f>
        <v>59.095181097617925</v>
      </c>
      <c r="I9" s="266">
        <v>735551.59682258999</v>
      </c>
      <c r="J9" s="266">
        <v>503924.80679622997</v>
      </c>
      <c r="K9" s="267">
        <f t="shared" si="1"/>
        <v>68.509783538376738</v>
      </c>
      <c r="L9" s="267">
        <f t="shared" ref="L9:L72" si="6">IF(C9=0, ,J9/C9*100)</f>
        <v>34.42481777593013</v>
      </c>
      <c r="M9" s="266">
        <v>132507.4246</v>
      </c>
      <c r="N9" s="266">
        <v>96630.291501159998</v>
      </c>
      <c r="O9" s="267">
        <f t="shared" si="2"/>
        <v>72.924435587558762</v>
      </c>
      <c r="P9" s="267">
        <f t="shared" ref="P9:P72" si="7">IF(C9=0, ,N9/C9*100)</f>
        <v>6.601143924052856</v>
      </c>
      <c r="Q9" s="266">
        <v>12334.906431429999</v>
      </c>
      <c r="R9" s="266">
        <v>9871.6826408099987</v>
      </c>
      <c r="S9" s="266">
        <f t="shared" si="3"/>
        <v>80.030462295655724</v>
      </c>
      <c r="T9" s="266">
        <f t="shared" ref="T9:T72" si="8">IF(C9=0, ,R9/C9*100)</f>
        <v>0.67436822214055636</v>
      </c>
      <c r="U9" s="279">
        <f t="shared" si="4"/>
        <v>100.79551101974145</v>
      </c>
      <c r="AB9" s="609"/>
      <c r="AC9" s="610"/>
      <c r="AD9" s="55"/>
    </row>
    <row r="10" spans="1:43" s="3" customFormat="1" ht="36.75" customHeight="1" x14ac:dyDescent="0.25">
      <c r="A10" s="388" t="s">
        <v>654</v>
      </c>
      <c r="B10" s="296" t="s">
        <v>653</v>
      </c>
      <c r="C10" s="270">
        <v>15658.20076457</v>
      </c>
      <c r="D10" s="270">
        <v>18745.653600000001</v>
      </c>
      <c r="E10" s="270">
        <v>15658.20076457</v>
      </c>
      <c r="F10" s="389">
        <v>4701185064.96</v>
      </c>
      <c r="G10" s="271">
        <f t="shared" si="0"/>
        <v>83.529766945922859</v>
      </c>
      <c r="H10" s="271">
        <f t="shared" si="5"/>
        <v>100</v>
      </c>
      <c r="I10" s="270">
        <v>0</v>
      </c>
      <c r="J10" s="270">
        <v>0</v>
      </c>
      <c r="K10" s="271">
        <f t="shared" si="1"/>
        <v>0</v>
      </c>
      <c r="L10" s="273">
        <f t="shared" si="6"/>
        <v>0</v>
      </c>
      <c r="M10" s="270">
        <v>0</v>
      </c>
      <c r="N10" s="270">
        <v>0</v>
      </c>
      <c r="O10" s="271">
        <f t="shared" si="2"/>
        <v>0</v>
      </c>
      <c r="P10" s="271">
        <f t="shared" si="7"/>
        <v>0</v>
      </c>
      <c r="Q10" s="270">
        <v>0</v>
      </c>
      <c r="R10" s="270">
        <v>0</v>
      </c>
      <c r="S10" s="270">
        <f t="shared" si="3"/>
        <v>0</v>
      </c>
      <c r="T10" s="270">
        <f t="shared" si="8"/>
        <v>0</v>
      </c>
      <c r="U10" s="279">
        <f t="shared" si="4"/>
        <v>100</v>
      </c>
      <c r="AB10" s="594"/>
      <c r="AC10" s="611"/>
      <c r="AD10" s="178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</row>
    <row r="11" spans="1:43" s="3" customFormat="1" ht="69.75" customHeight="1" x14ac:dyDescent="0.25">
      <c r="A11" s="388" t="s">
        <v>1458</v>
      </c>
      <c r="B11" s="296" t="s">
        <v>1459</v>
      </c>
      <c r="C11" s="270">
        <v>15459.924191389999</v>
      </c>
      <c r="D11" s="270">
        <v>0</v>
      </c>
      <c r="E11" s="270">
        <v>0</v>
      </c>
      <c r="F11" s="389"/>
      <c r="G11" s="271">
        <f t="shared" si="0"/>
        <v>0</v>
      </c>
      <c r="H11" s="271">
        <f t="shared" si="5"/>
        <v>0</v>
      </c>
      <c r="I11" s="270">
        <v>17911.625715169997</v>
      </c>
      <c r="J11" s="270">
        <v>15459.924191389999</v>
      </c>
      <c r="K11" s="271">
        <f t="shared" si="1"/>
        <v>86.312233390944712</v>
      </c>
      <c r="L11" s="271">
        <f t="shared" si="6"/>
        <v>100</v>
      </c>
      <c r="M11" s="270">
        <v>0</v>
      </c>
      <c r="N11" s="270">
        <v>0</v>
      </c>
      <c r="O11" s="271">
        <f t="shared" si="2"/>
        <v>0</v>
      </c>
      <c r="P11" s="271">
        <f t="shared" si="7"/>
        <v>0</v>
      </c>
      <c r="Q11" s="270">
        <v>0</v>
      </c>
      <c r="R11" s="270">
        <v>0</v>
      </c>
      <c r="S11" s="270">
        <f t="shared" si="3"/>
        <v>0</v>
      </c>
      <c r="T11" s="270">
        <f t="shared" si="8"/>
        <v>0</v>
      </c>
      <c r="U11" s="279">
        <f t="shared" si="4"/>
        <v>100</v>
      </c>
      <c r="AB11" s="597"/>
      <c r="AC11" s="611"/>
      <c r="AD11" s="178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</row>
    <row r="12" spans="1:43" s="3" customFormat="1" ht="75.75" customHeight="1" x14ac:dyDescent="0.25">
      <c r="A12" s="388" t="s">
        <v>323</v>
      </c>
      <c r="B12" s="296" t="s">
        <v>322</v>
      </c>
      <c r="C12" s="270">
        <v>37545.418017080003</v>
      </c>
      <c r="D12" s="270">
        <v>12751.4233</v>
      </c>
      <c r="E12" s="270">
        <v>10565.904998700002</v>
      </c>
      <c r="F12" s="389">
        <v>3962781473.1399999</v>
      </c>
      <c r="G12" s="271">
        <f t="shared" si="0"/>
        <v>82.860593285300169</v>
      </c>
      <c r="H12" s="271">
        <f t="shared" si="5"/>
        <v>28.141662969082955</v>
      </c>
      <c r="I12" s="270">
        <v>34397.244295199998</v>
      </c>
      <c r="J12" s="270">
        <v>27865.264600310002</v>
      </c>
      <c r="K12" s="271">
        <f t="shared" si="1"/>
        <v>81.010165701554442</v>
      </c>
      <c r="L12" s="271">
        <f t="shared" si="6"/>
        <v>74.217483975364601</v>
      </c>
      <c r="M12" s="270">
        <v>0</v>
      </c>
      <c r="N12" s="270">
        <v>0</v>
      </c>
      <c r="O12" s="271">
        <f t="shared" si="2"/>
        <v>0</v>
      </c>
      <c r="P12" s="271">
        <f t="shared" si="7"/>
        <v>0</v>
      </c>
      <c r="Q12" s="270">
        <v>0</v>
      </c>
      <c r="R12" s="270">
        <v>0</v>
      </c>
      <c r="S12" s="270">
        <f t="shared" si="3"/>
        <v>0</v>
      </c>
      <c r="T12" s="270">
        <f t="shared" si="8"/>
        <v>0</v>
      </c>
      <c r="U12" s="279">
        <f t="shared" si="4"/>
        <v>0</v>
      </c>
      <c r="AB12" s="597"/>
      <c r="AC12" s="611"/>
      <c r="AD12" s="178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</row>
    <row r="13" spans="1:43" s="3" customFormat="1" ht="90" customHeight="1" x14ac:dyDescent="0.25">
      <c r="A13" s="388" t="s">
        <v>195</v>
      </c>
      <c r="B13" s="296" t="s">
        <v>194</v>
      </c>
      <c r="C13" s="270">
        <v>170794.03566429002</v>
      </c>
      <c r="D13" s="270">
        <v>6351.4793</v>
      </c>
      <c r="E13" s="270">
        <v>4914.4022259599997</v>
      </c>
      <c r="F13" s="389">
        <v>2099697666.8699999</v>
      </c>
      <c r="G13" s="271">
        <f t="shared" si="0"/>
        <v>77.374135911298652</v>
      </c>
      <c r="H13" s="271">
        <f t="shared" si="5"/>
        <v>2.8773851539052973</v>
      </c>
      <c r="I13" s="270">
        <v>199491.16230169</v>
      </c>
      <c r="J13" s="270">
        <v>165879.63913832998</v>
      </c>
      <c r="K13" s="271">
        <f t="shared" si="1"/>
        <v>83.151372333713013</v>
      </c>
      <c r="L13" s="271">
        <f t="shared" si="6"/>
        <v>97.122618183447756</v>
      </c>
      <c r="M13" s="270">
        <v>0</v>
      </c>
      <c r="N13" s="270">
        <v>0</v>
      </c>
      <c r="O13" s="271">
        <f t="shared" si="2"/>
        <v>0</v>
      </c>
      <c r="P13" s="271">
        <f t="shared" si="7"/>
        <v>0</v>
      </c>
      <c r="Q13" s="270">
        <v>0</v>
      </c>
      <c r="R13" s="270">
        <v>0</v>
      </c>
      <c r="S13" s="270">
        <f t="shared" si="3"/>
        <v>0</v>
      </c>
      <c r="T13" s="270">
        <f t="shared" si="8"/>
        <v>0</v>
      </c>
      <c r="U13" s="279">
        <f t="shared" si="4"/>
        <v>100.00000333735305</v>
      </c>
      <c r="AB13" s="597"/>
      <c r="AC13" s="611"/>
      <c r="AD13" s="178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</row>
    <row r="14" spans="1:43" s="3" customFormat="1" ht="17.100000000000001" customHeight="1" x14ac:dyDescent="0.25">
      <c r="A14" s="388" t="s">
        <v>197</v>
      </c>
      <c r="B14" s="296" t="s">
        <v>196</v>
      </c>
      <c r="C14" s="270">
        <v>141501.15874842001</v>
      </c>
      <c r="D14" s="270">
        <v>153496.4339</v>
      </c>
      <c r="E14" s="270">
        <v>124656.22491277001</v>
      </c>
      <c r="F14" s="389">
        <v>49182349894.019997</v>
      </c>
      <c r="G14" s="271">
        <f t="shared" si="0"/>
        <v>81.211153735324658</v>
      </c>
      <c r="H14" s="271">
        <f t="shared" si="5"/>
        <v>88.095550605631985</v>
      </c>
      <c r="I14" s="270">
        <v>20251.356908060003</v>
      </c>
      <c r="J14" s="270">
        <v>16864.400688099999</v>
      </c>
      <c r="K14" s="271">
        <f t="shared" si="1"/>
        <v>83.275410949811459</v>
      </c>
      <c r="L14" s="271">
        <f t="shared" si="6"/>
        <v>11.918206774605869</v>
      </c>
      <c r="M14" s="270">
        <v>0</v>
      </c>
      <c r="N14" s="270">
        <v>0</v>
      </c>
      <c r="O14" s="271">
        <f t="shared" si="2"/>
        <v>0</v>
      </c>
      <c r="P14" s="271">
        <f t="shared" si="7"/>
        <v>0</v>
      </c>
      <c r="Q14" s="270">
        <v>0</v>
      </c>
      <c r="R14" s="270">
        <v>0</v>
      </c>
      <c r="S14" s="270">
        <f t="shared" si="3"/>
        <v>0</v>
      </c>
      <c r="T14" s="270">
        <f t="shared" si="8"/>
        <v>0</v>
      </c>
      <c r="U14" s="279">
        <f t="shared" si="4"/>
        <v>100.01375738023785</v>
      </c>
      <c r="AB14" s="597"/>
      <c r="AC14" s="611"/>
      <c r="AD14" s="178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</row>
    <row r="15" spans="1:43" s="3" customFormat="1" ht="67.5" customHeight="1" x14ac:dyDescent="0.25">
      <c r="A15" s="388" t="s">
        <v>660</v>
      </c>
      <c r="B15" s="296" t="s">
        <v>659</v>
      </c>
      <c r="C15" s="270">
        <v>222785.91498455999</v>
      </c>
      <c r="D15" s="270">
        <v>235628.08240000001</v>
      </c>
      <c r="E15" s="270">
        <v>183959.00759454002</v>
      </c>
      <c r="F15" s="389">
        <v>68443654277.040001</v>
      </c>
      <c r="G15" s="271">
        <f t="shared" si="0"/>
        <v>78.071767049503435</v>
      </c>
      <c r="H15" s="271">
        <f t="shared" si="5"/>
        <v>82.572099590447252</v>
      </c>
      <c r="I15" s="270">
        <v>47174.793731749996</v>
      </c>
      <c r="J15" s="270">
        <v>38826.978248599997</v>
      </c>
      <c r="K15" s="271">
        <f t="shared" si="1"/>
        <v>82.304500300270149</v>
      </c>
      <c r="L15" s="271">
        <f t="shared" si="6"/>
        <v>17.427932215234915</v>
      </c>
      <c r="M15" s="270">
        <v>0</v>
      </c>
      <c r="N15" s="270">
        <v>0</v>
      </c>
      <c r="O15" s="271">
        <f t="shared" si="2"/>
        <v>0</v>
      </c>
      <c r="P15" s="271">
        <f t="shared" si="7"/>
        <v>0</v>
      </c>
      <c r="Q15" s="270">
        <v>0</v>
      </c>
      <c r="R15" s="270">
        <v>0</v>
      </c>
      <c r="S15" s="270">
        <f t="shared" si="3"/>
        <v>0</v>
      </c>
      <c r="T15" s="270">
        <f t="shared" si="8"/>
        <v>0</v>
      </c>
      <c r="U15" s="279">
        <f t="shared" si="4"/>
        <v>100.00003180568217</v>
      </c>
      <c r="AB15" s="597"/>
      <c r="AC15" s="611"/>
      <c r="AD15" s="178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</row>
    <row r="16" spans="1:43" s="3" customFormat="1" ht="32.25" customHeight="1" x14ac:dyDescent="0.25">
      <c r="A16" s="388" t="s">
        <v>662</v>
      </c>
      <c r="B16" s="296" t="s">
        <v>661</v>
      </c>
      <c r="C16" s="270">
        <v>13421.633424489999</v>
      </c>
      <c r="D16" s="270">
        <v>3349.4458</v>
      </c>
      <c r="E16" s="270">
        <v>2382.9636721799998</v>
      </c>
      <c r="F16" s="389">
        <v>702584754.53999996</v>
      </c>
      <c r="G16" s="271">
        <f t="shared" si="0"/>
        <v>71.145013667037091</v>
      </c>
      <c r="H16" s="271">
        <f t="shared" si="5"/>
        <v>17.75464726843073</v>
      </c>
      <c r="I16" s="270">
        <v>12560.237046209999</v>
      </c>
      <c r="J16" s="270">
        <v>11038.669752309999</v>
      </c>
      <c r="K16" s="271">
        <f t="shared" si="1"/>
        <v>87.885839349193446</v>
      </c>
      <c r="L16" s="271">
        <f t="shared" si="6"/>
        <v>82.24535273156927</v>
      </c>
      <c r="M16" s="270">
        <v>0</v>
      </c>
      <c r="N16" s="270">
        <v>0</v>
      </c>
      <c r="O16" s="271">
        <f t="shared" si="2"/>
        <v>0</v>
      </c>
      <c r="P16" s="271">
        <f t="shared" si="7"/>
        <v>0</v>
      </c>
      <c r="Q16" s="270">
        <v>0</v>
      </c>
      <c r="R16" s="270">
        <v>0</v>
      </c>
      <c r="S16" s="270">
        <f t="shared" si="3"/>
        <v>0</v>
      </c>
      <c r="T16" s="270">
        <f t="shared" si="8"/>
        <v>0</v>
      </c>
      <c r="U16" s="279">
        <f t="shared" si="4"/>
        <v>100</v>
      </c>
      <c r="AB16" s="597"/>
      <c r="AC16" s="611"/>
      <c r="AD16" s="178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</row>
    <row r="17" spans="1:43" s="3" customFormat="1" ht="36" customHeight="1" x14ac:dyDescent="0.25">
      <c r="A17" s="388" t="s">
        <v>596</v>
      </c>
      <c r="B17" s="296" t="s">
        <v>595</v>
      </c>
      <c r="C17" s="270">
        <v>198291.04589908</v>
      </c>
      <c r="D17" s="270">
        <v>276690.84960000002</v>
      </c>
      <c r="E17" s="270">
        <v>197665.01033205999</v>
      </c>
      <c r="F17" s="389">
        <v>46631834703.5</v>
      </c>
      <c r="G17" s="271">
        <f t="shared" si="0"/>
        <v>71.43894010872269</v>
      </c>
      <c r="H17" s="271">
        <f t="shared" si="5"/>
        <v>99.68428449999773</v>
      </c>
      <c r="I17" s="270">
        <v>1100.8820077299999</v>
      </c>
      <c r="J17" s="270">
        <v>596.46511476000001</v>
      </c>
      <c r="K17" s="271">
        <f t="shared" si="1"/>
        <v>54.180657924449228</v>
      </c>
      <c r="L17" s="271">
        <f t="shared" si="6"/>
        <v>0.30080284868917895</v>
      </c>
      <c r="M17" s="270">
        <v>52.402200000000001</v>
      </c>
      <c r="N17" s="270">
        <v>29.570452260000003</v>
      </c>
      <c r="O17" s="271">
        <f t="shared" si="2"/>
        <v>56.429791611802557</v>
      </c>
      <c r="P17" s="273">
        <f t="shared" si="7"/>
        <v>1.491265131308544E-2</v>
      </c>
      <c r="Q17" s="270">
        <v>0</v>
      </c>
      <c r="R17" s="270">
        <v>0</v>
      </c>
      <c r="S17" s="270">
        <f t="shared" si="3"/>
        <v>0</v>
      </c>
      <c r="T17" s="270">
        <f t="shared" si="8"/>
        <v>0</v>
      </c>
      <c r="U17" s="279">
        <f t="shared" si="4"/>
        <v>99.999999999999986</v>
      </c>
      <c r="AB17" s="597"/>
      <c r="AC17" s="611"/>
      <c r="AD17" s="178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</row>
    <row r="18" spans="1:43" s="3" customFormat="1" ht="21" customHeight="1" x14ac:dyDescent="0.25">
      <c r="A18" s="388" t="s">
        <v>597</v>
      </c>
      <c r="B18" s="296" t="s">
        <v>558</v>
      </c>
      <c r="C18" s="270">
        <v>74069.464533649996</v>
      </c>
      <c r="D18" s="270">
        <v>99544.986300000004</v>
      </c>
      <c r="E18" s="270">
        <v>74069.413559649998</v>
      </c>
      <c r="F18" s="389">
        <v>49225963814.029999</v>
      </c>
      <c r="G18" s="271">
        <f t="shared" si="0"/>
        <v>74.407980062829139</v>
      </c>
      <c r="H18" s="271">
        <f t="shared" si="5"/>
        <v>99.99993118081747</v>
      </c>
      <c r="I18" s="270">
        <v>0.13200000000000001</v>
      </c>
      <c r="J18" s="270">
        <v>5.0973999999999998E-2</v>
      </c>
      <c r="K18" s="271">
        <f t="shared" si="1"/>
        <v>38.616666666666667</v>
      </c>
      <c r="L18" s="275">
        <f t="shared" si="6"/>
        <v>6.8819182534851918E-5</v>
      </c>
      <c r="M18" s="270">
        <v>0</v>
      </c>
      <c r="N18" s="270">
        <v>0</v>
      </c>
      <c r="O18" s="271">
        <f t="shared" si="2"/>
        <v>0</v>
      </c>
      <c r="P18" s="271">
        <f t="shared" si="7"/>
        <v>0</v>
      </c>
      <c r="Q18" s="270">
        <v>0</v>
      </c>
      <c r="R18" s="270">
        <v>0</v>
      </c>
      <c r="S18" s="270">
        <f t="shared" si="3"/>
        <v>0</v>
      </c>
      <c r="T18" s="270">
        <f t="shared" si="8"/>
        <v>0</v>
      </c>
      <c r="U18" s="279">
        <f t="shared" si="4"/>
        <v>100</v>
      </c>
      <c r="AB18" s="597"/>
      <c r="AC18" s="611"/>
      <c r="AD18" s="178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</row>
    <row r="19" spans="1:43" s="3" customFormat="1" ht="20.25" customHeight="1" x14ac:dyDescent="0.25">
      <c r="A19" s="388" t="s">
        <v>598</v>
      </c>
      <c r="B19" s="296" t="s">
        <v>684</v>
      </c>
      <c r="C19" s="270">
        <v>115216.21267666</v>
      </c>
      <c r="D19" s="270">
        <v>120489.3461</v>
      </c>
      <c r="E19" s="270">
        <v>114358.01732453999</v>
      </c>
      <c r="F19" s="389">
        <v>62788034647.269997</v>
      </c>
      <c r="G19" s="271">
        <f t="shared" si="0"/>
        <v>94.911310440367629</v>
      </c>
      <c r="H19" s="271">
        <f t="shared" si="5"/>
        <v>99.255143584238084</v>
      </c>
      <c r="I19" s="270">
        <v>920.075334</v>
      </c>
      <c r="J19" s="270">
        <v>858.19535212000005</v>
      </c>
      <c r="K19" s="271">
        <f t="shared" si="1"/>
        <v>93.274465731954948</v>
      </c>
      <c r="L19" s="271">
        <f t="shared" si="6"/>
        <v>0.74485641576191963</v>
      </c>
      <c r="M19" s="270">
        <v>0</v>
      </c>
      <c r="N19" s="270">
        <v>0</v>
      </c>
      <c r="O19" s="271">
        <f t="shared" si="2"/>
        <v>0</v>
      </c>
      <c r="P19" s="271">
        <f t="shared" si="7"/>
        <v>0</v>
      </c>
      <c r="Q19" s="270">
        <v>0</v>
      </c>
      <c r="R19" s="270">
        <v>0</v>
      </c>
      <c r="S19" s="270">
        <f t="shared" si="3"/>
        <v>0</v>
      </c>
      <c r="T19" s="270">
        <f t="shared" si="8"/>
        <v>0</v>
      </c>
      <c r="U19" s="279">
        <f t="shared" si="4"/>
        <v>100</v>
      </c>
      <c r="AB19" s="597"/>
      <c r="AC19" s="611"/>
      <c r="AD19" s="178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</row>
    <row r="20" spans="1:43" s="3" customFormat="1" ht="19.5" customHeight="1" x14ac:dyDescent="0.25">
      <c r="A20" s="388" t="s">
        <v>599</v>
      </c>
      <c r="B20" s="296" t="s">
        <v>303</v>
      </c>
      <c r="C20" s="270">
        <v>116.04753256999999</v>
      </c>
      <c r="D20" s="270">
        <v>4653.4490999999998</v>
      </c>
      <c r="E20" s="270">
        <v>0</v>
      </c>
      <c r="F20" s="389"/>
      <c r="G20" s="271">
        <f t="shared" si="0"/>
        <v>0</v>
      </c>
      <c r="H20" s="271">
        <f t="shared" si="5"/>
        <v>0</v>
      </c>
      <c r="I20" s="270">
        <v>33886.063491189998</v>
      </c>
      <c r="J20" s="270">
        <v>116.04753256999999</v>
      </c>
      <c r="K20" s="273">
        <f t="shared" si="1"/>
        <v>0.34246389404355293</v>
      </c>
      <c r="L20" s="271">
        <f t="shared" si="6"/>
        <v>100</v>
      </c>
      <c r="M20" s="270">
        <v>0</v>
      </c>
      <c r="N20" s="270">
        <v>0</v>
      </c>
      <c r="O20" s="271">
        <f t="shared" si="2"/>
        <v>0</v>
      </c>
      <c r="P20" s="271">
        <f t="shared" si="7"/>
        <v>0</v>
      </c>
      <c r="Q20" s="270">
        <v>0</v>
      </c>
      <c r="R20" s="270">
        <v>0</v>
      </c>
      <c r="S20" s="270">
        <f t="shared" si="3"/>
        <v>0</v>
      </c>
      <c r="T20" s="270">
        <f t="shared" si="8"/>
        <v>0</v>
      </c>
      <c r="U20" s="279">
        <f t="shared" si="4"/>
        <v>100</v>
      </c>
      <c r="AB20" s="597"/>
      <c r="AC20" s="611"/>
      <c r="AD20" s="178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</row>
    <row r="21" spans="1:43" s="3" customFormat="1" ht="45" x14ac:dyDescent="0.25">
      <c r="A21" s="388" t="s">
        <v>304</v>
      </c>
      <c r="B21" s="296" t="s">
        <v>305</v>
      </c>
      <c r="C21" s="270">
        <v>15601.10675614</v>
      </c>
      <c r="D21" s="270">
        <v>15598.331200000001</v>
      </c>
      <c r="E21" s="270">
        <v>14885.316962999999</v>
      </c>
      <c r="F21" s="389">
        <v>4813636374.4099998</v>
      </c>
      <c r="G21" s="271">
        <f t="shared" si="0"/>
        <v>95.42890692691536</v>
      </c>
      <c r="H21" s="271">
        <f t="shared" si="5"/>
        <v>95.411929394955948</v>
      </c>
      <c r="I21" s="270">
        <v>1047.0943374999999</v>
      </c>
      <c r="J21" s="270">
        <v>716.02979314000004</v>
      </c>
      <c r="K21" s="271">
        <f t="shared" si="1"/>
        <v>68.382548496018401</v>
      </c>
      <c r="L21" s="271">
        <f t="shared" si="6"/>
        <v>4.5896089574427021</v>
      </c>
      <c r="M21" s="270">
        <v>0</v>
      </c>
      <c r="N21" s="270">
        <v>0</v>
      </c>
      <c r="O21" s="271">
        <f t="shared" si="2"/>
        <v>0</v>
      </c>
      <c r="P21" s="271">
        <f t="shared" si="7"/>
        <v>0</v>
      </c>
      <c r="Q21" s="270">
        <v>0</v>
      </c>
      <c r="R21" s="270">
        <v>0</v>
      </c>
      <c r="S21" s="270">
        <f t="shared" si="3"/>
        <v>0</v>
      </c>
      <c r="T21" s="270">
        <f t="shared" si="8"/>
        <v>0</v>
      </c>
      <c r="U21" s="279">
        <f t="shared" si="4"/>
        <v>100.00153835239865</v>
      </c>
      <c r="AB21" s="597"/>
      <c r="AC21" s="611"/>
      <c r="AD21" s="178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</row>
    <row r="22" spans="1:43" s="3" customFormat="1" ht="23.1" customHeight="1" x14ac:dyDescent="0.25">
      <c r="A22" s="388" t="s">
        <v>578</v>
      </c>
      <c r="B22" s="296" t="s">
        <v>579</v>
      </c>
      <c r="C22" s="270">
        <v>443381.44688114</v>
      </c>
      <c r="D22" s="270">
        <v>164799.92329999999</v>
      </c>
      <c r="E22" s="270">
        <v>121945.38810757</v>
      </c>
      <c r="F22" s="389">
        <v>50789730881.879997</v>
      </c>
      <c r="G22" s="271">
        <f t="shared" si="0"/>
        <v>73.996022368033479</v>
      </c>
      <c r="H22" s="271">
        <f t="shared" si="5"/>
        <v>27.503493654361378</v>
      </c>
      <c r="I22" s="270">
        <v>366810.92965409002</v>
      </c>
      <c r="J22" s="270">
        <v>225703.14141060002</v>
      </c>
      <c r="K22" s="271">
        <f t="shared" si="1"/>
        <v>61.531193092703795</v>
      </c>
      <c r="L22" s="271">
        <f t="shared" si="6"/>
        <v>50.904958472722392</v>
      </c>
      <c r="M22" s="270">
        <v>132455.02239999999</v>
      </c>
      <c r="N22" s="270">
        <v>96600.721048899999</v>
      </c>
      <c r="O22" s="271">
        <f t="shared" si="2"/>
        <v>72.93096124145157</v>
      </c>
      <c r="P22" s="271">
        <f t="shared" si="7"/>
        <v>21.787271823937267</v>
      </c>
      <c r="Q22" s="270">
        <v>12334.906431429999</v>
      </c>
      <c r="R22" s="270">
        <v>9871.6826408099987</v>
      </c>
      <c r="S22" s="270">
        <f t="shared" si="3"/>
        <v>80.030462295655724</v>
      </c>
      <c r="T22" s="270">
        <f t="shared" si="8"/>
        <v>2.2264537026188114</v>
      </c>
      <c r="U22" s="279">
        <f t="shared" si="4"/>
        <v>0</v>
      </c>
      <c r="AB22" s="597"/>
      <c r="AC22" s="611"/>
      <c r="AD22" s="178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</row>
    <row r="23" spans="1:43" s="2" customFormat="1" ht="20.100000000000001" customHeight="1" x14ac:dyDescent="0.25">
      <c r="A23" s="387" t="s">
        <v>581</v>
      </c>
      <c r="B23" s="295" t="s">
        <v>580</v>
      </c>
      <c r="C23" s="266">
        <v>2608356.0299222302</v>
      </c>
      <c r="D23" s="266">
        <v>3185974.3456999999</v>
      </c>
      <c r="E23" s="266">
        <v>2607558.0690652002</v>
      </c>
      <c r="F23" s="386">
        <v>1297464152946.6101</v>
      </c>
      <c r="G23" s="267">
        <f t="shared" si="0"/>
        <v>81.844917319705715</v>
      </c>
      <c r="H23" s="267">
        <f t="shared" si="5"/>
        <v>99.969407517690229</v>
      </c>
      <c r="I23" s="266">
        <v>3863.6020906399999</v>
      </c>
      <c r="J23" s="266">
        <v>3033.49681874</v>
      </c>
      <c r="K23" s="267">
        <f t="shared" si="1"/>
        <v>78.514731785889097</v>
      </c>
      <c r="L23" s="267">
        <f t="shared" si="6"/>
        <v>0.1162991855383502</v>
      </c>
      <c r="M23" s="266">
        <v>0</v>
      </c>
      <c r="N23" s="266">
        <v>0</v>
      </c>
      <c r="O23" s="267">
        <f t="shared" si="2"/>
        <v>0</v>
      </c>
      <c r="P23" s="267">
        <f t="shared" si="7"/>
        <v>0</v>
      </c>
      <c r="Q23" s="266">
        <v>0</v>
      </c>
      <c r="R23" s="266">
        <v>0</v>
      </c>
      <c r="S23" s="266">
        <f t="shared" si="3"/>
        <v>0</v>
      </c>
      <c r="T23" s="266">
        <f t="shared" si="8"/>
        <v>0</v>
      </c>
      <c r="U23" s="279">
        <f t="shared" si="4"/>
        <v>100.08570670322858</v>
      </c>
      <c r="AB23" s="594"/>
      <c r="AC23" s="610"/>
      <c r="AD23" s="178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</row>
    <row r="24" spans="1:43" s="3" customFormat="1" ht="28.5" customHeight="1" x14ac:dyDescent="0.25">
      <c r="A24" s="388" t="s">
        <v>582</v>
      </c>
      <c r="B24" s="296" t="s">
        <v>641</v>
      </c>
      <c r="C24" s="270">
        <v>2006362.48338388</v>
      </c>
      <c r="D24" s="270">
        <v>2465295.3185000001</v>
      </c>
      <c r="E24" s="270">
        <v>2006362.48338388</v>
      </c>
      <c r="F24" s="389">
        <v>1040869168982.9399</v>
      </c>
      <c r="G24" s="271">
        <f t="shared" si="0"/>
        <v>81.384265338427852</v>
      </c>
      <c r="H24" s="271">
        <f t="shared" si="5"/>
        <v>100</v>
      </c>
      <c r="I24" s="270">
        <v>0</v>
      </c>
      <c r="J24" s="270">
        <v>0</v>
      </c>
      <c r="K24" s="271">
        <f t="shared" si="1"/>
        <v>0</v>
      </c>
      <c r="L24" s="271">
        <f t="shared" si="6"/>
        <v>0</v>
      </c>
      <c r="M24" s="270">
        <v>0</v>
      </c>
      <c r="N24" s="270">
        <v>0</v>
      </c>
      <c r="O24" s="271">
        <f t="shared" si="2"/>
        <v>0</v>
      </c>
      <c r="P24" s="271">
        <f t="shared" si="7"/>
        <v>0</v>
      </c>
      <c r="Q24" s="270">
        <v>0</v>
      </c>
      <c r="R24" s="270">
        <v>0</v>
      </c>
      <c r="S24" s="270">
        <f t="shared" si="3"/>
        <v>0</v>
      </c>
      <c r="T24" s="270">
        <f t="shared" si="8"/>
        <v>0</v>
      </c>
      <c r="U24" s="279">
        <f t="shared" si="4"/>
        <v>100</v>
      </c>
      <c r="AB24" s="597"/>
      <c r="AC24" s="611"/>
      <c r="AD24" s="178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</row>
    <row r="25" spans="1:43" s="3" customFormat="1" ht="30" customHeight="1" x14ac:dyDescent="0.25">
      <c r="A25" s="388" t="s">
        <v>584</v>
      </c>
      <c r="B25" s="296" t="s">
        <v>583</v>
      </c>
      <c r="C25" s="270">
        <v>4738.6337376700003</v>
      </c>
      <c r="D25" s="270">
        <v>6355.5411000000004</v>
      </c>
      <c r="E25" s="270">
        <v>5020.7541463100006</v>
      </c>
      <c r="F25" s="389">
        <v>4089334095.4200001</v>
      </c>
      <c r="G25" s="271">
        <f t="shared" si="0"/>
        <v>78.998059603611097</v>
      </c>
      <c r="H25" s="271">
        <f t="shared" si="5"/>
        <v>105.95362343363384</v>
      </c>
      <c r="I25" s="270">
        <v>2393.9227743699998</v>
      </c>
      <c r="J25" s="270">
        <v>1953.41555307</v>
      </c>
      <c r="K25" s="271">
        <f t="shared" si="1"/>
        <v>81.598937692719574</v>
      </c>
      <c r="L25" s="271">
        <f t="shared" si="6"/>
        <v>41.223180798744323</v>
      </c>
      <c r="M25" s="270">
        <v>0</v>
      </c>
      <c r="N25" s="270">
        <v>0</v>
      </c>
      <c r="O25" s="271">
        <f t="shared" si="2"/>
        <v>0</v>
      </c>
      <c r="P25" s="271">
        <f t="shared" si="7"/>
        <v>0</v>
      </c>
      <c r="Q25" s="270">
        <v>0</v>
      </c>
      <c r="R25" s="270">
        <v>0</v>
      </c>
      <c r="S25" s="270">
        <f t="shared" si="3"/>
        <v>0</v>
      </c>
      <c r="T25" s="270">
        <f t="shared" si="8"/>
        <v>0</v>
      </c>
      <c r="U25" s="279">
        <f t="shared" si="4"/>
        <v>0</v>
      </c>
      <c r="AB25" s="597"/>
      <c r="AC25" s="611"/>
      <c r="AD25" s="178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</row>
    <row r="26" spans="1:43" s="3" customFormat="1" ht="34.5" customHeight="1" x14ac:dyDescent="0.25">
      <c r="A26" s="388" t="s">
        <v>586</v>
      </c>
      <c r="B26" s="296" t="s">
        <v>585</v>
      </c>
      <c r="C26" s="270">
        <v>3755.0041499099998</v>
      </c>
      <c r="D26" s="270">
        <v>4375.4997000000003</v>
      </c>
      <c r="E26" s="270">
        <v>2691.19396955</v>
      </c>
      <c r="F26" s="390">
        <v>1198553011.75</v>
      </c>
      <c r="G26" s="272">
        <f t="shared" si="0"/>
        <v>61.505979980983646</v>
      </c>
      <c r="H26" s="271">
        <f t="shared" si="5"/>
        <v>71.669533830328859</v>
      </c>
      <c r="I26" s="270">
        <v>1452.3041452699999</v>
      </c>
      <c r="J26" s="270">
        <v>1063.81018036</v>
      </c>
      <c r="K26" s="271">
        <f t="shared" si="1"/>
        <v>73.249820557540687</v>
      </c>
      <c r="L26" s="271">
        <f t="shared" si="6"/>
        <v>28.330466169671141</v>
      </c>
      <c r="M26" s="270">
        <v>0</v>
      </c>
      <c r="N26" s="270">
        <v>0</v>
      </c>
      <c r="O26" s="271">
        <f t="shared" si="2"/>
        <v>0</v>
      </c>
      <c r="P26" s="271">
        <f t="shared" si="7"/>
        <v>0</v>
      </c>
      <c r="Q26" s="270">
        <v>0</v>
      </c>
      <c r="R26" s="270">
        <v>0</v>
      </c>
      <c r="S26" s="270">
        <f t="shared" si="3"/>
        <v>0</v>
      </c>
      <c r="T26" s="270">
        <f t="shared" si="8"/>
        <v>0</v>
      </c>
      <c r="U26" s="279">
        <f t="shared" si="4"/>
        <v>100</v>
      </c>
      <c r="AB26" s="597"/>
      <c r="AC26" s="611"/>
      <c r="AD26" s="178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</row>
    <row r="27" spans="1:43" s="3" customFormat="1" ht="21" customHeight="1" x14ac:dyDescent="0.25">
      <c r="A27" s="388" t="s">
        <v>430</v>
      </c>
      <c r="B27" s="296" t="s">
        <v>429</v>
      </c>
      <c r="C27" s="270">
        <v>37953.022037499999</v>
      </c>
      <c r="D27" s="270">
        <v>44575.605000000003</v>
      </c>
      <c r="E27" s="270">
        <v>37953.022037499999</v>
      </c>
      <c r="F27" s="389">
        <v>25903954354.959999</v>
      </c>
      <c r="G27" s="271">
        <f t="shared" si="0"/>
        <v>85.143032915649712</v>
      </c>
      <c r="H27" s="271">
        <f t="shared" si="5"/>
        <v>100</v>
      </c>
      <c r="I27" s="270">
        <v>0</v>
      </c>
      <c r="J27" s="270">
        <v>0</v>
      </c>
      <c r="K27" s="271">
        <f t="shared" si="1"/>
        <v>0</v>
      </c>
      <c r="L27" s="271">
        <f t="shared" si="6"/>
        <v>0</v>
      </c>
      <c r="M27" s="270">
        <v>0</v>
      </c>
      <c r="N27" s="270">
        <v>0</v>
      </c>
      <c r="O27" s="271">
        <f t="shared" si="2"/>
        <v>0</v>
      </c>
      <c r="P27" s="271">
        <f t="shared" si="7"/>
        <v>0</v>
      </c>
      <c r="Q27" s="270">
        <v>0</v>
      </c>
      <c r="R27" s="270">
        <v>0</v>
      </c>
      <c r="S27" s="270">
        <f t="shared" si="3"/>
        <v>0</v>
      </c>
      <c r="T27" s="270">
        <f t="shared" si="8"/>
        <v>0</v>
      </c>
      <c r="U27" s="279">
        <f t="shared" si="4"/>
        <v>100</v>
      </c>
      <c r="AB27" s="597"/>
      <c r="AC27" s="611"/>
      <c r="AD27" s="178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</row>
    <row r="28" spans="1:43" s="3" customFormat="1" ht="45" customHeight="1" x14ac:dyDescent="0.25">
      <c r="A28" s="388" t="s">
        <v>432</v>
      </c>
      <c r="B28" s="296" t="s">
        <v>431</v>
      </c>
      <c r="C28" s="270">
        <v>6192.5675853999992</v>
      </c>
      <c r="D28" s="270">
        <v>10322.0941</v>
      </c>
      <c r="E28" s="270">
        <v>6192.5675853999992</v>
      </c>
      <c r="F28" s="389">
        <v>787619429.32000005</v>
      </c>
      <c r="G28" s="271">
        <f t="shared" si="0"/>
        <v>59.993326212749785</v>
      </c>
      <c r="H28" s="271">
        <f t="shared" si="5"/>
        <v>100</v>
      </c>
      <c r="I28" s="270">
        <v>0</v>
      </c>
      <c r="J28" s="270">
        <v>0</v>
      </c>
      <c r="K28" s="271">
        <f t="shared" si="1"/>
        <v>0</v>
      </c>
      <c r="L28" s="271">
        <f t="shared" si="6"/>
        <v>0</v>
      </c>
      <c r="M28" s="270">
        <v>0</v>
      </c>
      <c r="N28" s="270">
        <v>0</v>
      </c>
      <c r="O28" s="271">
        <f t="shared" si="2"/>
        <v>0</v>
      </c>
      <c r="P28" s="271">
        <f t="shared" si="7"/>
        <v>0</v>
      </c>
      <c r="Q28" s="270">
        <v>0</v>
      </c>
      <c r="R28" s="270">
        <v>0</v>
      </c>
      <c r="S28" s="270">
        <f t="shared" si="3"/>
        <v>0</v>
      </c>
      <c r="T28" s="270">
        <f t="shared" si="8"/>
        <v>0</v>
      </c>
      <c r="U28" s="279">
        <f t="shared" si="4"/>
        <v>100</v>
      </c>
      <c r="AB28" s="597"/>
      <c r="AC28" s="611"/>
      <c r="AD28" s="178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</row>
    <row r="29" spans="1:43" s="3" customFormat="1" ht="31.5" customHeight="1" x14ac:dyDescent="0.25">
      <c r="A29" s="388" t="s">
        <v>434</v>
      </c>
      <c r="B29" s="296" t="s">
        <v>433</v>
      </c>
      <c r="C29" s="270">
        <v>248358.1326974</v>
      </c>
      <c r="D29" s="270">
        <v>302259.3811</v>
      </c>
      <c r="E29" s="270">
        <v>248358.1326974</v>
      </c>
      <c r="F29" s="389">
        <v>151614848332.64999</v>
      </c>
      <c r="G29" s="271">
        <f t="shared" si="0"/>
        <v>82.16722068097954</v>
      </c>
      <c r="H29" s="271">
        <f t="shared" si="5"/>
        <v>100</v>
      </c>
      <c r="I29" s="270">
        <v>0</v>
      </c>
      <c r="J29" s="270">
        <v>0</v>
      </c>
      <c r="K29" s="271">
        <f t="shared" si="1"/>
        <v>0</v>
      </c>
      <c r="L29" s="271">
        <f t="shared" si="6"/>
        <v>0</v>
      </c>
      <c r="M29" s="270">
        <v>0</v>
      </c>
      <c r="N29" s="270">
        <v>0</v>
      </c>
      <c r="O29" s="271">
        <f t="shared" si="2"/>
        <v>0</v>
      </c>
      <c r="P29" s="271">
        <f t="shared" si="7"/>
        <v>0</v>
      </c>
      <c r="Q29" s="270">
        <v>0</v>
      </c>
      <c r="R29" s="270">
        <v>0</v>
      </c>
      <c r="S29" s="270">
        <f t="shared" si="3"/>
        <v>0</v>
      </c>
      <c r="T29" s="270">
        <f t="shared" si="8"/>
        <v>0</v>
      </c>
      <c r="U29" s="279">
        <f t="shared" si="4"/>
        <v>100</v>
      </c>
      <c r="AB29" s="597"/>
      <c r="AC29" s="611"/>
      <c r="AD29" s="178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</row>
    <row r="30" spans="1:43" s="3" customFormat="1" ht="32.25" customHeight="1" x14ac:dyDescent="0.25">
      <c r="A30" s="388" t="s">
        <v>435</v>
      </c>
      <c r="B30" s="296" t="s">
        <v>306</v>
      </c>
      <c r="C30" s="270">
        <v>300996.18633046997</v>
      </c>
      <c r="D30" s="270">
        <v>352790.90620000003</v>
      </c>
      <c r="E30" s="270">
        <v>300979.91524515999</v>
      </c>
      <c r="F30" s="389">
        <v>73000674739.570007</v>
      </c>
      <c r="G30" s="271">
        <f t="shared" si="0"/>
        <v>85.313966419115133</v>
      </c>
      <c r="H30" s="271">
        <f t="shared" si="5"/>
        <v>99.994594255326504</v>
      </c>
      <c r="I30" s="270">
        <v>17.375171000000002</v>
      </c>
      <c r="J30" s="270">
        <v>16.27108531</v>
      </c>
      <c r="K30" s="271">
        <f t="shared" si="1"/>
        <v>93.645612523755872</v>
      </c>
      <c r="L30" s="272">
        <f t="shared" si="6"/>
        <v>5.4057446735008251E-3</v>
      </c>
      <c r="M30" s="270">
        <v>0</v>
      </c>
      <c r="N30" s="270">
        <v>0</v>
      </c>
      <c r="O30" s="271">
        <f t="shared" si="2"/>
        <v>0</v>
      </c>
      <c r="P30" s="271">
        <f t="shared" si="7"/>
        <v>0</v>
      </c>
      <c r="Q30" s="270">
        <v>0</v>
      </c>
      <c r="R30" s="270">
        <v>0</v>
      </c>
      <c r="S30" s="270">
        <f t="shared" si="3"/>
        <v>0</v>
      </c>
      <c r="T30" s="270">
        <f t="shared" si="8"/>
        <v>0</v>
      </c>
      <c r="U30" s="279">
        <f t="shared" si="4"/>
        <v>100</v>
      </c>
      <c r="AB30" s="597"/>
      <c r="AC30" s="610"/>
      <c r="AD30" s="178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</row>
    <row r="31" spans="1:43" s="2" customFormat="1" ht="41.25" customHeight="1" x14ac:dyDescent="0.25">
      <c r="A31" s="387" t="s">
        <v>437</v>
      </c>
      <c r="B31" s="295" t="s">
        <v>436</v>
      </c>
      <c r="C31" s="266">
        <v>1741154.2398021698</v>
      </c>
      <c r="D31" s="266">
        <v>2001588.5941000001</v>
      </c>
      <c r="E31" s="266">
        <v>1657062.0183873898</v>
      </c>
      <c r="F31" s="386">
        <v>737665049999.44995</v>
      </c>
      <c r="G31" s="267">
        <f t="shared" si="0"/>
        <v>82.787343176906731</v>
      </c>
      <c r="H31" s="267">
        <f t="shared" si="5"/>
        <v>95.170317511656251</v>
      </c>
      <c r="I31" s="266">
        <v>116341.16332203</v>
      </c>
      <c r="J31" s="266">
        <v>84447.815804779995</v>
      </c>
      <c r="K31" s="267">
        <f t="shared" si="1"/>
        <v>72.586360144113513</v>
      </c>
      <c r="L31" s="267">
        <f t="shared" si="6"/>
        <v>4.8501053998739918</v>
      </c>
      <c r="M31" s="266">
        <v>0</v>
      </c>
      <c r="N31" s="266">
        <v>0</v>
      </c>
      <c r="O31" s="267">
        <f t="shared" si="2"/>
        <v>0</v>
      </c>
      <c r="P31" s="267">
        <f t="shared" si="7"/>
        <v>0</v>
      </c>
      <c r="Q31" s="266">
        <v>0</v>
      </c>
      <c r="R31" s="266">
        <v>0</v>
      </c>
      <c r="S31" s="266">
        <f t="shared" si="3"/>
        <v>0</v>
      </c>
      <c r="T31" s="266">
        <f t="shared" si="8"/>
        <v>0</v>
      </c>
      <c r="U31" s="279">
        <f t="shared" si="4"/>
        <v>100.02042291153025</v>
      </c>
      <c r="AB31" s="594"/>
      <c r="AC31" s="611"/>
      <c r="AD31" s="178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</row>
    <row r="32" spans="1:43" s="3" customFormat="1" ht="20.100000000000001" customHeight="1" x14ac:dyDescent="0.25">
      <c r="A32" s="388" t="s">
        <v>634</v>
      </c>
      <c r="B32" s="296" t="s">
        <v>633</v>
      </c>
      <c r="C32" s="270">
        <v>74001.448519190002</v>
      </c>
      <c r="D32" s="270">
        <v>88508.428</v>
      </c>
      <c r="E32" s="270">
        <v>74001.448519190002</v>
      </c>
      <c r="F32" s="389">
        <v>32392181773.889999</v>
      </c>
      <c r="G32" s="271">
        <f t="shared" si="0"/>
        <v>83.609493684816101</v>
      </c>
      <c r="H32" s="271">
        <f t="shared" si="5"/>
        <v>100</v>
      </c>
      <c r="I32" s="270">
        <v>0</v>
      </c>
      <c r="J32" s="270">
        <v>0</v>
      </c>
      <c r="K32" s="271">
        <f t="shared" si="1"/>
        <v>0</v>
      </c>
      <c r="L32" s="271">
        <f t="shared" si="6"/>
        <v>0</v>
      </c>
      <c r="M32" s="270">
        <v>0</v>
      </c>
      <c r="N32" s="270">
        <v>0</v>
      </c>
      <c r="O32" s="271">
        <f t="shared" si="2"/>
        <v>0</v>
      </c>
      <c r="P32" s="271">
        <f t="shared" si="7"/>
        <v>0</v>
      </c>
      <c r="Q32" s="270">
        <v>0</v>
      </c>
      <c r="R32" s="270">
        <v>0</v>
      </c>
      <c r="S32" s="270">
        <f t="shared" si="3"/>
        <v>0</v>
      </c>
      <c r="T32" s="270">
        <f t="shared" si="8"/>
        <v>0</v>
      </c>
      <c r="U32" s="279">
        <f t="shared" si="4"/>
        <v>100</v>
      </c>
      <c r="AB32" s="597"/>
      <c r="AC32" s="611"/>
      <c r="AD32" s="178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</row>
    <row r="33" spans="1:43" s="3" customFormat="1" ht="20.100000000000001" customHeight="1" x14ac:dyDescent="0.25">
      <c r="A33" s="388" t="s">
        <v>636</v>
      </c>
      <c r="B33" s="296" t="s">
        <v>635</v>
      </c>
      <c r="C33" s="270">
        <v>616458.07075749</v>
      </c>
      <c r="D33" s="270">
        <v>709333.59030000004</v>
      </c>
      <c r="E33" s="270">
        <v>616377.82700177003</v>
      </c>
      <c r="F33" s="389">
        <v>276213455288.95001</v>
      </c>
      <c r="G33" s="271">
        <f t="shared" si="0"/>
        <v>86.895338868850686</v>
      </c>
      <c r="H33" s="273">
        <f t="shared" si="5"/>
        <v>99.98698309592713</v>
      </c>
      <c r="I33" s="270">
        <v>186.59043284999998</v>
      </c>
      <c r="J33" s="270">
        <v>80.243755719999996</v>
      </c>
      <c r="K33" s="271">
        <f t="shared" si="1"/>
        <v>43.005289442952275</v>
      </c>
      <c r="L33" s="273">
        <f t="shared" si="6"/>
        <v>1.3016904072875264E-2</v>
      </c>
      <c r="M33" s="270">
        <v>0</v>
      </c>
      <c r="N33" s="270">
        <v>0</v>
      </c>
      <c r="O33" s="271">
        <f t="shared" si="2"/>
        <v>0</v>
      </c>
      <c r="P33" s="271">
        <f t="shared" si="7"/>
        <v>0</v>
      </c>
      <c r="Q33" s="270">
        <v>0</v>
      </c>
      <c r="R33" s="270">
        <v>0</v>
      </c>
      <c r="S33" s="270">
        <f t="shared" si="3"/>
        <v>0</v>
      </c>
      <c r="T33" s="270">
        <f t="shared" si="8"/>
        <v>0</v>
      </c>
      <c r="U33" s="279">
        <f t="shared" si="4"/>
        <v>100</v>
      </c>
      <c r="AB33" s="597"/>
      <c r="AC33" s="611"/>
      <c r="AD33" s="178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</row>
    <row r="34" spans="1:43" s="3" customFormat="1" ht="20.100000000000001" customHeight="1" x14ac:dyDescent="0.25">
      <c r="A34" s="388" t="s">
        <v>637</v>
      </c>
      <c r="B34" s="296" t="s">
        <v>307</v>
      </c>
      <c r="C34" s="270">
        <v>102883.67876736</v>
      </c>
      <c r="D34" s="270">
        <v>120604.86380000001</v>
      </c>
      <c r="E34" s="270">
        <v>102883.67876736</v>
      </c>
      <c r="F34" s="389">
        <v>42251148030.82</v>
      </c>
      <c r="G34" s="271">
        <f t="shared" si="0"/>
        <v>85.306409315276724</v>
      </c>
      <c r="H34" s="271">
        <f t="shared" si="5"/>
        <v>100</v>
      </c>
      <c r="I34" s="270">
        <v>0</v>
      </c>
      <c r="J34" s="270">
        <v>0</v>
      </c>
      <c r="K34" s="271">
        <f t="shared" si="1"/>
        <v>0</v>
      </c>
      <c r="L34" s="271">
        <f t="shared" si="6"/>
        <v>0</v>
      </c>
      <c r="M34" s="270">
        <v>0</v>
      </c>
      <c r="N34" s="270">
        <v>0</v>
      </c>
      <c r="O34" s="271">
        <f t="shared" si="2"/>
        <v>0</v>
      </c>
      <c r="P34" s="271">
        <f t="shared" si="7"/>
        <v>0</v>
      </c>
      <c r="Q34" s="270">
        <v>0</v>
      </c>
      <c r="R34" s="270">
        <v>0</v>
      </c>
      <c r="S34" s="270">
        <f t="shared" si="3"/>
        <v>0</v>
      </c>
      <c r="T34" s="270">
        <f t="shared" si="8"/>
        <v>0</v>
      </c>
      <c r="U34" s="279">
        <f t="shared" si="4"/>
        <v>100</v>
      </c>
      <c r="AB34" s="597"/>
      <c r="AC34" s="611"/>
      <c r="AD34" s="178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</row>
    <row r="35" spans="1:43" s="3" customFormat="1" ht="20.100000000000001" customHeight="1" x14ac:dyDescent="0.25">
      <c r="A35" s="388" t="s">
        <v>439</v>
      </c>
      <c r="B35" s="296" t="s">
        <v>438</v>
      </c>
      <c r="C35" s="270">
        <v>48243.820179269998</v>
      </c>
      <c r="D35" s="270">
        <v>52637.449000000001</v>
      </c>
      <c r="E35" s="270">
        <v>45279.34908149</v>
      </c>
      <c r="F35" s="389">
        <v>20774449806.810001</v>
      </c>
      <c r="G35" s="271">
        <f t="shared" si="0"/>
        <v>86.021169227805842</v>
      </c>
      <c r="H35" s="271">
        <f t="shared" si="5"/>
        <v>93.855231433240007</v>
      </c>
      <c r="I35" s="270">
        <v>3544.8098668000002</v>
      </c>
      <c r="J35" s="270">
        <v>2964.47109778</v>
      </c>
      <c r="K35" s="271">
        <f t="shared" si="1"/>
        <v>83.628493746439261</v>
      </c>
      <c r="L35" s="271">
        <f t="shared" si="6"/>
        <v>6.1447685667599981</v>
      </c>
      <c r="M35" s="270">
        <v>0</v>
      </c>
      <c r="N35" s="270">
        <v>0</v>
      </c>
      <c r="O35" s="271">
        <f t="shared" si="2"/>
        <v>0</v>
      </c>
      <c r="P35" s="271">
        <f t="shared" si="7"/>
        <v>0</v>
      </c>
      <c r="Q35" s="270">
        <v>0</v>
      </c>
      <c r="R35" s="270">
        <v>0</v>
      </c>
      <c r="S35" s="270">
        <f t="shared" si="3"/>
        <v>0</v>
      </c>
      <c r="T35" s="270">
        <f t="shared" si="8"/>
        <v>0</v>
      </c>
      <c r="U35" s="279">
        <f t="shared" si="4"/>
        <v>100</v>
      </c>
      <c r="AB35" s="597"/>
      <c r="AC35" s="611"/>
      <c r="AD35" s="178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</row>
    <row r="36" spans="1:43" s="3" customFormat="1" ht="20.100000000000001" customHeight="1" x14ac:dyDescent="0.25">
      <c r="A36" s="388" t="s">
        <v>441</v>
      </c>
      <c r="B36" s="296" t="s">
        <v>440</v>
      </c>
      <c r="C36" s="270">
        <v>193512.32862210998</v>
      </c>
      <c r="D36" s="270">
        <v>206862.4302</v>
      </c>
      <c r="E36" s="270">
        <v>193512.32862210998</v>
      </c>
      <c r="F36" s="389">
        <v>88236474474.619995</v>
      </c>
      <c r="G36" s="271">
        <f t="shared" si="0"/>
        <v>93.546386569575347</v>
      </c>
      <c r="H36" s="271">
        <f t="shared" si="5"/>
        <v>100</v>
      </c>
      <c r="I36" s="270">
        <v>0</v>
      </c>
      <c r="J36" s="270">
        <v>0</v>
      </c>
      <c r="K36" s="271">
        <f t="shared" si="1"/>
        <v>0</v>
      </c>
      <c r="L36" s="271">
        <f t="shared" si="6"/>
        <v>0</v>
      </c>
      <c r="M36" s="270">
        <v>0</v>
      </c>
      <c r="N36" s="270">
        <v>0</v>
      </c>
      <c r="O36" s="271">
        <f t="shared" si="2"/>
        <v>0</v>
      </c>
      <c r="P36" s="271">
        <f t="shared" si="7"/>
        <v>0</v>
      </c>
      <c r="Q36" s="270">
        <v>0</v>
      </c>
      <c r="R36" s="270">
        <v>0</v>
      </c>
      <c r="S36" s="270">
        <f t="shared" si="3"/>
        <v>0</v>
      </c>
      <c r="T36" s="270">
        <f t="shared" si="8"/>
        <v>0</v>
      </c>
      <c r="U36" s="279">
        <f t="shared" si="4"/>
        <v>100</v>
      </c>
      <c r="AB36" s="597"/>
      <c r="AC36" s="611"/>
      <c r="AD36" s="178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</row>
    <row r="37" spans="1:43" s="3" customFormat="1" ht="20.100000000000001" customHeight="1" x14ac:dyDescent="0.25">
      <c r="A37" s="388" t="s">
        <v>442</v>
      </c>
      <c r="B37" s="296" t="s">
        <v>308</v>
      </c>
      <c r="C37" s="270">
        <v>249672.88374092002</v>
      </c>
      <c r="D37" s="270">
        <v>322922.18070000003</v>
      </c>
      <c r="E37" s="270">
        <v>249672.88374092002</v>
      </c>
      <c r="F37" s="389">
        <v>110259841896.28</v>
      </c>
      <c r="G37" s="271">
        <f t="shared" si="0"/>
        <v>77.316734081165578</v>
      </c>
      <c r="H37" s="271">
        <f t="shared" si="5"/>
        <v>100</v>
      </c>
      <c r="I37" s="270">
        <v>0</v>
      </c>
      <c r="J37" s="270">
        <v>0</v>
      </c>
      <c r="K37" s="271">
        <f t="shared" si="1"/>
        <v>0</v>
      </c>
      <c r="L37" s="275">
        <f t="shared" si="6"/>
        <v>0</v>
      </c>
      <c r="M37" s="270">
        <v>0</v>
      </c>
      <c r="N37" s="270">
        <v>0</v>
      </c>
      <c r="O37" s="271">
        <f t="shared" si="2"/>
        <v>0</v>
      </c>
      <c r="P37" s="271">
        <f t="shared" si="7"/>
        <v>0</v>
      </c>
      <c r="Q37" s="270">
        <v>0</v>
      </c>
      <c r="R37" s="270">
        <v>0</v>
      </c>
      <c r="S37" s="270">
        <f t="shared" si="3"/>
        <v>0</v>
      </c>
      <c r="T37" s="270">
        <f t="shared" si="8"/>
        <v>0</v>
      </c>
      <c r="U37" s="279">
        <f t="shared" si="4"/>
        <v>100</v>
      </c>
      <c r="AB37" s="597"/>
      <c r="AC37" s="611"/>
      <c r="AD37" s="178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</row>
    <row r="38" spans="1:43" s="3" customFormat="1" ht="20.100000000000001" customHeight="1" x14ac:dyDescent="0.25">
      <c r="A38" s="388" t="s">
        <v>390</v>
      </c>
      <c r="B38" s="296" t="s">
        <v>309</v>
      </c>
      <c r="C38" s="270">
        <v>118594.78425845</v>
      </c>
      <c r="D38" s="270">
        <v>137240.05679999999</v>
      </c>
      <c r="E38" s="270">
        <v>118594.78425845</v>
      </c>
      <c r="F38" s="389">
        <v>51613541913.379997</v>
      </c>
      <c r="G38" s="271">
        <f t="shared" si="0"/>
        <v>86.414117731879287</v>
      </c>
      <c r="H38" s="271">
        <f t="shared" si="5"/>
        <v>100</v>
      </c>
      <c r="I38" s="270">
        <v>0</v>
      </c>
      <c r="J38" s="270">
        <v>0</v>
      </c>
      <c r="K38" s="271">
        <f t="shared" si="1"/>
        <v>0</v>
      </c>
      <c r="L38" s="271">
        <f t="shared" si="6"/>
        <v>0</v>
      </c>
      <c r="M38" s="270">
        <v>0</v>
      </c>
      <c r="N38" s="270">
        <v>0</v>
      </c>
      <c r="O38" s="271">
        <f t="shared" si="2"/>
        <v>0</v>
      </c>
      <c r="P38" s="271">
        <f t="shared" si="7"/>
        <v>0</v>
      </c>
      <c r="Q38" s="270">
        <v>0</v>
      </c>
      <c r="R38" s="270">
        <v>0</v>
      </c>
      <c r="S38" s="270">
        <f t="shared" si="3"/>
        <v>0</v>
      </c>
      <c r="T38" s="270">
        <f t="shared" si="8"/>
        <v>0</v>
      </c>
      <c r="U38" s="279">
        <f t="shared" si="4"/>
        <v>100</v>
      </c>
      <c r="AB38" s="597"/>
      <c r="AC38" s="611"/>
      <c r="AD38" s="178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</row>
    <row r="39" spans="1:43" s="3" customFormat="1" ht="51" customHeight="1" x14ac:dyDescent="0.25">
      <c r="A39" s="388" t="s">
        <v>392</v>
      </c>
      <c r="B39" s="296" t="s">
        <v>391</v>
      </c>
      <c r="C39" s="270">
        <v>25238.673899959998</v>
      </c>
      <c r="D39" s="270">
        <v>28713.552599999999</v>
      </c>
      <c r="E39" s="270">
        <v>25238.673899959998</v>
      </c>
      <c r="F39" s="389">
        <v>11840185435.530001</v>
      </c>
      <c r="G39" s="271">
        <f t="shared" si="0"/>
        <v>87.89812341075482</v>
      </c>
      <c r="H39" s="271">
        <f t="shared" si="5"/>
        <v>100</v>
      </c>
      <c r="I39" s="270">
        <v>0</v>
      </c>
      <c r="J39" s="270">
        <v>0</v>
      </c>
      <c r="K39" s="271">
        <f t="shared" si="1"/>
        <v>0</v>
      </c>
      <c r="L39" s="275">
        <f t="shared" si="6"/>
        <v>0</v>
      </c>
      <c r="M39" s="270">
        <v>0</v>
      </c>
      <c r="N39" s="270">
        <v>0</v>
      </c>
      <c r="O39" s="271">
        <f t="shared" si="2"/>
        <v>0</v>
      </c>
      <c r="P39" s="271">
        <f t="shared" si="7"/>
        <v>0</v>
      </c>
      <c r="Q39" s="270">
        <v>0</v>
      </c>
      <c r="R39" s="270">
        <v>0</v>
      </c>
      <c r="S39" s="270">
        <f t="shared" si="3"/>
        <v>0</v>
      </c>
      <c r="T39" s="270">
        <f t="shared" si="8"/>
        <v>0</v>
      </c>
      <c r="U39" s="279">
        <f t="shared" si="4"/>
        <v>100</v>
      </c>
      <c r="AB39" s="597"/>
      <c r="AC39" s="611"/>
      <c r="AD39" s="178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</row>
    <row r="40" spans="1:43" s="3" customFormat="1" ht="60" customHeight="1" x14ac:dyDescent="0.25">
      <c r="A40" s="388" t="s">
        <v>393</v>
      </c>
      <c r="B40" s="296" t="s">
        <v>275</v>
      </c>
      <c r="C40" s="270">
        <v>99324.629714919996</v>
      </c>
      <c r="D40" s="270">
        <v>92693.119600000005</v>
      </c>
      <c r="E40" s="270">
        <v>66818.079728140001</v>
      </c>
      <c r="F40" s="389">
        <v>30822738971.43</v>
      </c>
      <c r="G40" s="271">
        <f t="shared" si="0"/>
        <v>72.085263735303172</v>
      </c>
      <c r="H40" s="271">
        <f t="shared" si="5"/>
        <v>67.272417646982646</v>
      </c>
      <c r="I40" s="270">
        <v>45389.456946179998</v>
      </c>
      <c r="J40" s="270">
        <v>32627.549986779999</v>
      </c>
      <c r="K40" s="271">
        <f t="shared" si="1"/>
        <v>71.883543408478587</v>
      </c>
      <c r="L40" s="271">
        <f t="shared" si="6"/>
        <v>32.849405107702978</v>
      </c>
      <c r="M40" s="270">
        <v>0</v>
      </c>
      <c r="N40" s="270">
        <v>0</v>
      </c>
      <c r="O40" s="271">
        <f t="shared" si="2"/>
        <v>0</v>
      </c>
      <c r="P40" s="271">
        <f t="shared" si="7"/>
        <v>0</v>
      </c>
      <c r="Q40" s="270">
        <v>0</v>
      </c>
      <c r="R40" s="270">
        <v>0</v>
      </c>
      <c r="S40" s="270">
        <f t="shared" si="3"/>
        <v>0</v>
      </c>
      <c r="T40" s="270">
        <f t="shared" si="8"/>
        <v>0</v>
      </c>
      <c r="U40" s="279">
        <f t="shared" si="4"/>
        <v>100.12182275468562</v>
      </c>
      <c r="AB40" s="597"/>
      <c r="AC40" s="611"/>
      <c r="AD40" s="178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</row>
    <row r="41" spans="1:43" s="3" customFormat="1" ht="20.100000000000001" customHeight="1" x14ac:dyDescent="0.25">
      <c r="A41" s="388" t="s">
        <v>571</v>
      </c>
      <c r="B41" s="296" t="s">
        <v>570</v>
      </c>
      <c r="C41" s="270">
        <v>140003.01959606001</v>
      </c>
      <c r="D41" s="270">
        <v>112262.3927</v>
      </c>
      <c r="E41" s="270">
        <v>103035.87885210001</v>
      </c>
      <c r="F41" s="389">
        <v>45057907915.75</v>
      </c>
      <c r="G41" s="271">
        <f t="shared" si="0"/>
        <v>91.781295921105027</v>
      </c>
      <c r="H41" s="271">
        <f t="shared" si="5"/>
        <v>73.595468975870332</v>
      </c>
      <c r="I41" s="270">
        <v>47097.272819530001</v>
      </c>
      <c r="J41" s="270">
        <v>36967.140743960001</v>
      </c>
      <c r="K41" s="271">
        <f t="shared" si="1"/>
        <v>78.491043176985613</v>
      </c>
      <c r="L41" s="271">
        <f t="shared" si="6"/>
        <v>26.404531024129668</v>
      </c>
      <c r="M41" s="270">
        <v>0</v>
      </c>
      <c r="N41" s="270">
        <v>0</v>
      </c>
      <c r="O41" s="271">
        <f t="shared" si="2"/>
        <v>0</v>
      </c>
      <c r="P41" s="271">
        <f t="shared" si="7"/>
        <v>0</v>
      </c>
      <c r="Q41" s="270">
        <v>0</v>
      </c>
      <c r="R41" s="270">
        <v>0</v>
      </c>
      <c r="S41" s="270">
        <f t="shared" si="3"/>
        <v>0</v>
      </c>
      <c r="T41" s="270">
        <f t="shared" si="8"/>
        <v>0</v>
      </c>
      <c r="U41" s="279">
        <f t="shared" si="4"/>
        <v>100</v>
      </c>
      <c r="AB41" s="597"/>
      <c r="AC41" s="611"/>
      <c r="AD41" s="178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</row>
    <row r="42" spans="1:43" s="3" customFormat="1" ht="20.100000000000001" customHeight="1" x14ac:dyDescent="0.25">
      <c r="A42" s="388" t="s">
        <v>573</v>
      </c>
      <c r="B42" s="296" t="s">
        <v>572</v>
      </c>
      <c r="C42" s="270">
        <v>31524.60914755</v>
      </c>
      <c r="D42" s="270">
        <v>38799.696000000004</v>
      </c>
      <c r="E42" s="270">
        <v>31177.454336900002</v>
      </c>
      <c r="F42" s="389">
        <v>12885712477.379999</v>
      </c>
      <c r="G42" s="271">
        <f t="shared" si="0"/>
        <v>80.354893339628234</v>
      </c>
      <c r="H42" s="271">
        <f t="shared" si="5"/>
        <v>98.898781554990421</v>
      </c>
      <c r="I42" s="270">
        <v>679.84755064000001</v>
      </c>
      <c r="J42" s="270">
        <v>547.15481064999994</v>
      </c>
      <c r="K42" s="271">
        <f t="shared" si="1"/>
        <v>80.481986018029374</v>
      </c>
      <c r="L42" s="271">
        <f t="shared" si="6"/>
        <v>1.735643439983849</v>
      </c>
      <c r="M42" s="270">
        <v>0</v>
      </c>
      <c r="N42" s="270">
        <v>0</v>
      </c>
      <c r="O42" s="271">
        <f t="shared" si="2"/>
        <v>0</v>
      </c>
      <c r="P42" s="271">
        <f t="shared" si="7"/>
        <v>0</v>
      </c>
      <c r="Q42" s="270">
        <v>0</v>
      </c>
      <c r="R42" s="270">
        <v>0</v>
      </c>
      <c r="S42" s="270">
        <f t="shared" si="3"/>
        <v>0</v>
      </c>
      <c r="T42" s="270">
        <f t="shared" si="8"/>
        <v>0</v>
      </c>
      <c r="U42" s="279">
        <f t="shared" si="4"/>
        <v>100.63442499497427</v>
      </c>
      <c r="AB42" s="597"/>
      <c r="AC42" s="611"/>
      <c r="AD42" s="178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</row>
    <row r="43" spans="1:43" s="3" customFormat="1" ht="52.5" customHeight="1" x14ac:dyDescent="0.25">
      <c r="A43" s="388" t="s">
        <v>574</v>
      </c>
      <c r="B43" s="296" t="s">
        <v>616</v>
      </c>
      <c r="C43" s="270">
        <v>20875.24243473</v>
      </c>
      <c r="D43" s="270">
        <v>32139.256600000001</v>
      </c>
      <c r="E43" s="270">
        <v>20875.24243473</v>
      </c>
      <c r="F43" s="389">
        <v>11804176669.18</v>
      </c>
      <c r="G43" s="271">
        <f t="shared" si="0"/>
        <v>64.9524744599413</v>
      </c>
      <c r="H43" s="271">
        <f t="shared" si="5"/>
        <v>100</v>
      </c>
      <c r="I43" s="270">
        <v>0</v>
      </c>
      <c r="J43" s="270">
        <v>0</v>
      </c>
      <c r="K43" s="271">
        <f t="shared" si="1"/>
        <v>0</v>
      </c>
      <c r="L43" s="271">
        <f t="shared" si="6"/>
        <v>0</v>
      </c>
      <c r="M43" s="270">
        <v>0</v>
      </c>
      <c r="N43" s="270">
        <v>0</v>
      </c>
      <c r="O43" s="271">
        <f t="shared" si="2"/>
        <v>0</v>
      </c>
      <c r="P43" s="271">
        <f t="shared" si="7"/>
        <v>0</v>
      </c>
      <c r="Q43" s="270">
        <v>0</v>
      </c>
      <c r="R43" s="270">
        <v>0</v>
      </c>
      <c r="S43" s="270">
        <f t="shared" si="3"/>
        <v>0</v>
      </c>
      <c r="T43" s="270">
        <f t="shared" si="8"/>
        <v>0</v>
      </c>
      <c r="U43" s="279">
        <f t="shared" si="4"/>
        <v>100</v>
      </c>
      <c r="AB43" s="597"/>
      <c r="AC43" s="611"/>
      <c r="AD43" s="178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</row>
    <row r="44" spans="1:43" s="3" customFormat="1" ht="51" customHeight="1" x14ac:dyDescent="0.25">
      <c r="A44" s="388" t="s">
        <v>575</v>
      </c>
      <c r="B44" s="296" t="s">
        <v>617</v>
      </c>
      <c r="C44" s="270">
        <v>20821.050164159999</v>
      </c>
      <c r="D44" s="270">
        <v>58871.577799999999</v>
      </c>
      <c r="E44" s="270">
        <v>9594.3891442700005</v>
      </c>
      <c r="F44" s="389">
        <v>3513235345.4299998</v>
      </c>
      <c r="G44" s="271">
        <f t="shared" si="0"/>
        <v>16.29714966509697</v>
      </c>
      <c r="H44" s="271">
        <f t="shared" si="5"/>
        <v>46.080236436801627</v>
      </c>
      <c r="I44" s="270">
        <v>19443.185706029999</v>
      </c>
      <c r="J44" s="270">
        <v>11261.25540989</v>
      </c>
      <c r="K44" s="271">
        <f t="shared" si="1"/>
        <v>57.918777201194452</v>
      </c>
      <c r="L44" s="271">
        <f t="shared" si="6"/>
        <v>54.085914596538423</v>
      </c>
      <c r="M44" s="270">
        <v>0</v>
      </c>
      <c r="N44" s="270">
        <v>0</v>
      </c>
      <c r="O44" s="271">
        <f t="shared" si="2"/>
        <v>0</v>
      </c>
      <c r="P44" s="271">
        <f t="shared" si="7"/>
        <v>0</v>
      </c>
      <c r="Q44" s="270">
        <v>0</v>
      </c>
      <c r="R44" s="270">
        <v>0</v>
      </c>
      <c r="S44" s="270">
        <f t="shared" si="3"/>
        <v>0</v>
      </c>
      <c r="T44" s="270">
        <f t="shared" si="8"/>
        <v>0</v>
      </c>
      <c r="U44" s="279">
        <f t="shared" si="4"/>
        <v>100.16615103334004</v>
      </c>
      <c r="AB44" s="597"/>
      <c r="AC44" s="610"/>
      <c r="AD44" s="178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</row>
    <row r="45" spans="1:43" s="2" customFormat="1" ht="23.1" customHeight="1" x14ac:dyDescent="0.25">
      <c r="A45" s="387" t="s">
        <v>577</v>
      </c>
      <c r="B45" s="295" t="s">
        <v>576</v>
      </c>
      <c r="C45" s="266">
        <v>2793389.3732322101</v>
      </c>
      <c r="D45" s="266">
        <v>2245827.5151</v>
      </c>
      <c r="E45" s="266">
        <v>1730508.1112669499</v>
      </c>
      <c r="F45" s="386">
        <v>607989563719.31995</v>
      </c>
      <c r="G45" s="267">
        <f t="shared" si="0"/>
        <v>77.054364132229253</v>
      </c>
      <c r="H45" s="267">
        <f t="shared" si="5"/>
        <v>61.95012152081727</v>
      </c>
      <c r="I45" s="266">
        <v>2035408.3646350701</v>
      </c>
      <c r="J45" s="266">
        <v>1408649.23325019</v>
      </c>
      <c r="K45" s="267">
        <f t="shared" si="1"/>
        <v>69.207204692938745</v>
      </c>
      <c r="L45" s="267">
        <f t="shared" si="6"/>
        <v>50.427958477562775</v>
      </c>
      <c r="M45" s="266">
        <v>0</v>
      </c>
      <c r="N45" s="266">
        <v>0</v>
      </c>
      <c r="O45" s="267">
        <f t="shared" si="2"/>
        <v>0</v>
      </c>
      <c r="P45" s="267">
        <f t="shared" si="7"/>
        <v>0</v>
      </c>
      <c r="Q45" s="266">
        <v>0</v>
      </c>
      <c r="R45" s="266">
        <v>0</v>
      </c>
      <c r="S45" s="266">
        <f t="shared" si="3"/>
        <v>0</v>
      </c>
      <c r="T45" s="266">
        <f t="shared" si="8"/>
        <v>0</v>
      </c>
      <c r="U45" s="279">
        <f t="shared" si="4"/>
        <v>0</v>
      </c>
      <c r="AB45" s="594"/>
      <c r="AC45" s="611"/>
      <c r="AD45" s="178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</row>
    <row r="46" spans="1:43" s="3" customFormat="1" ht="23.1" customHeight="1" x14ac:dyDescent="0.25">
      <c r="A46" s="388" t="s">
        <v>553</v>
      </c>
      <c r="B46" s="296" t="s">
        <v>552</v>
      </c>
      <c r="C46" s="270">
        <v>50748.096545160006</v>
      </c>
      <c r="D46" s="270">
        <v>50342.140899999999</v>
      </c>
      <c r="E46" s="270">
        <v>17486.562780419998</v>
      </c>
      <c r="F46" s="389">
        <v>6435243226.6599998</v>
      </c>
      <c r="G46" s="271">
        <f t="shared" si="0"/>
        <v>34.735437285345959</v>
      </c>
      <c r="H46" s="271">
        <f t="shared" si="5"/>
        <v>34.457573723694154</v>
      </c>
      <c r="I46" s="270">
        <v>43976.180052080002</v>
      </c>
      <c r="J46" s="270">
        <v>33359.225984780001</v>
      </c>
      <c r="K46" s="271">
        <f t="shared" si="1"/>
        <v>75.857489089032796</v>
      </c>
      <c r="L46" s="271">
        <f t="shared" si="6"/>
        <v>65.734930481765176</v>
      </c>
      <c r="M46" s="270">
        <v>0</v>
      </c>
      <c r="N46" s="270">
        <v>0</v>
      </c>
      <c r="O46" s="271">
        <f t="shared" si="2"/>
        <v>0</v>
      </c>
      <c r="P46" s="271">
        <f t="shared" si="7"/>
        <v>0</v>
      </c>
      <c r="Q46" s="270">
        <v>0</v>
      </c>
      <c r="R46" s="270">
        <v>0</v>
      </c>
      <c r="S46" s="270">
        <f t="shared" si="3"/>
        <v>0</v>
      </c>
      <c r="T46" s="270">
        <f t="shared" si="8"/>
        <v>0</v>
      </c>
      <c r="U46" s="279">
        <f t="shared" si="4"/>
        <v>100.19250420545933</v>
      </c>
      <c r="AB46" s="597"/>
      <c r="AC46" s="611"/>
      <c r="AD46" s="178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</row>
    <row r="47" spans="1:43" s="3" customFormat="1" ht="23.1" customHeight="1" x14ac:dyDescent="0.25">
      <c r="A47" s="388" t="s">
        <v>302</v>
      </c>
      <c r="B47" s="296" t="s">
        <v>301</v>
      </c>
      <c r="C47" s="270">
        <v>54531.13289031</v>
      </c>
      <c r="D47" s="270">
        <v>52527.676099999997</v>
      </c>
      <c r="E47" s="270">
        <v>40184.925697839994</v>
      </c>
      <c r="F47" s="389">
        <v>920465912.24000001</v>
      </c>
      <c r="G47" s="271">
        <f t="shared" si="0"/>
        <v>76.502386325520305</v>
      </c>
      <c r="H47" s="271">
        <f t="shared" si="5"/>
        <v>73.691712546431845</v>
      </c>
      <c r="I47" s="270">
        <v>34934.457924940005</v>
      </c>
      <c r="J47" s="270">
        <v>26827.052483470001</v>
      </c>
      <c r="K47" s="271">
        <f t="shared" si="1"/>
        <v>76.792525423209554</v>
      </c>
      <c r="L47" s="271">
        <f t="shared" si="6"/>
        <v>49.19584659543554</v>
      </c>
      <c r="M47" s="270">
        <v>0</v>
      </c>
      <c r="N47" s="270">
        <v>0</v>
      </c>
      <c r="O47" s="271">
        <f t="shared" si="2"/>
        <v>0</v>
      </c>
      <c r="P47" s="271">
        <f t="shared" si="7"/>
        <v>0</v>
      </c>
      <c r="Q47" s="270">
        <v>0</v>
      </c>
      <c r="R47" s="270">
        <v>0</v>
      </c>
      <c r="S47" s="270">
        <f t="shared" si="3"/>
        <v>0</v>
      </c>
      <c r="T47" s="270">
        <f t="shared" si="8"/>
        <v>0</v>
      </c>
      <c r="U47" s="279">
        <f t="shared" si="4"/>
        <v>0</v>
      </c>
      <c r="AB47" s="597"/>
      <c r="AC47" s="611"/>
      <c r="AD47" s="178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</row>
    <row r="48" spans="1:43" s="3" customFormat="1" ht="36" customHeight="1" x14ac:dyDescent="0.25">
      <c r="A48" s="388" t="s">
        <v>240</v>
      </c>
      <c r="B48" s="296" t="s">
        <v>239</v>
      </c>
      <c r="C48" s="270">
        <v>16509.15702183</v>
      </c>
      <c r="D48" s="270">
        <v>25309.4136</v>
      </c>
      <c r="E48" s="270">
        <v>16509.06702183</v>
      </c>
      <c r="F48" s="389">
        <v>12193018077.809999</v>
      </c>
      <c r="G48" s="271">
        <f t="shared" si="0"/>
        <v>65.22895900610672</v>
      </c>
      <c r="H48" s="271">
        <f t="shared" si="5"/>
        <v>99.999454847998109</v>
      </c>
      <c r="I48" s="270">
        <v>0.09</v>
      </c>
      <c r="J48" s="270">
        <v>0.09</v>
      </c>
      <c r="K48" s="271">
        <f t="shared" si="1"/>
        <v>100</v>
      </c>
      <c r="L48" s="272">
        <f t="shared" si="6"/>
        <v>5.4515200189200036E-4</v>
      </c>
      <c r="M48" s="270">
        <v>0</v>
      </c>
      <c r="N48" s="270">
        <v>0</v>
      </c>
      <c r="O48" s="271">
        <f t="shared" si="2"/>
        <v>0</v>
      </c>
      <c r="P48" s="271">
        <f t="shared" si="7"/>
        <v>0</v>
      </c>
      <c r="Q48" s="270">
        <v>0</v>
      </c>
      <c r="R48" s="270">
        <v>0</v>
      </c>
      <c r="S48" s="270">
        <f t="shared" si="3"/>
        <v>0</v>
      </c>
      <c r="T48" s="270">
        <f t="shared" si="8"/>
        <v>0</v>
      </c>
      <c r="U48" s="279">
        <f t="shared" si="4"/>
        <v>100</v>
      </c>
      <c r="AB48" s="597"/>
      <c r="AC48" s="611"/>
      <c r="AD48" s="178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</row>
    <row r="49" spans="1:43" s="3" customFormat="1" ht="30.75" customHeight="1" x14ac:dyDescent="0.25">
      <c r="A49" s="388" t="s">
        <v>242</v>
      </c>
      <c r="B49" s="296" t="s">
        <v>241</v>
      </c>
      <c r="C49" s="270">
        <v>26359.225768069999</v>
      </c>
      <c r="D49" s="270">
        <v>33525.282299999999</v>
      </c>
      <c r="E49" s="270">
        <v>25522.372511009999</v>
      </c>
      <c r="F49" s="389">
        <v>13839572357.809999</v>
      </c>
      <c r="G49" s="271">
        <f t="shared" si="0"/>
        <v>76.128732586421805</v>
      </c>
      <c r="H49" s="271">
        <f t="shared" si="5"/>
        <v>96.825197885464021</v>
      </c>
      <c r="I49" s="270">
        <v>1146.640993</v>
      </c>
      <c r="J49" s="270">
        <v>861.78692427999999</v>
      </c>
      <c r="K49" s="271">
        <f t="shared" si="1"/>
        <v>75.157519183513088</v>
      </c>
      <c r="L49" s="271">
        <f t="shared" si="6"/>
        <v>3.2693939187087864</v>
      </c>
      <c r="M49" s="270">
        <v>0</v>
      </c>
      <c r="N49" s="270">
        <v>0</v>
      </c>
      <c r="O49" s="271">
        <f t="shared" si="2"/>
        <v>0</v>
      </c>
      <c r="P49" s="271">
        <f t="shared" si="7"/>
        <v>0</v>
      </c>
      <c r="Q49" s="270">
        <v>0</v>
      </c>
      <c r="R49" s="270">
        <v>0</v>
      </c>
      <c r="S49" s="270">
        <f t="shared" si="3"/>
        <v>0</v>
      </c>
      <c r="T49" s="270">
        <f t="shared" si="8"/>
        <v>0</v>
      </c>
      <c r="U49" s="279">
        <f t="shared" si="4"/>
        <v>100.09459180417281</v>
      </c>
      <c r="AB49" s="597"/>
      <c r="AC49" s="611"/>
      <c r="AD49" s="178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</row>
    <row r="50" spans="1:43" s="3" customFormat="1" ht="23.1" customHeight="1" x14ac:dyDescent="0.25">
      <c r="A50" s="388" t="s">
        <v>244</v>
      </c>
      <c r="B50" s="296" t="s">
        <v>243</v>
      </c>
      <c r="C50" s="270">
        <v>288003.86791683</v>
      </c>
      <c r="D50" s="270">
        <v>213508.8841</v>
      </c>
      <c r="E50" s="270">
        <v>173165.67238810001</v>
      </c>
      <c r="F50" s="389">
        <v>52421265459.010002</v>
      </c>
      <c r="G50" s="271">
        <f t="shared" si="0"/>
        <v>81.104668369207218</v>
      </c>
      <c r="H50" s="271">
        <f t="shared" si="5"/>
        <v>60.126162068804902</v>
      </c>
      <c r="I50" s="270">
        <v>321646.12693685998</v>
      </c>
      <c r="J50" s="270">
        <v>245403.35930770001</v>
      </c>
      <c r="K50" s="271">
        <f t="shared" si="1"/>
        <v>76.29607160041239</v>
      </c>
      <c r="L50" s="271">
        <f t="shared" si="6"/>
        <v>85.208355388674079</v>
      </c>
      <c r="M50" s="270">
        <v>0</v>
      </c>
      <c r="N50" s="270">
        <v>0</v>
      </c>
      <c r="O50" s="271">
        <f t="shared" si="2"/>
        <v>0</v>
      </c>
      <c r="P50" s="271">
        <f t="shared" si="7"/>
        <v>0</v>
      </c>
      <c r="Q50" s="270">
        <v>0</v>
      </c>
      <c r="R50" s="270">
        <v>0</v>
      </c>
      <c r="S50" s="270">
        <f t="shared" si="3"/>
        <v>0</v>
      </c>
      <c r="T50" s="270">
        <f t="shared" si="8"/>
        <v>0</v>
      </c>
      <c r="U50" s="279">
        <f t="shared" si="4"/>
        <v>0</v>
      </c>
      <c r="AB50" s="597"/>
      <c r="AC50" s="611"/>
      <c r="AD50" s="178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</row>
    <row r="51" spans="1:43" s="3" customFormat="1" ht="23.1" customHeight="1" x14ac:dyDescent="0.25">
      <c r="A51" s="388" t="s">
        <v>246</v>
      </c>
      <c r="B51" s="296" t="s">
        <v>245</v>
      </c>
      <c r="C51" s="270">
        <v>17846.222404529999</v>
      </c>
      <c r="D51" s="270">
        <v>15155.7322</v>
      </c>
      <c r="E51" s="270">
        <v>10155.118723700001</v>
      </c>
      <c r="F51" s="389">
        <v>7006826411.6499996</v>
      </c>
      <c r="G51" s="271">
        <f t="shared" si="0"/>
        <v>67.005134358998504</v>
      </c>
      <c r="H51" s="271">
        <f t="shared" si="5"/>
        <v>56.903463901258313</v>
      </c>
      <c r="I51" s="270">
        <v>25509.893265369999</v>
      </c>
      <c r="J51" s="270">
        <v>11211.17252966</v>
      </c>
      <c r="K51" s="271">
        <f t="shared" si="1"/>
        <v>43.948331782631591</v>
      </c>
      <c r="L51" s="271">
        <f t="shared" si="6"/>
        <v>62.820984046540907</v>
      </c>
      <c r="M51" s="270">
        <v>0</v>
      </c>
      <c r="N51" s="270">
        <v>0</v>
      </c>
      <c r="O51" s="271">
        <f t="shared" si="2"/>
        <v>0</v>
      </c>
      <c r="P51" s="271">
        <f t="shared" si="7"/>
        <v>0</v>
      </c>
      <c r="Q51" s="270">
        <v>0</v>
      </c>
      <c r="R51" s="270">
        <v>0</v>
      </c>
      <c r="S51" s="270">
        <f t="shared" si="3"/>
        <v>0</v>
      </c>
      <c r="T51" s="270">
        <f t="shared" si="8"/>
        <v>0</v>
      </c>
      <c r="U51" s="279">
        <f t="shared" si="4"/>
        <v>0</v>
      </c>
      <c r="AB51" s="597"/>
      <c r="AC51" s="611"/>
      <c r="AD51" s="178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</row>
    <row r="52" spans="1:43" s="3" customFormat="1" ht="23.1" customHeight="1" x14ac:dyDescent="0.25">
      <c r="A52" s="388" t="s">
        <v>248</v>
      </c>
      <c r="B52" s="296" t="s">
        <v>247</v>
      </c>
      <c r="C52" s="270">
        <v>34197.764835900001</v>
      </c>
      <c r="D52" s="270">
        <v>30912.0016</v>
      </c>
      <c r="E52" s="270">
        <v>24305.936638470001</v>
      </c>
      <c r="F52" s="389">
        <v>16336486467.25</v>
      </c>
      <c r="G52" s="271">
        <f t="shared" si="0"/>
        <v>78.62944934135227</v>
      </c>
      <c r="H52" s="271">
        <f t="shared" si="5"/>
        <v>71.074635301761617</v>
      </c>
      <c r="I52" s="270">
        <v>35672.261211359997</v>
      </c>
      <c r="J52" s="270">
        <v>29999.592059639999</v>
      </c>
      <c r="K52" s="271">
        <f t="shared" si="1"/>
        <v>84.097814494827958</v>
      </c>
      <c r="L52" s="271">
        <f t="shared" si="6"/>
        <v>87.723838688273389</v>
      </c>
      <c r="M52" s="270">
        <v>0</v>
      </c>
      <c r="N52" s="270">
        <v>0</v>
      </c>
      <c r="O52" s="271">
        <f t="shared" si="2"/>
        <v>0</v>
      </c>
      <c r="P52" s="271">
        <f t="shared" si="7"/>
        <v>0</v>
      </c>
      <c r="Q52" s="270">
        <v>0</v>
      </c>
      <c r="R52" s="270">
        <v>0</v>
      </c>
      <c r="S52" s="270">
        <f t="shared" si="3"/>
        <v>0</v>
      </c>
      <c r="T52" s="270">
        <f t="shared" si="8"/>
        <v>0</v>
      </c>
      <c r="U52" s="279">
        <f t="shared" si="4"/>
        <v>0</v>
      </c>
      <c r="AB52" s="597"/>
      <c r="AC52" s="611"/>
      <c r="AD52" s="178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</row>
    <row r="53" spans="1:43" s="3" customFormat="1" ht="23.1" customHeight="1" x14ac:dyDescent="0.25">
      <c r="A53" s="388" t="s">
        <v>250</v>
      </c>
      <c r="B53" s="296" t="s">
        <v>249</v>
      </c>
      <c r="C53" s="270">
        <v>527159.63383430999</v>
      </c>
      <c r="D53" s="270">
        <v>315948.6594</v>
      </c>
      <c r="E53" s="270">
        <v>245426.02242567</v>
      </c>
      <c r="F53" s="389">
        <v>86482490672.740005</v>
      </c>
      <c r="G53" s="271">
        <f t="shared" si="0"/>
        <v>77.679083333268295</v>
      </c>
      <c r="H53" s="271">
        <f t="shared" si="5"/>
        <v>46.556300345031566</v>
      </c>
      <c r="I53" s="270">
        <v>428973.83337860997</v>
      </c>
      <c r="J53" s="270">
        <v>318265.66594064003</v>
      </c>
      <c r="K53" s="271">
        <f t="shared" si="1"/>
        <v>74.192326239101973</v>
      </c>
      <c r="L53" s="271">
        <f t="shared" si="6"/>
        <v>60.373679150227424</v>
      </c>
      <c r="M53" s="270">
        <v>0</v>
      </c>
      <c r="N53" s="270">
        <v>0</v>
      </c>
      <c r="O53" s="271">
        <f t="shared" si="2"/>
        <v>0</v>
      </c>
      <c r="P53" s="271">
        <f t="shared" si="7"/>
        <v>0</v>
      </c>
      <c r="Q53" s="270">
        <v>0</v>
      </c>
      <c r="R53" s="270">
        <v>0</v>
      </c>
      <c r="S53" s="270">
        <f t="shared" si="3"/>
        <v>0</v>
      </c>
      <c r="T53" s="270">
        <f t="shared" si="8"/>
        <v>0</v>
      </c>
      <c r="U53" s="279">
        <f t="shared" si="4"/>
        <v>0</v>
      </c>
      <c r="AB53" s="597"/>
      <c r="AC53" s="611"/>
      <c r="AD53" s="178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</row>
    <row r="54" spans="1:43" s="3" customFormat="1" ht="31.5" customHeight="1" x14ac:dyDescent="0.25">
      <c r="A54" s="388" t="s">
        <v>251</v>
      </c>
      <c r="B54" s="297" t="s">
        <v>4</v>
      </c>
      <c r="C54" s="270">
        <v>991596.67417125998</v>
      </c>
      <c r="D54" s="270">
        <v>628826.50870000001</v>
      </c>
      <c r="E54" s="270">
        <v>544314.18520468997</v>
      </c>
      <c r="F54" s="389">
        <v>125948263200.61</v>
      </c>
      <c r="G54" s="271">
        <f t="shared" si="0"/>
        <v>86.560311576236501</v>
      </c>
      <c r="H54" s="271">
        <f t="shared" si="5"/>
        <v>54.892699762189878</v>
      </c>
      <c r="I54" s="270">
        <v>851518.80864020996</v>
      </c>
      <c r="J54" s="270">
        <v>573537.99960347998</v>
      </c>
      <c r="K54" s="271">
        <f t="shared" si="1"/>
        <v>67.354707116729756</v>
      </c>
      <c r="L54" s="271">
        <f t="shared" si="6"/>
        <v>57.839847040917313</v>
      </c>
      <c r="M54" s="270">
        <v>0</v>
      </c>
      <c r="N54" s="270">
        <v>0</v>
      </c>
      <c r="O54" s="271">
        <f t="shared" si="2"/>
        <v>0</v>
      </c>
      <c r="P54" s="271">
        <f t="shared" si="7"/>
        <v>0</v>
      </c>
      <c r="Q54" s="270">
        <v>0</v>
      </c>
      <c r="R54" s="270">
        <v>0</v>
      </c>
      <c r="S54" s="270">
        <f t="shared" si="3"/>
        <v>0</v>
      </c>
      <c r="T54" s="270">
        <f t="shared" si="8"/>
        <v>0</v>
      </c>
      <c r="U54" s="279">
        <f t="shared" si="4"/>
        <v>0</v>
      </c>
      <c r="AB54" s="597"/>
      <c r="AC54" s="611"/>
      <c r="AD54" s="178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</row>
    <row r="55" spans="1:43" s="3" customFormat="1" ht="23.1" customHeight="1" x14ac:dyDescent="0.25">
      <c r="A55" s="388" t="s">
        <v>253</v>
      </c>
      <c r="B55" s="296" t="s">
        <v>252</v>
      </c>
      <c r="C55" s="270">
        <v>60421.077328680003</v>
      </c>
      <c r="D55" s="270">
        <v>31351.314699999999</v>
      </c>
      <c r="E55" s="270">
        <v>21734.038183500001</v>
      </c>
      <c r="F55" s="389">
        <v>14329964553.030001</v>
      </c>
      <c r="G55" s="271">
        <f t="shared" si="0"/>
        <v>69.324168352978205</v>
      </c>
      <c r="H55" s="271">
        <f t="shared" si="5"/>
        <v>35.97095441590799</v>
      </c>
      <c r="I55" s="270">
        <v>63396.044141339997</v>
      </c>
      <c r="J55" s="270">
        <v>38779.127000599998</v>
      </c>
      <c r="K55" s="271">
        <f t="shared" si="1"/>
        <v>61.169632152666878</v>
      </c>
      <c r="L55" s="271">
        <f t="shared" si="6"/>
        <v>64.181455735468589</v>
      </c>
      <c r="M55" s="270">
        <v>0</v>
      </c>
      <c r="N55" s="270">
        <v>0</v>
      </c>
      <c r="O55" s="271">
        <f t="shared" si="2"/>
        <v>0</v>
      </c>
      <c r="P55" s="271">
        <f t="shared" si="7"/>
        <v>0</v>
      </c>
      <c r="Q55" s="270">
        <v>0</v>
      </c>
      <c r="R55" s="270">
        <v>0</v>
      </c>
      <c r="S55" s="270">
        <f t="shared" si="3"/>
        <v>0</v>
      </c>
      <c r="T55" s="270">
        <f t="shared" si="8"/>
        <v>0</v>
      </c>
      <c r="U55" s="279">
        <f t="shared" si="4"/>
        <v>100.15241015137659</v>
      </c>
      <c r="AB55" s="597"/>
      <c r="AC55" s="611"/>
      <c r="AD55" s="178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</row>
    <row r="56" spans="1:43" s="3" customFormat="1" ht="36" customHeight="1" x14ac:dyDescent="0.25">
      <c r="A56" s="388" t="s">
        <v>254</v>
      </c>
      <c r="B56" s="296" t="s">
        <v>666</v>
      </c>
      <c r="C56" s="270">
        <v>169722.85372406</v>
      </c>
      <c r="D56" s="270">
        <v>274356.81709999999</v>
      </c>
      <c r="E56" s="270">
        <v>169228.30258916001</v>
      </c>
      <c r="F56" s="389">
        <v>103119820232.09</v>
      </c>
      <c r="G56" s="271">
        <f t="shared" si="0"/>
        <v>61.681828932822981</v>
      </c>
      <c r="H56" s="271">
        <f t="shared" si="5"/>
        <v>99.708612526805581</v>
      </c>
      <c r="I56" s="270">
        <v>803.34097525000004</v>
      </c>
      <c r="J56" s="270">
        <v>494.55113489999997</v>
      </c>
      <c r="K56" s="271">
        <f t="shared" si="1"/>
        <v>61.561796315206685</v>
      </c>
      <c r="L56" s="271">
        <f t="shared" si="6"/>
        <v>0.29138747319441999</v>
      </c>
      <c r="M56" s="270">
        <v>0</v>
      </c>
      <c r="N56" s="270">
        <v>0</v>
      </c>
      <c r="O56" s="271">
        <f t="shared" si="2"/>
        <v>0</v>
      </c>
      <c r="P56" s="271">
        <f t="shared" si="7"/>
        <v>0</v>
      </c>
      <c r="Q56" s="270">
        <v>0</v>
      </c>
      <c r="R56" s="270">
        <v>0</v>
      </c>
      <c r="S56" s="270">
        <f t="shared" si="3"/>
        <v>0</v>
      </c>
      <c r="T56" s="270">
        <f t="shared" si="8"/>
        <v>0</v>
      </c>
      <c r="U56" s="279">
        <f t="shared" si="4"/>
        <v>100</v>
      </c>
      <c r="AB56" s="597"/>
      <c r="AC56" s="611"/>
      <c r="AD56" s="178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</row>
    <row r="57" spans="1:43" s="3" customFormat="1" ht="31.5" customHeight="1" x14ac:dyDescent="0.25">
      <c r="A57" s="388" t="s">
        <v>256</v>
      </c>
      <c r="B57" s="296" t="s">
        <v>667</v>
      </c>
      <c r="C57" s="270">
        <v>556293.66679127002</v>
      </c>
      <c r="D57" s="270">
        <v>574063.08440000005</v>
      </c>
      <c r="E57" s="270">
        <v>442475.90710255998</v>
      </c>
      <c r="F57" s="389">
        <v>168956147148.42001</v>
      </c>
      <c r="G57" s="271">
        <f t="shared" si="0"/>
        <v>77.077923860062782</v>
      </c>
      <c r="H57" s="271">
        <f t="shared" si="5"/>
        <v>79.539986434644021</v>
      </c>
      <c r="I57" s="270">
        <v>227830.68711604999</v>
      </c>
      <c r="J57" s="270">
        <v>129909.61028103999</v>
      </c>
      <c r="K57" s="271">
        <f t="shared" si="1"/>
        <v>57.020242499144992</v>
      </c>
      <c r="L57" s="271">
        <f t="shared" si="6"/>
        <v>23.352703443554407</v>
      </c>
      <c r="M57" s="270">
        <v>0</v>
      </c>
      <c r="N57" s="270">
        <v>0</v>
      </c>
      <c r="O57" s="271">
        <f t="shared" si="2"/>
        <v>0</v>
      </c>
      <c r="P57" s="271">
        <f t="shared" si="7"/>
        <v>0</v>
      </c>
      <c r="Q57" s="270">
        <v>0</v>
      </c>
      <c r="R57" s="270">
        <v>0</v>
      </c>
      <c r="S57" s="270">
        <f t="shared" si="3"/>
        <v>0</v>
      </c>
      <c r="T57" s="270">
        <f t="shared" si="8"/>
        <v>0</v>
      </c>
      <c r="U57" s="279">
        <f t="shared" si="4"/>
        <v>0</v>
      </c>
      <c r="AB57" s="597"/>
      <c r="AC57" s="610"/>
      <c r="AD57" s="178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</row>
    <row r="58" spans="1:43" s="2" customFormat="1" ht="27" customHeight="1" x14ac:dyDescent="0.25">
      <c r="A58" s="387" t="s">
        <v>258</v>
      </c>
      <c r="B58" s="295" t="s">
        <v>257</v>
      </c>
      <c r="C58" s="266">
        <v>744348.54344440007</v>
      </c>
      <c r="D58" s="266">
        <v>146513.1133</v>
      </c>
      <c r="E58" s="266">
        <v>98904.039432210004</v>
      </c>
      <c r="F58" s="386">
        <v>38806410432.459999</v>
      </c>
      <c r="G58" s="267">
        <f t="shared" si="0"/>
        <v>67.505247280968135</v>
      </c>
      <c r="H58" s="267">
        <f t="shared" si="5"/>
        <v>13.287328940625212</v>
      </c>
      <c r="I58" s="266">
        <v>1004616.3836185</v>
      </c>
      <c r="J58" s="266">
        <v>661484.65110234998</v>
      </c>
      <c r="K58" s="267">
        <f t="shared" si="1"/>
        <v>65.844501631534897</v>
      </c>
      <c r="L58" s="267">
        <f t="shared" si="6"/>
        <v>88.86759528558953</v>
      </c>
      <c r="M58" s="266">
        <v>0</v>
      </c>
      <c r="N58" s="266">
        <v>0</v>
      </c>
      <c r="O58" s="267">
        <f t="shared" si="2"/>
        <v>0</v>
      </c>
      <c r="P58" s="267">
        <f t="shared" si="7"/>
        <v>0</v>
      </c>
      <c r="Q58" s="266">
        <v>0</v>
      </c>
      <c r="R58" s="266">
        <v>0</v>
      </c>
      <c r="S58" s="266">
        <f t="shared" si="3"/>
        <v>0</v>
      </c>
      <c r="T58" s="266">
        <f t="shared" si="8"/>
        <v>0</v>
      </c>
      <c r="U58" s="279">
        <f t="shared" si="4"/>
        <v>0</v>
      </c>
      <c r="AB58" s="594"/>
      <c r="AC58" s="611"/>
      <c r="AD58" s="178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</row>
    <row r="59" spans="1:43" s="3" customFormat="1" ht="23.1" customHeight="1" x14ac:dyDescent="0.25">
      <c r="A59" s="388" t="s">
        <v>259</v>
      </c>
      <c r="B59" s="296" t="s">
        <v>5</v>
      </c>
      <c r="C59" s="270">
        <v>211366.72538389001</v>
      </c>
      <c r="D59" s="270">
        <v>52986.698299999996</v>
      </c>
      <c r="E59" s="270">
        <v>33169.27719827</v>
      </c>
      <c r="F59" s="389">
        <v>6116949528.54</v>
      </c>
      <c r="G59" s="273">
        <f t="shared" si="0"/>
        <v>62.599252760517821</v>
      </c>
      <c r="H59" s="271">
        <f t="shared" si="5"/>
        <v>15.69276201730762</v>
      </c>
      <c r="I59" s="270">
        <v>345555.99088578002</v>
      </c>
      <c r="J59" s="270">
        <v>185308.88716486999</v>
      </c>
      <c r="K59" s="271">
        <f t="shared" si="1"/>
        <v>53.62629850226557</v>
      </c>
      <c r="L59" s="271">
        <f t="shared" si="6"/>
        <v>87.67174058655965</v>
      </c>
      <c r="M59" s="270">
        <v>0</v>
      </c>
      <c r="N59" s="270">
        <v>0</v>
      </c>
      <c r="O59" s="271">
        <f t="shared" si="2"/>
        <v>0</v>
      </c>
      <c r="P59" s="271">
        <f t="shared" si="7"/>
        <v>0</v>
      </c>
      <c r="Q59" s="270">
        <v>0</v>
      </c>
      <c r="R59" s="270">
        <v>0</v>
      </c>
      <c r="S59" s="270">
        <f t="shared" si="3"/>
        <v>0</v>
      </c>
      <c r="T59" s="270">
        <f t="shared" si="8"/>
        <v>0</v>
      </c>
      <c r="U59" s="279">
        <f t="shared" si="4"/>
        <v>0</v>
      </c>
      <c r="AB59" s="597"/>
      <c r="AC59" s="611"/>
      <c r="AD59" s="178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</row>
    <row r="60" spans="1:43" s="3" customFormat="1" ht="23.1" customHeight="1" x14ac:dyDescent="0.25">
      <c r="A60" s="388" t="s">
        <v>261</v>
      </c>
      <c r="B60" s="296" t="s">
        <v>260</v>
      </c>
      <c r="C60" s="270">
        <v>207027.49922768</v>
      </c>
      <c r="D60" s="270">
        <v>12971.9843</v>
      </c>
      <c r="E60" s="270">
        <v>8912.9336599500002</v>
      </c>
      <c r="F60" s="389">
        <v>123431880.88</v>
      </c>
      <c r="G60" s="271">
        <f t="shared" si="0"/>
        <v>68.709099963603876</v>
      </c>
      <c r="H60" s="271">
        <f t="shared" si="5"/>
        <v>4.3051931232323568</v>
      </c>
      <c r="I60" s="270">
        <v>309988.36080710997</v>
      </c>
      <c r="J60" s="270">
        <v>206992.83290014003</v>
      </c>
      <c r="K60" s="271">
        <f t="shared" si="1"/>
        <v>66.774388677432043</v>
      </c>
      <c r="L60" s="271">
        <f t="shared" si="6"/>
        <v>99.983255206352155</v>
      </c>
      <c r="M60" s="270">
        <v>0</v>
      </c>
      <c r="N60" s="270">
        <v>0</v>
      </c>
      <c r="O60" s="271">
        <f t="shared" si="2"/>
        <v>0</v>
      </c>
      <c r="P60" s="271">
        <f t="shared" si="7"/>
        <v>0</v>
      </c>
      <c r="Q60" s="270">
        <v>0</v>
      </c>
      <c r="R60" s="270">
        <v>0</v>
      </c>
      <c r="S60" s="270">
        <f t="shared" si="3"/>
        <v>0</v>
      </c>
      <c r="T60" s="270">
        <f t="shared" si="8"/>
        <v>0</v>
      </c>
      <c r="U60" s="279">
        <f t="shared" si="4"/>
        <v>0</v>
      </c>
      <c r="AB60" s="597"/>
      <c r="AC60" s="611"/>
      <c r="AD60" s="178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</row>
    <row r="61" spans="1:43" s="3" customFormat="1" ht="23.1" customHeight="1" x14ac:dyDescent="0.25">
      <c r="A61" s="388" t="s">
        <v>262</v>
      </c>
      <c r="B61" s="296" t="s">
        <v>722</v>
      </c>
      <c r="C61" s="270">
        <v>213796.39728974999</v>
      </c>
      <c r="D61" s="270">
        <v>180.79</v>
      </c>
      <c r="E61" s="270">
        <v>180.59</v>
      </c>
      <c r="F61" s="389"/>
      <c r="G61" s="271">
        <f t="shared" si="0"/>
        <v>99.889374412301564</v>
      </c>
      <c r="H61" s="271">
        <f t="shared" si="5"/>
        <v>8.4468214754457885E-2</v>
      </c>
      <c r="I61" s="270">
        <v>275573.55742537999</v>
      </c>
      <c r="J61" s="270">
        <v>213665.80728975</v>
      </c>
      <c r="K61" s="271">
        <f t="shared" si="1"/>
        <v>77.534945401140888</v>
      </c>
      <c r="L61" s="271">
        <f t="shared" si="6"/>
        <v>99.938918521707819</v>
      </c>
      <c r="M61" s="270">
        <v>0</v>
      </c>
      <c r="N61" s="270">
        <v>0</v>
      </c>
      <c r="O61" s="271">
        <f t="shared" si="2"/>
        <v>0</v>
      </c>
      <c r="P61" s="271">
        <f t="shared" si="7"/>
        <v>0</v>
      </c>
      <c r="Q61" s="270">
        <v>0</v>
      </c>
      <c r="R61" s="270">
        <v>0</v>
      </c>
      <c r="S61" s="270">
        <f t="shared" si="3"/>
        <v>0</v>
      </c>
      <c r="T61" s="270">
        <f t="shared" si="8"/>
        <v>0</v>
      </c>
      <c r="U61" s="279">
        <f t="shared" si="4"/>
        <v>100.02338673646227</v>
      </c>
      <c r="AB61" s="597"/>
      <c r="AC61" s="611"/>
      <c r="AD61" s="178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</row>
    <row r="62" spans="1:43" s="3" customFormat="1" ht="50.25" customHeight="1" x14ac:dyDescent="0.25">
      <c r="A62" s="388" t="s">
        <v>774</v>
      </c>
      <c r="B62" s="296" t="s">
        <v>1460</v>
      </c>
      <c r="C62" s="270">
        <v>148.92612287</v>
      </c>
      <c r="D62" s="270">
        <v>0</v>
      </c>
      <c r="E62" s="270">
        <v>0</v>
      </c>
      <c r="F62" s="389"/>
      <c r="G62" s="271">
        <f t="shared" si="0"/>
        <v>0</v>
      </c>
      <c r="H62" s="271">
        <f t="shared" si="5"/>
        <v>0</v>
      </c>
      <c r="I62" s="270">
        <v>240.91071511000001</v>
      </c>
      <c r="J62" s="270">
        <v>148.92612287</v>
      </c>
      <c r="K62" s="271">
        <f t="shared" si="1"/>
        <v>61.81797385060279</v>
      </c>
      <c r="L62" s="271">
        <f t="shared" si="6"/>
        <v>100</v>
      </c>
      <c r="M62" s="270">
        <v>0</v>
      </c>
      <c r="N62" s="270">
        <v>0</v>
      </c>
      <c r="O62" s="271">
        <f t="shared" si="2"/>
        <v>0</v>
      </c>
      <c r="P62" s="271">
        <f t="shared" si="7"/>
        <v>0</v>
      </c>
      <c r="Q62" s="270">
        <v>0</v>
      </c>
      <c r="R62" s="270">
        <v>0</v>
      </c>
      <c r="S62" s="270">
        <f t="shared" si="3"/>
        <v>0</v>
      </c>
      <c r="T62" s="270">
        <f t="shared" si="8"/>
        <v>0</v>
      </c>
      <c r="U62" s="279">
        <f t="shared" si="4"/>
        <v>100</v>
      </c>
      <c r="AB62" s="597"/>
      <c r="AC62" s="611"/>
      <c r="AD62" s="178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</row>
    <row r="63" spans="1:43" s="3" customFormat="1" ht="31.5" customHeight="1" x14ac:dyDescent="0.25">
      <c r="A63" s="388" t="s">
        <v>264</v>
      </c>
      <c r="B63" s="296" t="s">
        <v>263</v>
      </c>
      <c r="C63" s="270">
        <v>112008.99542021001</v>
      </c>
      <c r="D63" s="270">
        <v>80373.640700000004</v>
      </c>
      <c r="E63" s="270">
        <v>56641.238573989998</v>
      </c>
      <c r="F63" s="389">
        <v>32566029023.040001</v>
      </c>
      <c r="G63" s="271">
        <f t="shared" si="0"/>
        <v>70.472406227568086</v>
      </c>
      <c r="H63" s="271">
        <f t="shared" si="5"/>
        <v>50.568472970850429</v>
      </c>
      <c r="I63" s="270">
        <v>73257.563785120001</v>
      </c>
      <c r="J63" s="270">
        <v>55368.19762472</v>
      </c>
      <c r="K63" s="271">
        <f t="shared" si="1"/>
        <v>75.580178706360869</v>
      </c>
      <c r="L63" s="271">
        <f t="shared" si="6"/>
        <v>49.431920549775597</v>
      </c>
      <c r="M63" s="270">
        <v>0</v>
      </c>
      <c r="N63" s="270">
        <v>0</v>
      </c>
      <c r="O63" s="271">
        <f t="shared" si="2"/>
        <v>0</v>
      </c>
      <c r="P63" s="271">
        <f t="shared" si="7"/>
        <v>0</v>
      </c>
      <c r="Q63" s="270">
        <v>0</v>
      </c>
      <c r="R63" s="270">
        <v>0</v>
      </c>
      <c r="S63" s="270">
        <f t="shared" si="3"/>
        <v>0</v>
      </c>
      <c r="T63" s="270">
        <f t="shared" si="8"/>
        <v>0</v>
      </c>
      <c r="U63" s="279">
        <f t="shared" si="4"/>
        <v>100.00039352062603</v>
      </c>
      <c r="AB63" s="597"/>
      <c r="AC63" s="610"/>
      <c r="AD63" s="178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</row>
    <row r="64" spans="1:43" s="2" customFormat="1" ht="20.25" customHeight="1" x14ac:dyDescent="0.25">
      <c r="A64" s="387" t="s">
        <v>266</v>
      </c>
      <c r="B64" s="295" t="s">
        <v>265</v>
      </c>
      <c r="C64" s="266">
        <v>62829.988816699995</v>
      </c>
      <c r="D64" s="266">
        <v>50211.8842</v>
      </c>
      <c r="E64" s="266">
        <v>44968.389626240001</v>
      </c>
      <c r="F64" s="386">
        <v>16504458792.049999</v>
      </c>
      <c r="G64" s="267">
        <f t="shared" si="0"/>
        <v>89.557263868301519</v>
      </c>
      <c r="H64" s="267">
        <f t="shared" si="5"/>
        <v>71.571538485277514</v>
      </c>
      <c r="I64" s="266">
        <v>27290.47694615</v>
      </c>
      <c r="J64" s="266">
        <v>17901.618766939999</v>
      </c>
      <c r="K64" s="267">
        <f t="shared" si="1"/>
        <v>65.59657715863213</v>
      </c>
      <c r="L64" s="267">
        <f t="shared" si="6"/>
        <v>28.492156538760693</v>
      </c>
      <c r="M64" s="266">
        <v>0</v>
      </c>
      <c r="N64" s="266">
        <v>0</v>
      </c>
      <c r="O64" s="267">
        <f t="shared" si="2"/>
        <v>0</v>
      </c>
      <c r="P64" s="267">
        <f t="shared" si="7"/>
        <v>0</v>
      </c>
      <c r="Q64" s="266">
        <v>0</v>
      </c>
      <c r="R64" s="266">
        <v>0</v>
      </c>
      <c r="S64" s="266">
        <f t="shared" si="3"/>
        <v>0</v>
      </c>
      <c r="T64" s="266">
        <f t="shared" si="8"/>
        <v>0</v>
      </c>
      <c r="U64" s="279">
        <f t="shared" si="4"/>
        <v>100.06369502403821</v>
      </c>
      <c r="AB64" s="594"/>
      <c r="AC64" s="611"/>
      <c r="AD64" s="178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</row>
    <row r="65" spans="1:43" s="3" customFormat="1" ht="24" customHeight="1" x14ac:dyDescent="0.25">
      <c r="A65" s="388" t="s">
        <v>1461</v>
      </c>
      <c r="B65" s="298" t="s">
        <v>1462</v>
      </c>
      <c r="C65" s="270">
        <v>157.54660308000001</v>
      </c>
      <c r="D65" s="270">
        <v>0</v>
      </c>
      <c r="E65" s="270">
        <v>0</v>
      </c>
      <c r="F65" s="389"/>
      <c r="G65" s="271">
        <f t="shared" si="0"/>
        <v>0</v>
      </c>
      <c r="H65" s="271">
        <f t="shared" si="5"/>
        <v>0</v>
      </c>
      <c r="I65" s="270">
        <v>192.72445336999999</v>
      </c>
      <c r="J65" s="270">
        <v>157.54660308000001</v>
      </c>
      <c r="K65" s="271">
        <f t="shared" si="1"/>
        <v>81.747074813353265</v>
      </c>
      <c r="L65" s="271">
        <f t="shared" si="6"/>
        <v>100</v>
      </c>
      <c r="M65" s="270">
        <v>0</v>
      </c>
      <c r="N65" s="270">
        <v>0</v>
      </c>
      <c r="O65" s="271">
        <f t="shared" si="2"/>
        <v>0</v>
      </c>
      <c r="P65" s="271">
        <f t="shared" si="7"/>
        <v>0</v>
      </c>
      <c r="Q65" s="270">
        <v>0</v>
      </c>
      <c r="R65" s="270">
        <v>0</v>
      </c>
      <c r="S65" s="270">
        <f t="shared" si="3"/>
        <v>0</v>
      </c>
      <c r="T65" s="270">
        <f t="shared" si="8"/>
        <v>0</v>
      </c>
      <c r="U65" s="279">
        <f t="shared" si="4"/>
        <v>100</v>
      </c>
      <c r="AB65" s="597"/>
      <c r="AC65" s="611"/>
      <c r="AD65" s="178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</row>
    <row r="66" spans="1:43" s="3" customFormat="1" ht="30" customHeight="1" x14ac:dyDescent="0.25">
      <c r="A66" s="388" t="s">
        <v>368</v>
      </c>
      <c r="B66" s="299" t="s">
        <v>367</v>
      </c>
      <c r="C66" s="270">
        <v>1418.82451904</v>
      </c>
      <c r="D66" s="270">
        <v>2406.1999999999998</v>
      </c>
      <c r="E66" s="270">
        <v>674.01957648000007</v>
      </c>
      <c r="F66" s="389">
        <v>682750000</v>
      </c>
      <c r="G66" s="271">
        <f t="shared" si="0"/>
        <v>28.01178524145957</v>
      </c>
      <c r="H66" s="271">
        <f t="shared" si="5"/>
        <v>47.50549257043096</v>
      </c>
      <c r="I66" s="270">
        <v>3748.7776421599997</v>
      </c>
      <c r="J66" s="270">
        <v>784.82451903999993</v>
      </c>
      <c r="K66" s="271">
        <f t="shared" si="1"/>
        <v>20.935478013248972</v>
      </c>
      <c r="L66" s="271">
        <f t="shared" si="6"/>
        <v>55.31512237827868</v>
      </c>
      <c r="M66" s="270">
        <v>0</v>
      </c>
      <c r="N66" s="270">
        <v>0</v>
      </c>
      <c r="O66" s="271">
        <f t="shared" si="2"/>
        <v>0</v>
      </c>
      <c r="P66" s="271">
        <f t="shared" si="7"/>
        <v>0</v>
      </c>
      <c r="Q66" s="270">
        <v>0</v>
      </c>
      <c r="R66" s="270">
        <v>0</v>
      </c>
      <c r="S66" s="270">
        <f t="shared" si="3"/>
        <v>0</v>
      </c>
      <c r="T66" s="270">
        <f t="shared" si="8"/>
        <v>0</v>
      </c>
      <c r="U66" s="279">
        <f t="shared" si="4"/>
        <v>0</v>
      </c>
      <c r="AB66" s="597"/>
      <c r="AC66" s="611"/>
      <c r="AD66" s="178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</row>
    <row r="67" spans="1:43" s="3" customFormat="1" ht="32.25" customHeight="1" x14ac:dyDescent="0.25">
      <c r="A67" s="388" t="s">
        <v>200</v>
      </c>
      <c r="B67" s="296" t="s">
        <v>199</v>
      </c>
      <c r="C67" s="270">
        <v>19827.872334849999</v>
      </c>
      <c r="D67" s="270">
        <v>8954.3528999999999</v>
      </c>
      <c r="E67" s="270">
        <v>8313.6085387000003</v>
      </c>
      <c r="F67" s="389">
        <v>3239906911.1199999</v>
      </c>
      <c r="G67" s="271">
        <f t="shared" si="0"/>
        <v>92.844325341477216</v>
      </c>
      <c r="H67" s="271">
        <f t="shared" si="5"/>
        <v>41.928898866711883</v>
      </c>
      <c r="I67" s="270">
        <v>15024.870218850001</v>
      </c>
      <c r="J67" s="270">
        <v>11514.26379615</v>
      </c>
      <c r="K67" s="271">
        <f t="shared" si="1"/>
        <v>76.634697194950547</v>
      </c>
      <c r="L67" s="271">
        <f t="shared" si="6"/>
        <v>58.071101133288124</v>
      </c>
      <c r="M67" s="270">
        <v>0</v>
      </c>
      <c r="N67" s="270">
        <v>0</v>
      </c>
      <c r="O67" s="271">
        <f t="shared" si="2"/>
        <v>0</v>
      </c>
      <c r="P67" s="271">
        <f t="shared" si="7"/>
        <v>0</v>
      </c>
      <c r="Q67" s="270">
        <v>0</v>
      </c>
      <c r="R67" s="270">
        <v>0</v>
      </c>
      <c r="S67" s="270">
        <f t="shared" si="3"/>
        <v>0</v>
      </c>
      <c r="T67" s="270">
        <f t="shared" si="8"/>
        <v>0</v>
      </c>
      <c r="U67" s="279">
        <f t="shared" si="4"/>
        <v>100</v>
      </c>
      <c r="AB67" s="597"/>
      <c r="AC67" s="611"/>
      <c r="AD67" s="178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</row>
    <row r="68" spans="1:43" s="3" customFormat="1" ht="37.5" customHeight="1" x14ac:dyDescent="0.25">
      <c r="A68" s="388" t="s">
        <v>202</v>
      </c>
      <c r="B68" s="296" t="s">
        <v>201</v>
      </c>
      <c r="C68" s="270">
        <v>562.34747305999997</v>
      </c>
      <c r="D68" s="270">
        <v>559.68889999999999</v>
      </c>
      <c r="E68" s="270">
        <v>529.47230000000002</v>
      </c>
      <c r="F68" s="389">
        <v>295340840</v>
      </c>
      <c r="G68" s="271">
        <f t="shared" si="0"/>
        <v>94.601179333733441</v>
      </c>
      <c r="H68" s="271">
        <f t="shared" si="5"/>
        <v>94.153939577409233</v>
      </c>
      <c r="I68" s="270">
        <v>115.1427</v>
      </c>
      <c r="J68" s="270">
        <v>32.875173060000002</v>
      </c>
      <c r="K68" s="271">
        <f t="shared" si="1"/>
        <v>28.5516781003051</v>
      </c>
      <c r="L68" s="271">
        <f t="shared" si="6"/>
        <v>5.8460604225907788</v>
      </c>
      <c r="M68" s="270">
        <v>0</v>
      </c>
      <c r="N68" s="270">
        <v>0</v>
      </c>
      <c r="O68" s="271">
        <f t="shared" si="2"/>
        <v>0</v>
      </c>
      <c r="P68" s="271">
        <f t="shared" si="7"/>
        <v>0</v>
      </c>
      <c r="Q68" s="270">
        <v>0</v>
      </c>
      <c r="R68" s="270">
        <v>0</v>
      </c>
      <c r="S68" s="270">
        <f t="shared" si="3"/>
        <v>0</v>
      </c>
      <c r="T68" s="270">
        <f t="shared" si="8"/>
        <v>0</v>
      </c>
      <c r="U68" s="279">
        <f t="shared" si="4"/>
        <v>100.00000000000001</v>
      </c>
      <c r="AB68" s="597"/>
      <c r="AC68" s="611"/>
      <c r="AD68" s="178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</row>
    <row r="69" spans="1:43" s="3" customFormat="1" ht="34.5" customHeight="1" x14ac:dyDescent="0.25">
      <c r="A69" s="388" t="s">
        <v>204</v>
      </c>
      <c r="B69" s="296" t="s">
        <v>203</v>
      </c>
      <c r="C69" s="270">
        <v>40863.397886669998</v>
      </c>
      <c r="D69" s="270">
        <v>38291.642399999997</v>
      </c>
      <c r="E69" s="270">
        <v>35451.289211060001</v>
      </c>
      <c r="F69" s="389">
        <v>12286461040.93</v>
      </c>
      <c r="G69" s="271">
        <f t="shared" si="0"/>
        <v>92.58231558921068</v>
      </c>
      <c r="H69" s="271">
        <f t="shared" si="5"/>
        <v>86.755607816511329</v>
      </c>
      <c r="I69" s="270">
        <v>8208.9619317699999</v>
      </c>
      <c r="J69" s="270">
        <v>5412.1086756099994</v>
      </c>
      <c r="K69" s="271">
        <f t="shared" si="1"/>
        <v>65.929269992887527</v>
      </c>
      <c r="L69" s="271">
        <f t="shared" si="6"/>
        <v>13.24439218348868</v>
      </c>
      <c r="M69" s="270">
        <v>0</v>
      </c>
      <c r="N69" s="270">
        <v>0</v>
      </c>
      <c r="O69" s="271">
        <f t="shared" si="2"/>
        <v>0</v>
      </c>
      <c r="P69" s="271">
        <f t="shared" si="7"/>
        <v>0</v>
      </c>
      <c r="Q69" s="270">
        <v>0</v>
      </c>
      <c r="R69" s="270">
        <v>0</v>
      </c>
      <c r="S69" s="270">
        <f t="shared" si="3"/>
        <v>0</v>
      </c>
      <c r="T69" s="270">
        <f t="shared" si="8"/>
        <v>0</v>
      </c>
      <c r="U69" s="279">
        <f t="shared" si="4"/>
        <v>100.00000000000001</v>
      </c>
      <c r="AB69" s="597"/>
      <c r="AC69" s="610"/>
      <c r="AD69" s="178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</row>
    <row r="70" spans="1:43" s="2" customFormat="1" ht="23.1" customHeight="1" x14ac:dyDescent="0.25">
      <c r="A70" s="387" t="s">
        <v>766</v>
      </c>
      <c r="B70" s="295" t="s">
        <v>765</v>
      </c>
      <c r="C70" s="266">
        <v>2665635.5116505697</v>
      </c>
      <c r="D70" s="266">
        <v>616709.86</v>
      </c>
      <c r="E70" s="266">
        <v>557848.75255333993</v>
      </c>
      <c r="F70" s="386">
        <v>273036643227.29001</v>
      </c>
      <c r="G70" s="267">
        <f t="shared" si="0"/>
        <v>90.455624068235252</v>
      </c>
      <c r="H70" s="267">
        <f t="shared" si="5"/>
        <v>20.927420501234177</v>
      </c>
      <c r="I70" s="266">
        <v>2562960.4788262099</v>
      </c>
      <c r="J70" s="266">
        <v>2155212.1947498899</v>
      </c>
      <c r="K70" s="267">
        <f t="shared" si="1"/>
        <v>84.090730721565336</v>
      </c>
      <c r="L70" s="267">
        <f t="shared" si="6"/>
        <v>80.851721299862774</v>
      </c>
      <c r="M70" s="266">
        <v>214.2954</v>
      </c>
      <c r="N70" s="266">
        <v>116.78679312</v>
      </c>
      <c r="O70" s="267">
        <f t="shared" si="2"/>
        <v>54.498040144585467</v>
      </c>
      <c r="P70" s="391">
        <f t="shared" si="7"/>
        <v>4.3811988776997221E-3</v>
      </c>
      <c r="Q70" s="266">
        <v>0.3</v>
      </c>
      <c r="R70" s="266">
        <v>0.25109999999999999</v>
      </c>
      <c r="S70" s="266">
        <f t="shared" si="3"/>
        <v>83.7</v>
      </c>
      <c r="T70" s="392">
        <f t="shared" si="8"/>
        <v>9.4198925135311588E-6</v>
      </c>
      <c r="U70" s="279">
        <f t="shared" si="4"/>
        <v>0</v>
      </c>
      <c r="AB70" s="594"/>
      <c r="AC70" s="610"/>
      <c r="AD70" s="178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</row>
    <row r="71" spans="1:43" s="3" customFormat="1" ht="23.1" customHeight="1" x14ac:dyDescent="0.25">
      <c r="A71" s="388" t="s">
        <v>768</v>
      </c>
      <c r="B71" s="296" t="s">
        <v>767</v>
      </c>
      <c r="C71" s="270">
        <v>587406.76341279002</v>
      </c>
      <c r="D71" s="270">
        <v>35196.823499999999</v>
      </c>
      <c r="E71" s="270">
        <v>33539.948648599995</v>
      </c>
      <c r="F71" s="389">
        <v>11698795808.809999</v>
      </c>
      <c r="G71" s="271">
        <f t="shared" si="0"/>
        <v>95.292544364408329</v>
      </c>
      <c r="H71" s="271">
        <f t="shared" si="5"/>
        <v>5.7098335834159224</v>
      </c>
      <c r="I71" s="270">
        <v>724016.12430611998</v>
      </c>
      <c r="J71" s="270">
        <v>584498.01936084998</v>
      </c>
      <c r="K71" s="271">
        <f t="shared" si="1"/>
        <v>80.729972681343128</v>
      </c>
      <c r="L71" s="271">
        <f t="shared" si="6"/>
        <v>99.504816043478897</v>
      </c>
      <c r="M71" s="270">
        <v>0</v>
      </c>
      <c r="N71" s="270">
        <v>0</v>
      </c>
      <c r="O71" s="271">
        <f t="shared" si="2"/>
        <v>0</v>
      </c>
      <c r="P71" s="271">
        <f t="shared" si="7"/>
        <v>0</v>
      </c>
      <c r="Q71" s="270">
        <v>0</v>
      </c>
      <c r="R71" s="270">
        <v>0</v>
      </c>
      <c r="S71" s="270">
        <f t="shared" si="3"/>
        <v>0</v>
      </c>
      <c r="T71" s="270">
        <f t="shared" si="8"/>
        <v>0</v>
      </c>
      <c r="U71" s="279">
        <f t="shared" si="4"/>
        <v>0</v>
      </c>
      <c r="AB71" s="597"/>
      <c r="AC71" s="611"/>
      <c r="AD71" s="178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</row>
    <row r="72" spans="1:43" s="3" customFormat="1" ht="23.1" customHeight="1" x14ac:dyDescent="0.25">
      <c r="A72" s="388" t="s">
        <v>770</v>
      </c>
      <c r="B72" s="296" t="s">
        <v>769</v>
      </c>
      <c r="C72" s="270">
        <v>1235041.6233031899</v>
      </c>
      <c r="D72" s="270">
        <v>37527.551899999999</v>
      </c>
      <c r="E72" s="270">
        <v>30111.264833720001</v>
      </c>
      <c r="F72" s="389">
        <v>3751266399.3699999</v>
      </c>
      <c r="G72" s="271">
        <f t="shared" ref="G72:G118" si="9">IF(D72=0, ,E72/D72*100)</f>
        <v>80.2377541544883</v>
      </c>
      <c r="H72" s="271">
        <f t="shared" si="5"/>
        <v>2.4380769251473233</v>
      </c>
      <c r="I72" s="270">
        <v>1428246.7762205801</v>
      </c>
      <c r="J72" s="270">
        <v>1220081.04022412</v>
      </c>
      <c r="K72" s="271">
        <f t="shared" ref="K72:K118" si="10">IF(I72=0, ,J72/I72*100)</f>
        <v>85.425086234235565</v>
      </c>
      <c r="L72" s="271">
        <f t="shared" si="6"/>
        <v>98.788657580701056</v>
      </c>
      <c r="M72" s="270">
        <v>0</v>
      </c>
      <c r="N72" s="270">
        <v>0</v>
      </c>
      <c r="O72" s="271">
        <f t="shared" ref="O72:O118" si="11">IF(M72=0, ,N72/M72*100)</f>
        <v>0</v>
      </c>
      <c r="P72" s="271">
        <f t="shared" si="7"/>
        <v>0</v>
      </c>
      <c r="Q72" s="270">
        <v>0</v>
      </c>
      <c r="R72" s="270">
        <v>0</v>
      </c>
      <c r="S72" s="270">
        <f t="shared" ref="S72:S118" si="12">IF(Q72=0, ,R72/Q72*100)</f>
        <v>0</v>
      </c>
      <c r="T72" s="270">
        <f t="shared" si="8"/>
        <v>0</v>
      </c>
      <c r="U72" s="279">
        <f t="shared" ref="U72:U118" si="13">IF(SUM(H72+L72+P72+T72)&gt;=101, , SUM(H72+L72+P72+T72))</f>
        <v>0</v>
      </c>
      <c r="AB72" s="597"/>
      <c r="AC72" s="611"/>
      <c r="AD72" s="178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</row>
    <row r="73" spans="1:43" s="3" customFormat="1" ht="23.1" customHeight="1" x14ac:dyDescent="0.25">
      <c r="A73" s="388" t="s">
        <v>21</v>
      </c>
      <c r="B73" s="296" t="s">
        <v>6</v>
      </c>
      <c r="C73" s="270">
        <v>176883.86648698</v>
      </c>
      <c r="D73" s="270">
        <v>10030.778700000001</v>
      </c>
      <c r="E73" s="270">
        <v>8907.0785090099998</v>
      </c>
      <c r="F73" s="389">
        <v>3658138890.8000002</v>
      </c>
      <c r="G73" s="271">
        <f t="shared" si="9"/>
        <v>88.797477996498912</v>
      </c>
      <c r="H73" s="271">
        <f t="shared" ref="H73:H116" si="14">IF(C73=0, ,E73/C73*100)</f>
        <v>5.035551679138373</v>
      </c>
      <c r="I73" s="270">
        <v>192982.93001163</v>
      </c>
      <c r="J73" s="270">
        <v>169165.05167797001</v>
      </c>
      <c r="K73" s="271">
        <f t="shared" si="10"/>
        <v>87.658038805699235</v>
      </c>
      <c r="L73" s="271">
        <f t="shared" ref="L73:L116" si="15">IF(C73=0, ,J73/C73*100)</f>
        <v>95.636224511420792</v>
      </c>
      <c r="M73" s="270">
        <v>0</v>
      </c>
      <c r="N73" s="270">
        <v>0</v>
      </c>
      <c r="O73" s="271">
        <f t="shared" si="11"/>
        <v>0</v>
      </c>
      <c r="P73" s="271">
        <f t="shared" ref="P73:P118" si="16">IF(C73=0, ,N73/C73*100)</f>
        <v>0</v>
      </c>
      <c r="Q73" s="270">
        <v>0</v>
      </c>
      <c r="R73" s="270">
        <v>0</v>
      </c>
      <c r="S73" s="270">
        <f t="shared" si="12"/>
        <v>0</v>
      </c>
      <c r="T73" s="270">
        <f t="shared" ref="T73:T117" si="17">IF(C73=0, ,R73/C73*100)</f>
        <v>0</v>
      </c>
      <c r="U73" s="279">
        <f t="shared" si="13"/>
        <v>100.67177619055917</v>
      </c>
      <c r="AB73" s="597"/>
      <c r="AC73" s="611"/>
      <c r="AD73" s="178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</row>
    <row r="74" spans="1:43" s="3" customFormat="1" ht="47.25" customHeight="1" x14ac:dyDescent="0.25">
      <c r="A74" s="388" t="s">
        <v>463</v>
      </c>
      <c r="B74" s="296" t="s">
        <v>7</v>
      </c>
      <c r="C74" s="270">
        <v>16785.634797369999</v>
      </c>
      <c r="D74" s="270">
        <v>7455.2074000000002</v>
      </c>
      <c r="E74" s="270">
        <v>6020.0095565600004</v>
      </c>
      <c r="F74" s="389">
        <v>2919622285.3200002</v>
      </c>
      <c r="G74" s="271">
        <f t="shared" si="9"/>
        <v>80.749055439557594</v>
      </c>
      <c r="H74" s="271">
        <f t="shared" si="14"/>
        <v>35.864056553304884</v>
      </c>
      <c r="I74" s="270">
        <v>12495.145748999999</v>
      </c>
      <c r="J74" s="270">
        <v>10659.438947690001</v>
      </c>
      <c r="K74" s="271">
        <f t="shared" si="10"/>
        <v>85.308640345736578</v>
      </c>
      <c r="L74" s="271">
        <f t="shared" si="15"/>
        <v>63.503341257967435</v>
      </c>
      <c r="M74" s="270">
        <v>214.2954</v>
      </c>
      <c r="N74" s="270">
        <v>116.78679312</v>
      </c>
      <c r="O74" s="271">
        <f t="shared" si="11"/>
        <v>54.498040144585467</v>
      </c>
      <c r="P74" s="271">
        <f t="shared" si="16"/>
        <v>0.69575440267709354</v>
      </c>
      <c r="Q74" s="270">
        <v>0.3</v>
      </c>
      <c r="R74" s="270">
        <v>0.25109999999999999</v>
      </c>
      <c r="S74" s="270">
        <f t="shared" si="12"/>
        <v>83.7</v>
      </c>
      <c r="T74" s="393">
        <f t="shared" si="17"/>
        <v>1.4959219775193891E-3</v>
      </c>
      <c r="U74" s="279">
        <f t="shared" si="13"/>
        <v>100.06464813592694</v>
      </c>
      <c r="AB74" s="597"/>
      <c r="AC74" s="611"/>
      <c r="AD74" s="178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</row>
    <row r="75" spans="1:43" s="3" customFormat="1" ht="37.5" customHeight="1" x14ac:dyDescent="0.25">
      <c r="A75" s="388" t="s">
        <v>287</v>
      </c>
      <c r="B75" s="296" t="s">
        <v>8</v>
      </c>
      <c r="C75" s="270">
        <v>474686.88801991998</v>
      </c>
      <c r="D75" s="270">
        <v>502153.6116</v>
      </c>
      <c r="E75" s="270">
        <v>458623.34261701</v>
      </c>
      <c r="F75" s="389">
        <v>238989449789.17001</v>
      </c>
      <c r="G75" s="271">
        <f t="shared" si="9"/>
        <v>91.331284296793058</v>
      </c>
      <c r="H75" s="271">
        <f t="shared" si="14"/>
        <v>96.615970272548196</v>
      </c>
      <c r="I75" s="270">
        <v>19294.443807889998</v>
      </c>
      <c r="J75" s="270">
        <v>16072.170802909999</v>
      </c>
      <c r="K75" s="271">
        <f t="shared" si="10"/>
        <v>83.299477108211178</v>
      </c>
      <c r="L75" s="271">
        <f t="shared" si="15"/>
        <v>3.3858467989188568</v>
      </c>
      <c r="M75" s="270">
        <v>0</v>
      </c>
      <c r="N75" s="270">
        <v>0</v>
      </c>
      <c r="O75" s="271">
        <f t="shared" si="11"/>
        <v>0</v>
      </c>
      <c r="P75" s="271">
        <f t="shared" si="16"/>
        <v>0</v>
      </c>
      <c r="Q75" s="270">
        <v>0</v>
      </c>
      <c r="R75" s="270">
        <v>0</v>
      </c>
      <c r="S75" s="270">
        <f t="shared" si="12"/>
        <v>0</v>
      </c>
      <c r="T75" s="270">
        <f t="shared" si="17"/>
        <v>0</v>
      </c>
      <c r="U75" s="279">
        <f t="shared" si="13"/>
        <v>100.00181707146706</v>
      </c>
      <c r="AB75" s="597"/>
      <c r="AC75" s="611"/>
      <c r="AD75" s="178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</row>
    <row r="76" spans="1:43" s="3" customFormat="1" ht="28.5" customHeight="1" x14ac:dyDescent="0.25">
      <c r="A76" s="388" t="s">
        <v>289</v>
      </c>
      <c r="B76" s="296" t="s">
        <v>288</v>
      </c>
      <c r="C76" s="270">
        <v>53807.649178500003</v>
      </c>
      <c r="D76" s="270">
        <v>1608.2563</v>
      </c>
      <c r="E76" s="270">
        <v>1460.8536913099999</v>
      </c>
      <c r="F76" s="389">
        <v>5290685719.5500002</v>
      </c>
      <c r="G76" s="271">
        <f t="shared" si="9"/>
        <v>90.834631974393631</v>
      </c>
      <c r="H76" s="271">
        <f t="shared" si="14"/>
        <v>2.7149554266230891</v>
      </c>
      <c r="I76" s="270">
        <v>59082.348861589999</v>
      </c>
      <c r="J76" s="270">
        <v>52826.5765359</v>
      </c>
      <c r="K76" s="271">
        <f t="shared" si="10"/>
        <v>89.411774504183711</v>
      </c>
      <c r="L76" s="271">
        <f t="shared" si="15"/>
        <v>98.176704134861154</v>
      </c>
      <c r="M76" s="270">
        <v>0</v>
      </c>
      <c r="N76" s="270">
        <v>0</v>
      </c>
      <c r="O76" s="271">
        <f t="shared" si="11"/>
        <v>0</v>
      </c>
      <c r="P76" s="271">
        <f t="shared" si="16"/>
        <v>0</v>
      </c>
      <c r="Q76" s="270">
        <v>0</v>
      </c>
      <c r="R76" s="270">
        <v>0</v>
      </c>
      <c r="S76" s="270">
        <f t="shared" si="12"/>
        <v>0</v>
      </c>
      <c r="T76" s="270">
        <f t="shared" si="17"/>
        <v>0</v>
      </c>
      <c r="U76" s="279">
        <f t="shared" si="13"/>
        <v>100.89165956148425</v>
      </c>
      <c r="AB76" s="597"/>
      <c r="AC76" s="611"/>
      <c r="AD76" s="178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</row>
    <row r="77" spans="1:43" s="3" customFormat="1" ht="32.25" customHeight="1" x14ac:dyDescent="0.25">
      <c r="A77" s="388" t="s">
        <v>291</v>
      </c>
      <c r="B77" s="296" t="s">
        <v>290</v>
      </c>
      <c r="C77" s="270">
        <v>12228.428917200001</v>
      </c>
      <c r="D77" s="270">
        <v>13212.9972</v>
      </c>
      <c r="E77" s="270">
        <v>11904.64397128</v>
      </c>
      <c r="F77" s="389">
        <v>4399504360.0600004</v>
      </c>
      <c r="G77" s="271">
        <f t="shared" si="9"/>
        <v>90.097983001767375</v>
      </c>
      <c r="H77" s="271">
        <f t="shared" si="14"/>
        <v>97.352195052100456</v>
      </c>
      <c r="I77" s="270">
        <v>383.14963625999997</v>
      </c>
      <c r="J77" s="270">
        <v>323.78494592000004</v>
      </c>
      <c r="K77" s="271">
        <f t="shared" si="10"/>
        <v>84.506134230095981</v>
      </c>
      <c r="L77" s="271">
        <f t="shared" si="15"/>
        <v>2.6478049478995422</v>
      </c>
      <c r="M77" s="270">
        <v>0</v>
      </c>
      <c r="N77" s="270">
        <v>0</v>
      </c>
      <c r="O77" s="271">
        <f t="shared" si="11"/>
        <v>0</v>
      </c>
      <c r="P77" s="271">
        <f t="shared" si="16"/>
        <v>0</v>
      </c>
      <c r="Q77" s="270">
        <v>0</v>
      </c>
      <c r="R77" s="270">
        <v>0</v>
      </c>
      <c r="S77" s="270">
        <f t="shared" si="12"/>
        <v>0</v>
      </c>
      <c r="T77" s="270">
        <f t="shared" si="17"/>
        <v>0</v>
      </c>
      <c r="U77" s="279">
        <f t="shared" si="13"/>
        <v>100</v>
      </c>
      <c r="AB77" s="597"/>
      <c r="AC77" s="611"/>
      <c r="AD77" s="178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</row>
    <row r="78" spans="1:43" s="3" customFormat="1" ht="23.1" customHeight="1" x14ac:dyDescent="0.25">
      <c r="A78" s="388" t="s">
        <v>292</v>
      </c>
      <c r="B78" s="296" t="s">
        <v>9</v>
      </c>
      <c r="C78" s="270">
        <v>108794.65753462</v>
      </c>
      <c r="D78" s="270">
        <v>9524.6334000000006</v>
      </c>
      <c r="E78" s="270">
        <v>7281.6107258500006</v>
      </c>
      <c r="F78" s="389">
        <v>2329179974.21</v>
      </c>
      <c r="G78" s="271">
        <f t="shared" si="9"/>
        <v>76.4502991353977</v>
      </c>
      <c r="H78" s="271">
        <f t="shared" si="14"/>
        <v>6.6929855664400515</v>
      </c>
      <c r="I78" s="270">
        <v>126459.56023314</v>
      </c>
      <c r="J78" s="270">
        <v>101586.11225453</v>
      </c>
      <c r="K78" s="271">
        <f t="shared" si="10"/>
        <v>80.330907419926604</v>
      </c>
      <c r="L78" s="271">
        <f t="shared" si="15"/>
        <v>93.374173471894849</v>
      </c>
      <c r="M78" s="270">
        <v>0</v>
      </c>
      <c r="N78" s="270">
        <v>0</v>
      </c>
      <c r="O78" s="271">
        <f t="shared" si="11"/>
        <v>0</v>
      </c>
      <c r="P78" s="271">
        <f t="shared" si="16"/>
        <v>0</v>
      </c>
      <c r="Q78" s="270">
        <v>0</v>
      </c>
      <c r="R78" s="270">
        <v>0</v>
      </c>
      <c r="S78" s="270">
        <f t="shared" si="12"/>
        <v>0</v>
      </c>
      <c r="T78" s="270">
        <f t="shared" si="17"/>
        <v>0</v>
      </c>
      <c r="U78" s="279">
        <f t="shared" si="13"/>
        <v>100.06715903833491</v>
      </c>
      <c r="AB78" s="597"/>
      <c r="AC78" s="611"/>
      <c r="AD78" s="17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</row>
    <row r="79" spans="1:43" s="2" customFormat="1" ht="23.1" customHeight="1" x14ac:dyDescent="0.25">
      <c r="A79" s="387" t="s">
        <v>293</v>
      </c>
      <c r="B79" s="295" t="s">
        <v>1463</v>
      </c>
      <c r="C79" s="266">
        <v>339988.47609203</v>
      </c>
      <c r="D79" s="266">
        <v>90133.888200000001</v>
      </c>
      <c r="E79" s="266">
        <v>77485.49080652</v>
      </c>
      <c r="F79" s="386">
        <v>29162605487.700001</v>
      </c>
      <c r="G79" s="267">
        <f t="shared" si="9"/>
        <v>85.967101113607569</v>
      </c>
      <c r="H79" s="267">
        <f t="shared" si="14"/>
        <v>22.790622699089891</v>
      </c>
      <c r="I79" s="266">
        <v>331427.76974898</v>
      </c>
      <c r="J79" s="266">
        <v>265199.23941081</v>
      </c>
      <c r="K79" s="267">
        <f t="shared" si="10"/>
        <v>80.017205441677135</v>
      </c>
      <c r="L79" s="267">
        <f t="shared" si="15"/>
        <v>78.002420099387237</v>
      </c>
      <c r="M79" s="266">
        <v>0</v>
      </c>
      <c r="N79" s="266">
        <v>0</v>
      </c>
      <c r="O79" s="267">
        <f t="shared" si="11"/>
        <v>0</v>
      </c>
      <c r="P79" s="267">
        <f t="shared" si="16"/>
        <v>0</v>
      </c>
      <c r="Q79" s="266">
        <v>0</v>
      </c>
      <c r="R79" s="266">
        <v>0</v>
      </c>
      <c r="S79" s="266">
        <f t="shared" si="12"/>
        <v>0</v>
      </c>
      <c r="T79" s="266">
        <f t="shared" si="17"/>
        <v>0</v>
      </c>
      <c r="U79" s="279">
        <f t="shared" si="13"/>
        <v>100.79304279847713</v>
      </c>
      <c r="AB79" s="594"/>
      <c r="AC79" s="610"/>
      <c r="AD79" s="178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</row>
    <row r="80" spans="1:43" s="3" customFormat="1" ht="23.1" customHeight="1" x14ac:dyDescent="0.25">
      <c r="A80" s="388" t="s">
        <v>294</v>
      </c>
      <c r="B80" s="296" t="s">
        <v>10</v>
      </c>
      <c r="C80" s="270">
        <v>305288.01866867999</v>
      </c>
      <c r="D80" s="270">
        <v>79285.687300000005</v>
      </c>
      <c r="E80" s="270">
        <v>67801.738198050007</v>
      </c>
      <c r="F80" s="389">
        <v>24461182251.619999</v>
      </c>
      <c r="G80" s="271">
        <f t="shared" si="9"/>
        <v>85.515734941544736</v>
      </c>
      <c r="H80" s="271">
        <f t="shared" si="14"/>
        <v>22.209105517381346</v>
      </c>
      <c r="I80" s="270">
        <v>296506.70884464</v>
      </c>
      <c r="J80" s="270">
        <v>240172.15979593</v>
      </c>
      <c r="K80" s="271">
        <f t="shared" si="10"/>
        <v>81.000581987428987</v>
      </c>
      <c r="L80" s="271">
        <f t="shared" si="15"/>
        <v>78.6706798528447</v>
      </c>
      <c r="M80" s="270">
        <v>0</v>
      </c>
      <c r="N80" s="270">
        <v>0</v>
      </c>
      <c r="O80" s="271">
        <f t="shared" si="11"/>
        <v>0</v>
      </c>
      <c r="P80" s="271">
        <f t="shared" si="16"/>
        <v>0</v>
      </c>
      <c r="Q80" s="270">
        <v>0</v>
      </c>
      <c r="R80" s="270">
        <v>0</v>
      </c>
      <c r="S80" s="270">
        <f t="shared" si="12"/>
        <v>0</v>
      </c>
      <c r="T80" s="270">
        <f t="shared" si="17"/>
        <v>0</v>
      </c>
      <c r="U80" s="279">
        <f t="shared" si="13"/>
        <v>100.87978537022605</v>
      </c>
      <c r="AB80" s="597"/>
      <c r="AC80" s="611"/>
      <c r="AD80" s="178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</row>
    <row r="81" spans="1:43" s="3" customFormat="1" ht="23.1" customHeight="1" x14ac:dyDescent="0.25">
      <c r="A81" s="388" t="s">
        <v>120</v>
      </c>
      <c r="B81" s="296" t="s">
        <v>119</v>
      </c>
      <c r="C81" s="270">
        <v>7494.9728430699997</v>
      </c>
      <c r="D81" s="270">
        <v>6907.2618000000002</v>
      </c>
      <c r="E81" s="270">
        <v>6119.5955999999996</v>
      </c>
      <c r="F81" s="389">
        <v>3963636170</v>
      </c>
      <c r="G81" s="271">
        <f t="shared" si="9"/>
        <v>88.596549214335553</v>
      </c>
      <c r="H81" s="271">
        <f t="shared" si="14"/>
        <v>81.649336537066958</v>
      </c>
      <c r="I81" s="270">
        <v>1809.05039121</v>
      </c>
      <c r="J81" s="270">
        <v>1375.3772430699998</v>
      </c>
      <c r="K81" s="271">
        <f t="shared" si="10"/>
        <v>76.027580533567445</v>
      </c>
      <c r="L81" s="271">
        <f t="shared" si="15"/>
        <v>18.350663462933035</v>
      </c>
      <c r="M81" s="270">
        <v>0</v>
      </c>
      <c r="N81" s="270">
        <v>0</v>
      </c>
      <c r="O81" s="271">
        <f t="shared" si="11"/>
        <v>0</v>
      </c>
      <c r="P81" s="271">
        <f t="shared" si="16"/>
        <v>0</v>
      </c>
      <c r="Q81" s="270">
        <v>0</v>
      </c>
      <c r="R81" s="270">
        <v>0</v>
      </c>
      <c r="S81" s="270">
        <f t="shared" si="12"/>
        <v>0</v>
      </c>
      <c r="T81" s="270">
        <f t="shared" si="17"/>
        <v>0</v>
      </c>
      <c r="U81" s="279">
        <f t="shared" si="13"/>
        <v>100</v>
      </c>
      <c r="AB81" s="597"/>
      <c r="AC81" s="611"/>
      <c r="AD81" s="178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</row>
    <row r="82" spans="1:43" s="3" customFormat="1" ht="37.5" customHeight="1" x14ac:dyDescent="0.25">
      <c r="A82" s="388" t="s">
        <v>122</v>
      </c>
      <c r="B82" s="296" t="s">
        <v>311</v>
      </c>
      <c r="C82" s="270">
        <v>322.25763508999995</v>
      </c>
      <c r="D82" s="270">
        <v>326.88529999999997</v>
      </c>
      <c r="E82" s="270">
        <v>302.06265808999996</v>
      </c>
      <c r="F82" s="389">
        <v>157597798.96000001</v>
      </c>
      <c r="G82" s="271">
        <f t="shared" si="9"/>
        <v>92.406314413649056</v>
      </c>
      <c r="H82" s="271">
        <f t="shared" si="14"/>
        <v>93.73328206968317</v>
      </c>
      <c r="I82" s="270">
        <v>22.466542</v>
      </c>
      <c r="J82" s="270">
        <v>20.194977000000002</v>
      </c>
      <c r="K82" s="271">
        <f t="shared" si="10"/>
        <v>89.889120452982922</v>
      </c>
      <c r="L82" s="271">
        <f t="shared" si="15"/>
        <v>6.2667179303168288</v>
      </c>
      <c r="M82" s="270">
        <v>0</v>
      </c>
      <c r="N82" s="270">
        <v>0</v>
      </c>
      <c r="O82" s="271">
        <f t="shared" si="11"/>
        <v>0</v>
      </c>
      <c r="P82" s="271">
        <f t="shared" si="16"/>
        <v>0</v>
      </c>
      <c r="Q82" s="270">
        <v>0</v>
      </c>
      <c r="R82" s="270">
        <v>0</v>
      </c>
      <c r="S82" s="270">
        <f t="shared" si="12"/>
        <v>0</v>
      </c>
      <c r="T82" s="270">
        <f t="shared" si="17"/>
        <v>0</v>
      </c>
      <c r="U82" s="279">
        <f t="shared" si="13"/>
        <v>100</v>
      </c>
      <c r="AB82" s="597"/>
      <c r="AC82" s="611"/>
      <c r="AD82" s="178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</row>
    <row r="83" spans="1:43" s="3" customFormat="1" ht="36.75" customHeight="1" x14ac:dyDescent="0.25">
      <c r="A83" s="388" t="s">
        <v>124</v>
      </c>
      <c r="B83" s="296" t="s">
        <v>312</v>
      </c>
      <c r="C83" s="270">
        <v>26883.226945189999</v>
      </c>
      <c r="D83" s="270">
        <v>3614.0538000000001</v>
      </c>
      <c r="E83" s="270">
        <v>3262.0943503799999</v>
      </c>
      <c r="F83" s="389">
        <v>580189267.12</v>
      </c>
      <c r="G83" s="271">
        <f t="shared" si="9"/>
        <v>90.261366623263868</v>
      </c>
      <c r="H83" s="271">
        <f t="shared" si="14"/>
        <v>12.134310947978143</v>
      </c>
      <c r="I83" s="270">
        <v>33089.543971129999</v>
      </c>
      <c r="J83" s="270">
        <v>23631.50739481</v>
      </c>
      <c r="K83" s="271">
        <f t="shared" si="10"/>
        <v>71.416842176574093</v>
      </c>
      <c r="L83" s="271">
        <f t="shared" si="15"/>
        <v>87.904281145229831</v>
      </c>
      <c r="M83" s="270">
        <v>0</v>
      </c>
      <c r="N83" s="270">
        <v>0</v>
      </c>
      <c r="O83" s="271">
        <f t="shared" si="11"/>
        <v>0</v>
      </c>
      <c r="P83" s="271">
        <f t="shared" si="16"/>
        <v>0</v>
      </c>
      <c r="Q83" s="270">
        <v>0</v>
      </c>
      <c r="R83" s="270">
        <v>0</v>
      </c>
      <c r="S83" s="270">
        <f t="shared" si="12"/>
        <v>0</v>
      </c>
      <c r="T83" s="270">
        <f t="shared" si="17"/>
        <v>0</v>
      </c>
      <c r="U83" s="279">
        <f t="shared" si="13"/>
        <v>100.03859209320797</v>
      </c>
      <c r="AB83" s="597"/>
      <c r="AC83" s="611"/>
      <c r="AD83" s="178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</row>
    <row r="84" spans="1:43" s="2" customFormat="1" ht="23.1" customHeight="1" x14ac:dyDescent="0.25">
      <c r="A84" s="387" t="s">
        <v>125</v>
      </c>
      <c r="B84" s="295" t="s">
        <v>444</v>
      </c>
      <c r="C84" s="266">
        <v>2437393.4018675298</v>
      </c>
      <c r="D84" s="266">
        <v>526438.27269999997</v>
      </c>
      <c r="E84" s="266">
        <v>430547.75986232003</v>
      </c>
      <c r="F84" s="386">
        <v>177239220906.59</v>
      </c>
      <c r="G84" s="267">
        <f t="shared" si="9"/>
        <v>81.785041511918195</v>
      </c>
      <c r="H84" s="267">
        <f t="shared" si="14"/>
        <v>17.664270344394733</v>
      </c>
      <c r="I84" s="266">
        <v>1418097.1457857499</v>
      </c>
      <c r="J84" s="266">
        <v>1178449.9547558201</v>
      </c>
      <c r="K84" s="267">
        <f t="shared" si="10"/>
        <v>83.100791667051539</v>
      </c>
      <c r="L84" s="267">
        <f t="shared" si="15"/>
        <v>48.348779226730173</v>
      </c>
      <c r="M84" s="266">
        <v>1667599.7749000001</v>
      </c>
      <c r="N84" s="266">
        <v>1420379.1739661298</v>
      </c>
      <c r="O84" s="267">
        <f t="shared" si="11"/>
        <v>85.175063905924603</v>
      </c>
      <c r="P84" s="267">
        <f t="shared" si="16"/>
        <v>58.274514605555098</v>
      </c>
      <c r="Q84" s="266">
        <v>1574473.7596780399</v>
      </c>
      <c r="R84" s="266">
        <v>1361212.7781366899</v>
      </c>
      <c r="S84" s="266">
        <f t="shared" si="12"/>
        <v>86.455094584430597</v>
      </c>
      <c r="T84" s="266">
        <f t="shared" si="17"/>
        <v>55.847069131053253</v>
      </c>
      <c r="U84" s="279">
        <f t="shared" si="13"/>
        <v>0</v>
      </c>
      <c r="AB84" s="594"/>
      <c r="AC84" s="610"/>
      <c r="AD84" s="178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</row>
    <row r="85" spans="1:43" s="3" customFormat="1" ht="23.1" customHeight="1" x14ac:dyDescent="0.25">
      <c r="A85" s="388" t="s">
        <v>127</v>
      </c>
      <c r="B85" s="296" t="s">
        <v>126</v>
      </c>
      <c r="C85" s="270">
        <v>407065.87779859005</v>
      </c>
      <c r="D85" s="270">
        <v>230491.03090000001</v>
      </c>
      <c r="E85" s="270">
        <v>195203.53825820002</v>
      </c>
      <c r="F85" s="389">
        <v>100836137919.31</v>
      </c>
      <c r="G85" s="271">
        <f t="shared" si="9"/>
        <v>84.690296839745699</v>
      </c>
      <c r="H85" s="271">
        <f t="shared" si="14"/>
        <v>47.953795418535108</v>
      </c>
      <c r="I85" s="270">
        <v>318559.78383713</v>
      </c>
      <c r="J85" s="270">
        <v>238156.01791105999</v>
      </c>
      <c r="K85" s="271">
        <f t="shared" si="10"/>
        <v>74.7602271204522</v>
      </c>
      <c r="L85" s="271">
        <f t="shared" si="15"/>
        <v>58.505522299979148</v>
      </c>
      <c r="M85" s="270">
        <v>0</v>
      </c>
      <c r="N85" s="270">
        <v>0</v>
      </c>
      <c r="O85" s="271">
        <f t="shared" si="11"/>
        <v>0</v>
      </c>
      <c r="P85" s="271">
        <f t="shared" si="16"/>
        <v>0</v>
      </c>
      <c r="Q85" s="270">
        <v>0</v>
      </c>
      <c r="R85" s="270">
        <v>0</v>
      </c>
      <c r="S85" s="270">
        <f t="shared" si="12"/>
        <v>0</v>
      </c>
      <c r="T85" s="270">
        <f t="shared" si="17"/>
        <v>0</v>
      </c>
      <c r="U85" s="279">
        <f t="shared" si="13"/>
        <v>0</v>
      </c>
      <c r="AB85" s="597"/>
      <c r="AC85" s="611"/>
      <c r="AD85" s="178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</row>
    <row r="86" spans="1:43" s="3" customFormat="1" ht="23.1" customHeight="1" x14ac:dyDescent="0.25">
      <c r="A86" s="388" t="s">
        <v>129</v>
      </c>
      <c r="B86" s="296" t="s">
        <v>128</v>
      </c>
      <c r="C86" s="270">
        <v>140883.24247671</v>
      </c>
      <c r="D86" s="270">
        <v>128095.2343</v>
      </c>
      <c r="E86" s="270">
        <v>97693.672303179992</v>
      </c>
      <c r="F86" s="389">
        <v>31522710223.75</v>
      </c>
      <c r="G86" s="271">
        <f t="shared" si="9"/>
        <v>76.266437886659148</v>
      </c>
      <c r="H86" s="271">
        <f t="shared" si="14"/>
        <v>69.343713692088073</v>
      </c>
      <c r="I86" s="270">
        <v>128899.99932427</v>
      </c>
      <c r="J86" s="270">
        <v>102689.9564235</v>
      </c>
      <c r="K86" s="271">
        <f t="shared" si="10"/>
        <v>79.666374679464397</v>
      </c>
      <c r="L86" s="271">
        <f t="shared" si="15"/>
        <v>72.890114266411857</v>
      </c>
      <c r="M86" s="270">
        <v>0</v>
      </c>
      <c r="N86" s="270">
        <v>0</v>
      </c>
      <c r="O86" s="271">
        <f t="shared" si="11"/>
        <v>0</v>
      </c>
      <c r="P86" s="271">
        <f t="shared" si="16"/>
        <v>0</v>
      </c>
      <c r="Q86" s="270">
        <v>0</v>
      </c>
      <c r="R86" s="270">
        <v>0</v>
      </c>
      <c r="S86" s="270">
        <f t="shared" si="12"/>
        <v>0</v>
      </c>
      <c r="T86" s="270">
        <f t="shared" si="17"/>
        <v>0</v>
      </c>
      <c r="U86" s="279">
        <f t="shared" si="13"/>
        <v>0</v>
      </c>
      <c r="AB86" s="597"/>
      <c r="AC86" s="611"/>
      <c r="AD86" s="178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</row>
    <row r="87" spans="1:43" s="3" customFormat="1" ht="39.75" customHeight="1" x14ac:dyDescent="0.25">
      <c r="A87" s="388" t="s">
        <v>1464</v>
      </c>
      <c r="B87" s="300" t="s">
        <v>1465</v>
      </c>
      <c r="C87" s="270">
        <v>2821.7112021900002</v>
      </c>
      <c r="D87" s="270">
        <v>14.5473</v>
      </c>
      <c r="E87" s="270">
        <v>10.497299999999999</v>
      </c>
      <c r="F87" s="389"/>
      <c r="G87" s="271">
        <f t="shared" si="9"/>
        <v>72.159782227629861</v>
      </c>
      <c r="H87" s="271">
        <f t="shared" si="14"/>
        <v>0.37201893630548666</v>
      </c>
      <c r="I87" s="270">
        <v>3412.3434964600001</v>
      </c>
      <c r="J87" s="270">
        <v>3026.5059021900001</v>
      </c>
      <c r="K87" s="271">
        <f t="shared" si="10"/>
        <v>88.692885265792498</v>
      </c>
      <c r="L87" s="271">
        <f t="shared" si="15"/>
        <v>107.2578192921038</v>
      </c>
      <c r="M87" s="270">
        <v>0</v>
      </c>
      <c r="N87" s="270">
        <v>0</v>
      </c>
      <c r="O87" s="271">
        <f t="shared" si="11"/>
        <v>0</v>
      </c>
      <c r="P87" s="271">
        <f t="shared" si="16"/>
        <v>0</v>
      </c>
      <c r="Q87" s="270">
        <v>0</v>
      </c>
      <c r="R87" s="270">
        <v>0</v>
      </c>
      <c r="S87" s="270">
        <f t="shared" si="12"/>
        <v>0</v>
      </c>
      <c r="T87" s="270">
        <f t="shared" si="17"/>
        <v>0</v>
      </c>
      <c r="U87" s="279">
        <f t="shared" si="13"/>
        <v>0</v>
      </c>
      <c r="AB87" s="597"/>
      <c r="AC87" s="611"/>
      <c r="AD87" s="178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</row>
    <row r="88" spans="1:43" s="3" customFormat="1" ht="21.75" customHeight="1" x14ac:dyDescent="0.25">
      <c r="A88" s="388" t="s">
        <v>1056</v>
      </c>
      <c r="B88" s="300" t="s">
        <v>1055</v>
      </c>
      <c r="C88" s="270">
        <v>10316.391524479999</v>
      </c>
      <c r="D88" s="270">
        <v>409.56029999999998</v>
      </c>
      <c r="E88" s="270">
        <v>293.8603</v>
      </c>
      <c r="F88" s="389"/>
      <c r="G88" s="271">
        <f t="shared" si="9"/>
        <v>71.750191607926837</v>
      </c>
      <c r="H88" s="271">
        <f t="shared" si="14"/>
        <v>2.848479522153577</v>
      </c>
      <c r="I88" s="270">
        <v>11837.208043709999</v>
      </c>
      <c r="J88" s="270">
        <v>10345.08938815</v>
      </c>
      <c r="K88" s="271">
        <f t="shared" si="10"/>
        <v>87.394674064608708</v>
      </c>
      <c r="L88" s="271">
        <f t="shared" si="15"/>
        <v>100.27817734138824</v>
      </c>
      <c r="M88" s="270">
        <v>0</v>
      </c>
      <c r="N88" s="270">
        <v>0</v>
      </c>
      <c r="O88" s="271">
        <f t="shared" si="11"/>
        <v>0</v>
      </c>
      <c r="P88" s="271">
        <f t="shared" si="16"/>
        <v>0</v>
      </c>
      <c r="Q88" s="270">
        <v>19.760000000000002</v>
      </c>
      <c r="R88" s="270">
        <v>16.390000329999999</v>
      </c>
      <c r="S88" s="270">
        <f t="shared" si="12"/>
        <v>82.945345799595131</v>
      </c>
      <c r="T88" s="270">
        <f t="shared" si="17"/>
        <v>0.15887338408112756</v>
      </c>
      <c r="U88" s="279">
        <f t="shared" si="13"/>
        <v>0</v>
      </c>
      <c r="AB88" s="597"/>
      <c r="AC88" s="611"/>
      <c r="AD88" s="178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</row>
    <row r="89" spans="1:43" s="3" customFormat="1" ht="23.1" customHeight="1" x14ac:dyDescent="0.25">
      <c r="A89" s="388" t="s">
        <v>773</v>
      </c>
      <c r="B89" s="297" t="s">
        <v>772</v>
      </c>
      <c r="C89" s="270">
        <v>43792.019783660005</v>
      </c>
      <c r="D89" s="270">
        <v>38106.825499999999</v>
      </c>
      <c r="E89" s="270">
        <v>29721.096584400002</v>
      </c>
      <c r="F89" s="389">
        <v>11850746781.469999</v>
      </c>
      <c r="G89" s="271">
        <f t="shared" si="9"/>
        <v>77.994155100639389</v>
      </c>
      <c r="H89" s="271">
        <f t="shared" si="14"/>
        <v>67.868750359602629</v>
      </c>
      <c r="I89" s="270">
        <v>16765.197182759999</v>
      </c>
      <c r="J89" s="270">
        <v>14072.46091016</v>
      </c>
      <c r="K89" s="271">
        <f t="shared" si="10"/>
        <v>83.938535030360413</v>
      </c>
      <c r="L89" s="271">
        <f t="shared" si="15"/>
        <v>32.134761035641517</v>
      </c>
      <c r="M89" s="270">
        <v>0</v>
      </c>
      <c r="N89" s="270">
        <v>0</v>
      </c>
      <c r="O89" s="271">
        <f t="shared" si="11"/>
        <v>0</v>
      </c>
      <c r="P89" s="271">
        <f t="shared" si="16"/>
        <v>0</v>
      </c>
      <c r="Q89" s="270">
        <v>93.427004280000006</v>
      </c>
      <c r="R89" s="270">
        <v>89.613530260000005</v>
      </c>
      <c r="S89" s="270">
        <f t="shared" si="12"/>
        <v>95.918231511982285</v>
      </c>
      <c r="T89" s="270">
        <f t="shared" si="17"/>
        <v>0.20463438476395018</v>
      </c>
      <c r="U89" s="279">
        <f t="shared" si="13"/>
        <v>100.2081457800081</v>
      </c>
      <c r="AB89" s="597"/>
      <c r="AC89" s="611"/>
      <c r="AD89" s="178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</row>
    <row r="90" spans="1:43" s="3" customFormat="1" ht="44.25" customHeight="1" x14ac:dyDescent="0.25">
      <c r="A90" s="388" t="s">
        <v>669</v>
      </c>
      <c r="B90" s="296" t="s">
        <v>668</v>
      </c>
      <c r="C90" s="270">
        <v>18735.168766639999</v>
      </c>
      <c r="D90" s="270">
        <v>3033.6169</v>
      </c>
      <c r="E90" s="270">
        <v>2830.2516500000002</v>
      </c>
      <c r="F90" s="389">
        <v>3410390751</v>
      </c>
      <c r="G90" s="271">
        <f t="shared" si="9"/>
        <v>93.296277786427169</v>
      </c>
      <c r="H90" s="271">
        <f t="shared" si="14"/>
        <v>15.10662479347168</v>
      </c>
      <c r="I90" s="270">
        <v>18741.731375359999</v>
      </c>
      <c r="J90" s="270">
        <v>15904.917116639999</v>
      </c>
      <c r="K90" s="271">
        <f t="shared" si="10"/>
        <v>84.863648923868382</v>
      </c>
      <c r="L90" s="271">
        <f t="shared" si="15"/>
        <v>84.893375206528319</v>
      </c>
      <c r="M90" s="270">
        <v>0</v>
      </c>
      <c r="N90" s="270">
        <v>0</v>
      </c>
      <c r="O90" s="271">
        <f t="shared" si="11"/>
        <v>0</v>
      </c>
      <c r="P90" s="271">
        <f t="shared" si="16"/>
        <v>0</v>
      </c>
      <c r="Q90" s="270">
        <v>0</v>
      </c>
      <c r="R90" s="270">
        <v>0</v>
      </c>
      <c r="S90" s="270">
        <f t="shared" si="12"/>
        <v>0</v>
      </c>
      <c r="T90" s="270">
        <f t="shared" si="17"/>
        <v>0</v>
      </c>
      <c r="U90" s="279">
        <f t="shared" si="13"/>
        <v>100</v>
      </c>
      <c r="AB90" s="597"/>
      <c r="AC90" s="611"/>
      <c r="AD90" s="178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</row>
    <row r="91" spans="1:43" s="3" customFormat="1" ht="31.5" customHeight="1" x14ac:dyDescent="0.25">
      <c r="A91" s="388" t="s">
        <v>670</v>
      </c>
      <c r="B91" s="296" t="s">
        <v>446</v>
      </c>
      <c r="C91" s="270">
        <v>17200.092242679999</v>
      </c>
      <c r="D91" s="270">
        <v>19163.259900000001</v>
      </c>
      <c r="E91" s="270">
        <v>16513.4678217</v>
      </c>
      <c r="F91" s="389">
        <v>6774961241.6800003</v>
      </c>
      <c r="G91" s="271">
        <f t="shared" si="9"/>
        <v>86.17254009950571</v>
      </c>
      <c r="H91" s="271">
        <f t="shared" si="14"/>
        <v>96.008018961222646</v>
      </c>
      <c r="I91" s="270">
        <v>788.47698132000005</v>
      </c>
      <c r="J91" s="270">
        <v>686.63262098000007</v>
      </c>
      <c r="K91" s="271">
        <f t="shared" si="10"/>
        <v>87.083407283558117</v>
      </c>
      <c r="L91" s="271">
        <f t="shared" si="15"/>
        <v>3.9920287129402841</v>
      </c>
      <c r="M91" s="270">
        <v>0</v>
      </c>
      <c r="N91" s="270">
        <v>0</v>
      </c>
      <c r="O91" s="271">
        <f t="shared" si="11"/>
        <v>0</v>
      </c>
      <c r="P91" s="271">
        <f t="shared" si="16"/>
        <v>0</v>
      </c>
      <c r="Q91" s="270">
        <v>0</v>
      </c>
      <c r="R91" s="270">
        <v>0</v>
      </c>
      <c r="S91" s="270">
        <f t="shared" si="12"/>
        <v>0</v>
      </c>
      <c r="T91" s="270">
        <f t="shared" si="17"/>
        <v>0</v>
      </c>
      <c r="U91" s="279">
        <f t="shared" si="13"/>
        <v>100.00004767416293</v>
      </c>
      <c r="AB91" s="597"/>
      <c r="AC91" s="611"/>
      <c r="AD91" s="178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</row>
    <row r="92" spans="1:43" s="3" customFormat="1" ht="32.25" customHeight="1" x14ac:dyDescent="0.25">
      <c r="A92" s="388" t="s">
        <v>671</v>
      </c>
      <c r="B92" s="296" t="s">
        <v>155</v>
      </c>
      <c r="C92" s="270">
        <v>19169.810981189999</v>
      </c>
      <c r="D92" s="270">
        <v>19764.946899999999</v>
      </c>
      <c r="E92" s="270">
        <v>17308.611676659999</v>
      </c>
      <c r="F92" s="389">
        <v>3594794906.5700002</v>
      </c>
      <c r="G92" s="271">
        <f t="shared" si="9"/>
        <v>87.572265001430381</v>
      </c>
      <c r="H92" s="271">
        <f t="shared" si="14"/>
        <v>90.290987707931677</v>
      </c>
      <c r="I92" s="270">
        <v>2038.3085813499999</v>
      </c>
      <c r="J92" s="270">
        <v>1861.1993045300001</v>
      </c>
      <c r="K92" s="271">
        <f t="shared" si="10"/>
        <v>91.310968396026766</v>
      </c>
      <c r="L92" s="271">
        <f t="shared" si="15"/>
        <v>9.7090122920683228</v>
      </c>
      <c r="M92" s="270">
        <v>0</v>
      </c>
      <c r="N92" s="270">
        <v>0</v>
      </c>
      <c r="O92" s="271">
        <f t="shared" si="11"/>
        <v>0</v>
      </c>
      <c r="P92" s="271">
        <f t="shared" si="16"/>
        <v>0</v>
      </c>
      <c r="Q92" s="270">
        <v>0</v>
      </c>
      <c r="R92" s="270">
        <v>0</v>
      </c>
      <c r="S92" s="270">
        <f t="shared" si="12"/>
        <v>0</v>
      </c>
      <c r="T92" s="270">
        <f t="shared" si="17"/>
        <v>0</v>
      </c>
      <c r="U92" s="279">
        <f t="shared" si="13"/>
        <v>100</v>
      </c>
      <c r="AB92" s="597"/>
      <c r="AC92" s="611"/>
      <c r="AD92" s="178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</row>
    <row r="93" spans="1:43" s="3" customFormat="1" ht="31.5" customHeight="1" x14ac:dyDescent="0.25">
      <c r="A93" s="388" t="s">
        <v>672</v>
      </c>
      <c r="B93" s="296" t="s">
        <v>156</v>
      </c>
      <c r="C93" s="270">
        <v>1777409.0870913898</v>
      </c>
      <c r="D93" s="270">
        <v>87359.250700000004</v>
      </c>
      <c r="E93" s="270">
        <v>70972.763968179992</v>
      </c>
      <c r="F93" s="389">
        <v>19249479082.810001</v>
      </c>
      <c r="G93" s="271">
        <f t="shared" si="9"/>
        <v>81.24241382507644</v>
      </c>
      <c r="H93" s="271">
        <f t="shared" si="14"/>
        <v>3.9930460850924385</v>
      </c>
      <c r="I93" s="270">
        <v>917054.09696339001</v>
      </c>
      <c r="J93" s="270">
        <v>791707.17517861002</v>
      </c>
      <c r="K93" s="271">
        <f t="shared" si="10"/>
        <v>86.331567330669259</v>
      </c>
      <c r="L93" s="271">
        <f t="shared" si="15"/>
        <v>44.542766261771817</v>
      </c>
      <c r="M93" s="270">
        <v>1667599.7749000001</v>
      </c>
      <c r="N93" s="270">
        <v>1420379.1739661298</v>
      </c>
      <c r="O93" s="271">
        <f t="shared" si="11"/>
        <v>85.175063905924603</v>
      </c>
      <c r="P93" s="271">
        <f t="shared" si="16"/>
        <v>79.912901553265073</v>
      </c>
      <c r="Q93" s="270">
        <v>1574360.5726737601</v>
      </c>
      <c r="R93" s="270">
        <v>1361106.7746061001</v>
      </c>
      <c r="S93" s="270">
        <f t="shared" si="12"/>
        <v>86.454577066453837</v>
      </c>
      <c r="T93" s="270">
        <f t="shared" si="17"/>
        <v>76.578137497511037</v>
      </c>
      <c r="U93" s="279">
        <f t="shared" si="13"/>
        <v>0</v>
      </c>
      <c r="AB93" s="597"/>
      <c r="AC93" s="611"/>
      <c r="AD93" s="178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</row>
    <row r="94" spans="1:43" s="2" customFormat="1" ht="23.1" customHeight="1" x14ac:dyDescent="0.25">
      <c r="A94" s="387" t="s">
        <v>674</v>
      </c>
      <c r="B94" s="295" t="s">
        <v>673</v>
      </c>
      <c r="C94" s="266">
        <v>8904685.328174619</v>
      </c>
      <c r="D94" s="266">
        <v>4281207.0346999997</v>
      </c>
      <c r="E94" s="266">
        <v>3776240.3998891097</v>
      </c>
      <c r="F94" s="386">
        <v>1341471021624.47</v>
      </c>
      <c r="G94" s="267">
        <f t="shared" si="9"/>
        <v>88.205040524365231</v>
      </c>
      <c r="H94" s="267">
        <f t="shared" si="14"/>
        <v>42.407342435122359</v>
      </c>
      <c r="I94" s="266">
        <v>1556129.4164431498</v>
      </c>
      <c r="J94" s="266">
        <v>1308490.50413876</v>
      </c>
      <c r="K94" s="267">
        <f t="shared" si="10"/>
        <v>84.086226396875205</v>
      </c>
      <c r="L94" s="267">
        <f t="shared" si="15"/>
        <v>14.694404753401757</v>
      </c>
      <c r="M94" s="266">
        <v>8265192.1036318894</v>
      </c>
      <c r="N94" s="266">
        <v>6867988.3954836801</v>
      </c>
      <c r="O94" s="267">
        <f t="shared" si="11"/>
        <v>83.095326876501147</v>
      </c>
      <c r="P94" s="267">
        <f t="shared" si="16"/>
        <v>77.127805670495903</v>
      </c>
      <c r="Q94" s="266">
        <v>1842.2645</v>
      </c>
      <c r="R94" s="266">
        <v>1675.6211171</v>
      </c>
      <c r="S94" s="266">
        <f t="shared" si="12"/>
        <v>90.954426853472995</v>
      </c>
      <c r="T94" s="394">
        <f t="shared" si="17"/>
        <v>1.8817297359158758E-2</v>
      </c>
      <c r="U94" s="279">
        <f t="shared" si="13"/>
        <v>0</v>
      </c>
      <c r="AB94" s="594"/>
      <c r="AC94" s="610"/>
      <c r="AD94" s="178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</row>
    <row r="95" spans="1:43" s="3" customFormat="1" ht="23.1" customHeight="1" x14ac:dyDescent="0.25">
      <c r="A95" s="388" t="s">
        <v>676</v>
      </c>
      <c r="B95" s="296" t="s">
        <v>675</v>
      </c>
      <c r="C95" s="270">
        <v>6160786.13187401</v>
      </c>
      <c r="D95" s="270">
        <v>2946660.4859000002</v>
      </c>
      <c r="E95" s="270">
        <v>2540675.7555643599</v>
      </c>
      <c r="F95" s="389">
        <v>829453576600.35999</v>
      </c>
      <c r="G95" s="271">
        <f t="shared" si="9"/>
        <v>86.222208758752188</v>
      </c>
      <c r="H95" s="271">
        <f t="shared" si="14"/>
        <v>41.239473359084585</v>
      </c>
      <c r="I95" s="270">
        <v>138538.46369067</v>
      </c>
      <c r="J95" s="270">
        <v>114581.13333271</v>
      </c>
      <c r="K95" s="271">
        <f t="shared" si="10"/>
        <v>82.707091070785836</v>
      </c>
      <c r="L95" s="271">
        <f t="shared" si="15"/>
        <v>1.8598459819908777</v>
      </c>
      <c r="M95" s="270">
        <v>6337454.8701068098</v>
      </c>
      <c r="N95" s="270">
        <v>5519605.1139001604</v>
      </c>
      <c r="O95" s="271">
        <f t="shared" si="11"/>
        <v>87.094980982596482</v>
      </c>
      <c r="P95" s="271">
        <f t="shared" si="16"/>
        <v>89.59254542765936</v>
      </c>
      <c r="Q95" s="270">
        <v>0</v>
      </c>
      <c r="R95" s="270">
        <v>0</v>
      </c>
      <c r="S95" s="270">
        <f t="shared" si="12"/>
        <v>0</v>
      </c>
      <c r="T95" s="270">
        <f t="shared" si="17"/>
        <v>0</v>
      </c>
      <c r="U95" s="279">
        <f t="shared" si="13"/>
        <v>0</v>
      </c>
      <c r="AB95" s="597"/>
      <c r="AC95" s="611"/>
      <c r="AD95" s="178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</row>
    <row r="96" spans="1:43" s="3" customFormat="1" ht="23.1" customHeight="1" x14ac:dyDescent="0.25">
      <c r="A96" s="388" t="s">
        <v>678</v>
      </c>
      <c r="B96" s="296" t="s">
        <v>677</v>
      </c>
      <c r="C96" s="270">
        <v>220456.35729047001</v>
      </c>
      <c r="D96" s="270">
        <v>10279.695599999999</v>
      </c>
      <c r="E96" s="270">
        <v>7902.2966330400004</v>
      </c>
      <c r="F96" s="389">
        <v>2759365036.6999998</v>
      </c>
      <c r="G96" s="271">
        <f t="shared" si="9"/>
        <v>76.872866089925864</v>
      </c>
      <c r="H96" s="271">
        <f t="shared" si="14"/>
        <v>3.5845174664788879</v>
      </c>
      <c r="I96" s="270">
        <v>247065.37159053001</v>
      </c>
      <c r="J96" s="270">
        <v>212554.06065743</v>
      </c>
      <c r="K96" s="271">
        <f t="shared" si="10"/>
        <v>86.031506272640755</v>
      </c>
      <c r="L96" s="271">
        <f t="shared" si="15"/>
        <v>96.415482533521114</v>
      </c>
      <c r="M96" s="270">
        <v>0</v>
      </c>
      <c r="N96" s="270">
        <v>0</v>
      </c>
      <c r="O96" s="271">
        <f t="shared" si="11"/>
        <v>0</v>
      </c>
      <c r="P96" s="271">
        <f t="shared" si="16"/>
        <v>0</v>
      </c>
      <c r="Q96" s="270">
        <v>0</v>
      </c>
      <c r="R96" s="270">
        <v>0</v>
      </c>
      <c r="S96" s="270">
        <f t="shared" si="12"/>
        <v>0</v>
      </c>
      <c r="T96" s="270">
        <f t="shared" si="17"/>
        <v>0</v>
      </c>
      <c r="U96" s="279">
        <f t="shared" si="13"/>
        <v>100</v>
      </c>
      <c r="AB96" s="597"/>
      <c r="AC96" s="611"/>
      <c r="AD96" s="178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</row>
    <row r="97" spans="1:43" s="3" customFormat="1" ht="23.1" customHeight="1" x14ac:dyDescent="0.25">
      <c r="A97" s="388" t="s">
        <v>679</v>
      </c>
      <c r="B97" s="296" t="s">
        <v>157</v>
      </c>
      <c r="C97" s="270">
        <v>1505339.0845842799</v>
      </c>
      <c r="D97" s="270">
        <v>977636.23289999994</v>
      </c>
      <c r="E97" s="270">
        <v>886094.89966002002</v>
      </c>
      <c r="F97" s="389">
        <v>342582801553.70001</v>
      </c>
      <c r="G97" s="271">
        <f t="shared" si="9"/>
        <v>90.636462708789196</v>
      </c>
      <c r="H97" s="271">
        <f t="shared" si="14"/>
        <v>58.863475261769828</v>
      </c>
      <c r="I97" s="270">
        <v>927813.83121715998</v>
      </c>
      <c r="J97" s="270">
        <v>786592.59086235997</v>
      </c>
      <c r="K97" s="271">
        <f t="shared" si="10"/>
        <v>84.779140426313987</v>
      </c>
      <c r="L97" s="271">
        <f t="shared" si="15"/>
        <v>52.253515431680185</v>
      </c>
      <c r="M97" s="270">
        <v>1050792.1651000001</v>
      </c>
      <c r="N97" s="270">
        <v>529173.80756440992</v>
      </c>
      <c r="O97" s="271">
        <f t="shared" si="11"/>
        <v>50.359512103333046</v>
      </c>
      <c r="P97" s="271">
        <f t="shared" si="16"/>
        <v>35.153130147454355</v>
      </c>
      <c r="Q97" s="270">
        <v>1842.2645</v>
      </c>
      <c r="R97" s="270">
        <v>1675.6211171</v>
      </c>
      <c r="S97" s="270">
        <f t="shared" si="12"/>
        <v>90.954426853472995</v>
      </c>
      <c r="T97" s="270">
        <f t="shared" si="17"/>
        <v>0.11131187213960807</v>
      </c>
      <c r="U97" s="279">
        <f t="shared" si="13"/>
        <v>0</v>
      </c>
      <c r="AB97" s="597"/>
      <c r="AC97" s="611"/>
      <c r="AD97" s="178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</row>
    <row r="98" spans="1:43" s="3" customFormat="1" ht="23.1" customHeight="1" x14ac:dyDescent="0.25">
      <c r="A98" s="388" t="s">
        <v>681</v>
      </c>
      <c r="B98" s="296" t="s">
        <v>680</v>
      </c>
      <c r="C98" s="270">
        <v>436829.87445238</v>
      </c>
      <c r="D98" s="270">
        <v>336152.94380000001</v>
      </c>
      <c r="E98" s="270">
        <v>334086.80994373997</v>
      </c>
      <c r="F98" s="389">
        <v>162576493613.28</v>
      </c>
      <c r="G98" s="271">
        <f t="shared" si="9"/>
        <v>99.385358987815579</v>
      </c>
      <c r="H98" s="271">
        <f t="shared" si="14"/>
        <v>76.479844782264237</v>
      </c>
      <c r="I98" s="270">
        <v>174798.83953698998</v>
      </c>
      <c r="J98" s="270">
        <v>145292.08507845999</v>
      </c>
      <c r="K98" s="271">
        <f t="shared" si="10"/>
        <v>83.119593621623594</v>
      </c>
      <c r="L98" s="271">
        <f t="shared" si="15"/>
        <v>33.260565170960774</v>
      </c>
      <c r="M98" s="270">
        <v>347674.12592508004</v>
      </c>
      <c r="N98" s="270">
        <v>291450.29387225001</v>
      </c>
      <c r="O98" s="271">
        <f t="shared" si="11"/>
        <v>83.828583187422566</v>
      </c>
      <c r="P98" s="271">
        <f t="shared" si="16"/>
        <v>66.719405177500462</v>
      </c>
      <c r="Q98" s="270">
        <v>0</v>
      </c>
      <c r="R98" s="270">
        <v>0</v>
      </c>
      <c r="S98" s="270">
        <f t="shared" si="12"/>
        <v>0</v>
      </c>
      <c r="T98" s="270">
        <f t="shared" si="17"/>
        <v>0</v>
      </c>
      <c r="U98" s="279">
        <f t="shared" si="13"/>
        <v>0</v>
      </c>
      <c r="AB98" s="597"/>
      <c r="AC98" s="611"/>
      <c r="AD98" s="178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</row>
    <row r="99" spans="1:43" s="3" customFormat="1" ht="34.5" customHeight="1" x14ac:dyDescent="0.25">
      <c r="A99" s="388" t="s">
        <v>229</v>
      </c>
      <c r="B99" s="296" t="s">
        <v>228</v>
      </c>
      <c r="C99" s="270">
        <v>134.68989999999999</v>
      </c>
      <c r="D99" s="270">
        <v>138.22730000000001</v>
      </c>
      <c r="E99" s="270">
        <v>123.2299</v>
      </c>
      <c r="F99" s="389">
        <v>57330200</v>
      </c>
      <c r="G99" s="271">
        <f t="shared" si="9"/>
        <v>89.150189579048416</v>
      </c>
      <c r="H99" s="271">
        <f t="shared" si="14"/>
        <v>91.491566925211174</v>
      </c>
      <c r="I99" s="270">
        <v>0</v>
      </c>
      <c r="J99" s="270">
        <v>0</v>
      </c>
      <c r="K99" s="271">
        <f t="shared" si="10"/>
        <v>0</v>
      </c>
      <c r="L99" s="271">
        <f t="shared" si="15"/>
        <v>0</v>
      </c>
      <c r="M99" s="270">
        <v>98.3</v>
      </c>
      <c r="N99" s="270">
        <v>11.46</v>
      </c>
      <c r="O99" s="271">
        <f t="shared" si="11"/>
        <v>11.658189216683624</v>
      </c>
      <c r="P99" s="271">
        <f t="shared" si="16"/>
        <v>8.5084330747888313</v>
      </c>
      <c r="Q99" s="270">
        <v>0</v>
      </c>
      <c r="R99" s="270">
        <v>0</v>
      </c>
      <c r="S99" s="270">
        <f t="shared" si="12"/>
        <v>0</v>
      </c>
      <c r="T99" s="270">
        <f t="shared" si="17"/>
        <v>0</v>
      </c>
      <c r="U99" s="279">
        <f t="shared" si="13"/>
        <v>100</v>
      </c>
      <c r="AB99" s="597"/>
      <c r="AC99" s="611"/>
      <c r="AD99" s="178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</row>
    <row r="100" spans="1:43" s="3" customFormat="1" ht="29.25" customHeight="1" x14ac:dyDescent="0.25">
      <c r="A100" s="388" t="s">
        <v>231</v>
      </c>
      <c r="B100" s="296" t="s">
        <v>230</v>
      </c>
      <c r="C100" s="270">
        <v>581139.19007348001</v>
      </c>
      <c r="D100" s="270">
        <v>10339.449199999999</v>
      </c>
      <c r="E100" s="270">
        <v>7357.40818795</v>
      </c>
      <c r="F100" s="389">
        <v>4041454620.4299998</v>
      </c>
      <c r="G100" s="271">
        <f t="shared" si="9"/>
        <v>71.158608603154619</v>
      </c>
      <c r="H100" s="271">
        <f t="shared" si="14"/>
        <v>1.266032013263418</v>
      </c>
      <c r="I100" s="270">
        <v>67912.910407800009</v>
      </c>
      <c r="J100" s="270">
        <v>49470.634207800002</v>
      </c>
      <c r="K100" s="271">
        <f t="shared" si="10"/>
        <v>72.844226393393001</v>
      </c>
      <c r="L100" s="271">
        <f t="shared" si="15"/>
        <v>8.5126997202761121</v>
      </c>
      <c r="M100" s="270">
        <v>529172.64249999996</v>
      </c>
      <c r="N100" s="270">
        <v>527747.72014686</v>
      </c>
      <c r="O100" s="271">
        <f t="shared" si="11"/>
        <v>99.730726375723407</v>
      </c>
      <c r="P100" s="271">
        <f t="shared" si="16"/>
        <v>90.812619276309832</v>
      </c>
      <c r="Q100" s="270">
        <v>0</v>
      </c>
      <c r="R100" s="270">
        <v>0</v>
      </c>
      <c r="S100" s="270">
        <f t="shared" si="12"/>
        <v>0</v>
      </c>
      <c r="T100" s="270">
        <f t="shared" si="17"/>
        <v>0</v>
      </c>
      <c r="U100" s="279">
        <f t="shared" si="13"/>
        <v>100.59135100984936</v>
      </c>
      <c r="AB100" s="597"/>
      <c r="AC100" s="611"/>
      <c r="AD100" s="178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</row>
    <row r="101" spans="1:43" s="2" customFormat="1" ht="23.25" customHeight="1" x14ac:dyDescent="0.25">
      <c r="A101" s="387" t="s">
        <v>232</v>
      </c>
      <c r="B101" s="295" t="s">
        <v>158</v>
      </c>
      <c r="C101" s="266">
        <v>199700.43171892001</v>
      </c>
      <c r="D101" s="266">
        <v>74504.722299999994</v>
      </c>
      <c r="E101" s="266">
        <v>57409.10977684</v>
      </c>
      <c r="F101" s="386">
        <v>12798164674.540001</v>
      </c>
      <c r="G101" s="267">
        <f t="shared" si="9"/>
        <v>77.054323544321164</v>
      </c>
      <c r="H101" s="267">
        <f t="shared" si="14"/>
        <v>28.74761425535814</v>
      </c>
      <c r="I101" s="266">
        <v>204581.26427384</v>
      </c>
      <c r="J101" s="266">
        <v>152868.78352164998</v>
      </c>
      <c r="K101" s="267">
        <f t="shared" si="10"/>
        <v>74.722768022896346</v>
      </c>
      <c r="L101" s="267">
        <f t="shared" si="15"/>
        <v>76.549050097605218</v>
      </c>
      <c r="M101" s="266">
        <v>0</v>
      </c>
      <c r="N101" s="266">
        <v>0</v>
      </c>
      <c r="O101" s="267">
        <f t="shared" si="11"/>
        <v>0</v>
      </c>
      <c r="P101" s="267">
        <f t="shared" si="16"/>
        <v>0</v>
      </c>
      <c r="Q101" s="266">
        <v>0</v>
      </c>
      <c r="R101" s="266">
        <v>0</v>
      </c>
      <c r="S101" s="266">
        <f t="shared" si="12"/>
        <v>0</v>
      </c>
      <c r="T101" s="266">
        <f t="shared" si="17"/>
        <v>0</v>
      </c>
      <c r="U101" s="279">
        <f t="shared" si="13"/>
        <v>0</v>
      </c>
      <c r="AB101" s="594"/>
      <c r="AC101" s="610"/>
      <c r="AD101" s="178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</row>
    <row r="102" spans="1:43" s="3" customFormat="1" ht="21" customHeight="1" x14ac:dyDescent="0.25">
      <c r="A102" s="388" t="s">
        <v>233</v>
      </c>
      <c r="B102" s="296" t="s">
        <v>159</v>
      </c>
      <c r="C102" s="270">
        <v>43021.819868170001</v>
      </c>
      <c r="D102" s="270">
        <v>4492.7309999999998</v>
      </c>
      <c r="E102" s="270">
        <v>4320.4629313599999</v>
      </c>
      <c r="F102" s="389">
        <v>1094384432.22</v>
      </c>
      <c r="G102" s="271">
        <f t="shared" si="9"/>
        <v>96.165626906218066</v>
      </c>
      <c r="H102" s="271">
        <f t="shared" si="14"/>
        <v>10.042492262296241</v>
      </c>
      <c r="I102" s="270">
        <v>54052.132769309996</v>
      </c>
      <c r="J102" s="270">
        <v>38788.80098131</v>
      </c>
      <c r="K102" s="271">
        <f t="shared" si="10"/>
        <v>71.761832501332321</v>
      </c>
      <c r="L102" s="271">
        <f t="shared" si="15"/>
        <v>90.160762841202285</v>
      </c>
      <c r="M102" s="270">
        <v>0</v>
      </c>
      <c r="N102" s="270">
        <v>0</v>
      </c>
      <c r="O102" s="271">
        <f t="shared" si="11"/>
        <v>0</v>
      </c>
      <c r="P102" s="271">
        <f t="shared" si="16"/>
        <v>0</v>
      </c>
      <c r="Q102" s="270">
        <v>0</v>
      </c>
      <c r="R102" s="270">
        <v>0</v>
      </c>
      <c r="S102" s="270">
        <f t="shared" si="12"/>
        <v>0</v>
      </c>
      <c r="T102" s="270">
        <f t="shared" si="17"/>
        <v>0</v>
      </c>
      <c r="U102" s="279">
        <f t="shared" si="13"/>
        <v>100.20325510349852</v>
      </c>
      <c r="AB102" s="597"/>
      <c r="AC102" s="611"/>
      <c r="AD102" s="178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</row>
    <row r="103" spans="1:43" s="3" customFormat="1" ht="21" customHeight="1" x14ac:dyDescent="0.25">
      <c r="A103" s="388" t="s">
        <v>743</v>
      </c>
      <c r="B103" s="296" t="s">
        <v>1466</v>
      </c>
      <c r="C103" s="270">
        <v>37770.204074230001</v>
      </c>
      <c r="D103" s="270">
        <v>11751.3105</v>
      </c>
      <c r="E103" s="270">
        <v>9922.3284693299993</v>
      </c>
      <c r="F103" s="389">
        <v>2117787988.8299999</v>
      </c>
      <c r="G103" s="271">
        <f t="shared" si="9"/>
        <v>84.435931374036969</v>
      </c>
      <c r="H103" s="271">
        <f t="shared" si="14"/>
        <v>26.270253795371584</v>
      </c>
      <c r="I103" s="270">
        <v>51495.98756519</v>
      </c>
      <c r="J103" s="270">
        <v>36727.152723629995</v>
      </c>
      <c r="K103" s="271">
        <f t="shared" si="10"/>
        <v>71.320416327847326</v>
      </c>
      <c r="L103" s="271">
        <f t="shared" si="15"/>
        <v>97.238428077989497</v>
      </c>
      <c r="M103" s="270">
        <v>0</v>
      </c>
      <c r="N103" s="270">
        <v>0</v>
      </c>
      <c r="O103" s="271">
        <f t="shared" si="11"/>
        <v>0</v>
      </c>
      <c r="P103" s="271">
        <f t="shared" si="16"/>
        <v>0</v>
      </c>
      <c r="Q103" s="270">
        <v>0</v>
      </c>
      <c r="R103" s="270">
        <v>0</v>
      </c>
      <c r="S103" s="270">
        <f t="shared" si="12"/>
        <v>0</v>
      </c>
      <c r="T103" s="270">
        <f t="shared" si="17"/>
        <v>0</v>
      </c>
      <c r="U103" s="279">
        <f t="shared" si="13"/>
        <v>0</v>
      </c>
      <c r="AB103" s="597"/>
      <c r="AC103" s="611"/>
      <c r="AD103" s="178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</row>
    <row r="104" spans="1:43" s="3" customFormat="1" ht="21" customHeight="1" x14ac:dyDescent="0.25">
      <c r="A104" s="388" t="s">
        <v>744</v>
      </c>
      <c r="B104" s="296" t="s">
        <v>160</v>
      </c>
      <c r="C104" s="270">
        <v>102843.79639944001</v>
      </c>
      <c r="D104" s="270">
        <v>56654.679199999999</v>
      </c>
      <c r="E104" s="270">
        <v>41959.843939480001</v>
      </c>
      <c r="F104" s="389">
        <v>9278881511.0200005</v>
      </c>
      <c r="G104" s="271">
        <f t="shared" si="9"/>
        <v>74.06245085486249</v>
      </c>
      <c r="H104" s="271">
        <f t="shared" si="14"/>
        <v>40.799586760206836</v>
      </c>
      <c r="I104" s="270">
        <v>78853.629809649996</v>
      </c>
      <c r="J104" s="270">
        <v>62126.696458959996</v>
      </c>
      <c r="K104" s="271">
        <f t="shared" si="10"/>
        <v>78.787364144087917</v>
      </c>
      <c r="L104" s="271">
        <f t="shared" si="15"/>
        <v>60.4087933682097</v>
      </c>
      <c r="M104" s="270">
        <v>0</v>
      </c>
      <c r="N104" s="270">
        <v>0</v>
      </c>
      <c r="O104" s="271">
        <f t="shared" si="11"/>
        <v>0</v>
      </c>
      <c r="P104" s="271">
        <f t="shared" si="16"/>
        <v>0</v>
      </c>
      <c r="Q104" s="270">
        <v>0</v>
      </c>
      <c r="R104" s="270">
        <v>0</v>
      </c>
      <c r="S104" s="270">
        <f t="shared" si="12"/>
        <v>0</v>
      </c>
      <c r="T104" s="270">
        <f t="shared" si="17"/>
        <v>0</v>
      </c>
      <c r="U104" s="279">
        <f t="shared" si="13"/>
        <v>0</v>
      </c>
      <c r="AB104" s="597"/>
      <c r="AC104" s="611"/>
      <c r="AD104" s="178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</row>
    <row r="105" spans="1:43" s="3" customFormat="1" ht="35.25" customHeight="1" x14ac:dyDescent="0.25">
      <c r="A105" s="388" t="s">
        <v>745</v>
      </c>
      <c r="B105" s="296" t="s">
        <v>161</v>
      </c>
      <c r="C105" s="270">
        <v>177.94335369000001</v>
      </c>
      <c r="D105" s="270">
        <v>322.83359999999999</v>
      </c>
      <c r="E105" s="270">
        <v>177.37077475000001</v>
      </c>
      <c r="F105" s="389">
        <v>50071100</v>
      </c>
      <c r="G105" s="271">
        <f t="shared" si="9"/>
        <v>54.941856965941597</v>
      </c>
      <c r="H105" s="271">
        <f t="shared" si="14"/>
        <v>99.678224036960941</v>
      </c>
      <c r="I105" s="270">
        <v>0.96038000000000001</v>
      </c>
      <c r="J105" s="270">
        <v>0.57257893999999998</v>
      </c>
      <c r="K105" s="271">
        <f t="shared" si="10"/>
        <v>59.620039984172926</v>
      </c>
      <c r="L105" s="271">
        <f t="shared" si="15"/>
        <v>0.32177596303906097</v>
      </c>
      <c r="M105" s="270">
        <v>0</v>
      </c>
      <c r="N105" s="270">
        <v>0</v>
      </c>
      <c r="O105" s="271">
        <f t="shared" si="11"/>
        <v>0</v>
      </c>
      <c r="P105" s="271">
        <f t="shared" si="16"/>
        <v>0</v>
      </c>
      <c r="Q105" s="270">
        <v>0</v>
      </c>
      <c r="R105" s="270">
        <v>0</v>
      </c>
      <c r="S105" s="270">
        <f t="shared" si="12"/>
        <v>0</v>
      </c>
      <c r="T105" s="270">
        <f t="shared" si="17"/>
        <v>0</v>
      </c>
      <c r="U105" s="279">
        <f t="shared" si="13"/>
        <v>100</v>
      </c>
      <c r="AB105" s="597"/>
      <c r="AC105" s="611"/>
      <c r="AD105" s="178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</row>
    <row r="106" spans="1:43" s="3" customFormat="1" ht="31.5" customHeight="1" x14ac:dyDescent="0.25">
      <c r="A106" s="388" t="s">
        <v>746</v>
      </c>
      <c r="B106" s="296" t="s">
        <v>162</v>
      </c>
      <c r="C106" s="270">
        <v>15886.668023389999</v>
      </c>
      <c r="D106" s="270">
        <v>1283.1679999999999</v>
      </c>
      <c r="E106" s="270">
        <v>1029.1036619199999</v>
      </c>
      <c r="F106" s="389">
        <v>257039642.47</v>
      </c>
      <c r="G106" s="271">
        <f t="shared" si="9"/>
        <v>80.200228023142728</v>
      </c>
      <c r="H106" s="271">
        <f t="shared" si="14"/>
        <v>6.4777816242200501</v>
      </c>
      <c r="I106" s="270">
        <v>20178.55374969</v>
      </c>
      <c r="J106" s="270">
        <v>15225.560778809999</v>
      </c>
      <c r="K106" s="271">
        <f t="shared" si="10"/>
        <v>75.454172621483877</v>
      </c>
      <c r="L106" s="271">
        <f t="shared" si="15"/>
        <v>95.838603515811812</v>
      </c>
      <c r="M106" s="270">
        <v>0</v>
      </c>
      <c r="N106" s="270">
        <v>0</v>
      </c>
      <c r="O106" s="271">
        <f t="shared" si="11"/>
        <v>0</v>
      </c>
      <c r="P106" s="271">
        <f t="shared" si="16"/>
        <v>0</v>
      </c>
      <c r="Q106" s="270">
        <v>0</v>
      </c>
      <c r="R106" s="270">
        <v>0</v>
      </c>
      <c r="S106" s="270">
        <f t="shared" si="12"/>
        <v>0</v>
      </c>
      <c r="T106" s="270">
        <f t="shared" si="17"/>
        <v>0</v>
      </c>
      <c r="U106" s="279">
        <f t="shared" si="13"/>
        <v>0</v>
      </c>
      <c r="AB106" s="597"/>
      <c r="AC106" s="611"/>
      <c r="AD106" s="178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</row>
    <row r="107" spans="1:43" s="2" customFormat="1" ht="28.5" customHeight="1" x14ac:dyDescent="0.25">
      <c r="A107" s="387" t="s">
        <v>163</v>
      </c>
      <c r="B107" s="295" t="s">
        <v>164</v>
      </c>
      <c r="C107" s="266">
        <v>116291.73612286999</v>
      </c>
      <c r="D107" s="266">
        <v>82174.918699999995</v>
      </c>
      <c r="E107" s="266">
        <v>77908.245970830001</v>
      </c>
      <c r="F107" s="386">
        <v>30821555102.5</v>
      </c>
      <c r="G107" s="267">
        <f t="shared" si="9"/>
        <v>94.807816306157179</v>
      </c>
      <c r="H107" s="267">
        <f t="shared" si="14"/>
        <v>66.993793856955349</v>
      </c>
      <c r="I107" s="266">
        <v>44165.37013576</v>
      </c>
      <c r="J107" s="266">
        <v>38383.490152040002</v>
      </c>
      <c r="K107" s="267">
        <f t="shared" si="10"/>
        <v>86.908566675775461</v>
      </c>
      <c r="L107" s="267">
        <f t="shared" si="15"/>
        <v>33.006206143044665</v>
      </c>
      <c r="M107" s="266">
        <v>0</v>
      </c>
      <c r="N107" s="266">
        <v>0</v>
      </c>
      <c r="O107" s="267">
        <f t="shared" si="11"/>
        <v>0</v>
      </c>
      <c r="P107" s="267">
        <f t="shared" si="16"/>
        <v>0</v>
      </c>
      <c r="Q107" s="266">
        <v>0</v>
      </c>
      <c r="R107" s="266">
        <v>0</v>
      </c>
      <c r="S107" s="266">
        <f t="shared" si="12"/>
        <v>0</v>
      </c>
      <c r="T107" s="266">
        <f t="shared" si="17"/>
        <v>0</v>
      </c>
      <c r="U107" s="279">
        <f t="shared" si="13"/>
        <v>100.00000000000001</v>
      </c>
      <c r="AB107" s="594"/>
      <c r="AC107" s="610"/>
      <c r="AD107" s="178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</row>
    <row r="108" spans="1:43" s="3" customFormat="1" ht="21.75" customHeight="1" x14ac:dyDescent="0.25">
      <c r="A108" s="388" t="s">
        <v>165</v>
      </c>
      <c r="B108" s="296" t="s">
        <v>121</v>
      </c>
      <c r="C108" s="270">
        <v>81166.868175280004</v>
      </c>
      <c r="D108" s="270">
        <v>67400.610400000005</v>
      </c>
      <c r="E108" s="270">
        <v>63458.046668030001</v>
      </c>
      <c r="F108" s="389">
        <v>24892639541</v>
      </c>
      <c r="G108" s="271">
        <f t="shared" si="9"/>
        <v>94.150551888814931</v>
      </c>
      <c r="H108" s="271">
        <f t="shared" si="14"/>
        <v>78.182204259738384</v>
      </c>
      <c r="I108" s="270">
        <v>19579.412035880003</v>
      </c>
      <c r="J108" s="270">
        <v>17708.821507249999</v>
      </c>
      <c r="K108" s="271">
        <f t="shared" si="10"/>
        <v>90.446135332347694</v>
      </c>
      <c r="L108" s="271">
        <f t="shared" si="15"/>
        <v>21.817795740261612</v>
      </c>
      <c r="M108" s="270">
        <v>0</v>
      </c>
      <c r="N108" s="270">
        <v>0</v>
      </c>
      <c r="O108" s="271">
        <f t="shared" si="11"/>
        <v>0</v>
      </c>
      <c r="P108" s="271">
        <f t="shared" si="16"/>
        <v>0</v>
      </c>
      <c r="Q108" s="270">
        <v>0</v>
      </c>
      <c r="R108" s="270">
        <v>0</v>
      </c>
      <c r="S108" s="270">
        <f t="shared" si="12"/>
        <v>0</v>
      </c>
      <c r="T108" s="270">
        <f t="shared" si="17"/>
        <v>0</v>
      </c>
      <c r="U108" s="279">
        <f t="shared" si="13"/>
        <v>100</v>
      </c>
      <c r="AB108" s="597"/>
      <c r="AC108" s="611"/>
      <c r="AD108" s="178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</row>
    <row r="109" spans="1:43" s="3" customFormat="1" ht="21" customHeight="1" x14ac:dyDescent="0.25">
      <c r="A109" s="388" t="s">
        <v>166</v>
      </c>
      <c r="B109" s="296" t="s">
        <v>123</v>
      </c>
      <c r="C109" s="270">
        <v>16810.707323819999</v>
      </c>
      <c r="D109" s="270">
        <v>5760.4376000000002</v>
      </c>
      <c r="E109" s="270">
        <v>5502.2072693100008</v>
      </c>
      <c r="F109" s="389">
        <v>2064274309.45</v>
      </c>
      <c r="G109" s="271">
        <f t="shared" si="9"/>
        <v>95.51717510680092</v>
      </c>
      <c r="H109" s="271">
        <f t="shared" si="14"/>
        <v>32.730373346715915</v>
      </c>
      <c r="I109" s="270">
        <v>13060.37473564</v>
      </c>
      <c r="J109" s="270">
        <v>11308.500054510001</v>
      </c>
      <c r="K109" s="271">
        <f t="shared" si="10"/>
        <v>86.586336789025125</v>
      </c>
      <c r="L109" s="271">
        <f t="shared" si="15"/>
        <v>67.269626653284107</v>
      </c>
      <c r="M109" s="270">
        <v>0</v>
      </c>
      <c r="N109" s="270">
        <v>0</v>
      </c>
      <c r="O109" s="271">
        <f t="shared" si="11"/>
        <v>0</v>
      </c>
      <c r="P109" s="271">
        <f t="shared" si="16"/>
        <v>0</v>
      </c>
      <c r="Q109" s="270">
        <v>0</v>
      </c>
      <c r="R109" s="270">
        <v>0</v>
      </c>
      <c r="S109" s="270">
        <f t="shared" si="12"/>
        <v>0</v>
      </c>
      <c r="T109" s="270">
        <f t="shared" si="17"/>
        <v>0</v>
      </c>
      <c r="U109" s="279">
        <f t="shared" si="13"/>
        <v>100.00000000000003</v>
      </c>
      <c r="AB109" s="597"/>
      <c r="AC109" s="611"/>
      <c r="AD109" s="178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</row>
    <row r="110" spans="1:43" s="3" customFormat="1" ht="38.25" customHeight="1" x14ac:dyDescent="0.25">
      <c r="A110" s="388" t="s">
        <v>167</v>
      </c>
      <c r="B110" s="296" t="s">
        <v>168</v>
      </c>
      <c r="C110" s="270">
        <v>2.0990000000000002</v>
      </c>
      <c r="D110" s="270">
        <v>0</v>
      </c>
      <c r="E110" s="270">
        <v>0</v>
      </c>
      <c r="F110" s="389">
        <v>41045038</v>
      </c>
      <c r="G110" s="271">
        <f t="shared" si="9"/>
        <v>0</v>
      </c>
      <c r="H110" s="271">
        <f t="shared" si="14"/>
        <v>0</v>
      </c>
      <c r="I110" s="270">
        <v>2.4</v>
      </c>
      <c r="J110" s="270">
        <v>2.0990000000000002</v>
      </c>
      <c r="K110" s="271">
        <f t="shared" si="10"/>
        <v>87.458333333333343</v>
      </c>
      <c r="L110" s="271">
        <f t="shared" si="15"/>
        <v>100</v>
      </c>
      <c r="M110" s="270">
        <v>0</v>
      </c>
      <c r="N110" s="270">
        <v>0</v>
      </c>
      <c r="O110" s="271">
        <f t="shared" si="11"/>
        <v>0</v>
      </c>
      <c r="P110" s="271">
        <f t="shared" si="16"/>
        <v>0</v>
      </c>
      <c r="Q110" s="270">
        <v>0</v>
      </c>
      <c r="R110" s="270">
        <v>0</v>
      </c>
      <c r="S110" s="270">
        <f t="shared" si="12"/>
        <v>0</v>
      </c>
      <c r="T110" s="270">
        <f t="shared" si="17"/>
        <v>0</v>
      </c>
      <c r="U110" s="279">
        <f t="shared" si="13"/>
        <v>100</v>
      </c>
      <c r="AB110" s="597"/>
      <c r="AC110" s="611"/>
      <c r="AD110" s="178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</row>
    <row r="111" spans="1:43" s="3" customFormat="1" ht="36.75" customHeight="1" x14ac:dyDescent="0.25">
      <c r="A111" s="388" t="s">
        <v>169</v>
      </c>
      <c r="B111" s="296" t="s">
        <v>170</v>
      </c>
      <c r="C111" s="270">
        <v>18312.061623770001</v>
      </c>
      <c r="D111" s="270">
        <v>9013.8706999999995</v>
      </c>
      <c r="E111" s="270">
        <v>8947.9920334899998</v>
      </c>
      <c r="F111" s="389">
        <v>3823596214.0500002</v>
      </c>
      <c r="G111" s="273">
        <f t="shared" si="9"/>
        <v>99.269141208005124</v>
      </c>
      <c r="H111" s="271">
        <f t="shared" si="14"/>
        <v>48.863924867285533</v>
      </c>
      <c r="I111" s="270">
        <v>11523.18336424</v>
      </c>
      <c r="J111" s="270">
        <v>9364.0695902799998</v>
      </c>
      <c r="K111" s="271">
        <f t="shared" si="10"/>
        <v>81.262870634685925</v>
      </c>
      <c r="L111" s="271">
        <f t="shared" si="15"/>
        <v>51.136075132714467</v>
      </c>
      <c r="M111" s="270">
        <v>0</v>
      </c>
      <c r="N111" s="270">
        <v>0</v>
      </c>
      <c r="O111" s="271">
        <f t="shared" si="11"/>
        <v>0</v>
      </c>
      <c r="P111" s="271">
        <f t="shared" si="16"/>
        <v>0</v>
      </c>
      <c r="Q111" s="270">
        <v>0</v>
      </c>
      <c r="R111" s="270">
        <v>0</v>
      </c>
      <c r="S111" s="270">
        <f t="shared" si="12"/>
        <v>0</v>
      </c>
      <c r="T111" s="270">
        <f t="shared" si="17"/>
        <v>0</v>
      </c>
      <c r="U111" s="279">
        <f t="shared" si="13"/>
        <v>100</v>
      </c>
      <c r="AB111" s="597"/>
      <c r="AC111" s="611"/>
      <c r="AD111" s="178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</row>
    <row r="112" spans="1:43" s="2" customFormat="1" ht="39.75" customHeight="1" x14ac:dyDescent="0.25">
      <c r="A112" s="387" t="s">
        <v>171</v>
      </c>
      <c r="B112" s="301" t="s">
        <v>1072</v>
      </c>
      <c r="C112" s="266">
        <v>587302.73407293996</v>
      </c>
      <c r="D112" s="266">
        <v>592972.89099999995</v>
      </c>
      <c r="E112" s="266">
        <v>459622.23002940003</v>
      </c>
      <c r="F112" s="386">
        <v>165050470682.67999</v>
      </c>
      <c r="G112" s="267">
        <f t="shared" si="9"/>
        <v>77.511508031047597</v>
      </c>
      <c r="H112" s="267">
        <f t="shared" si="14"/>
        <v>78.259848518314129</v>
      </c>
      <c r="I112" s="266">
        <v>172856.21152223999</v>
      </c>
      <c r="J112" s="266">
        <v>129379.50592417999</v>
      </c>
      <c r="K112" s="267">
        <f t="shared" si="10"/>
        <v>74.848051328218418</v>
      </c>
      <c r="L112" s="267">
        <f t="shared" si="15"/>
        <v>22.029440426223477</v>
      </c>
      <c r="M112" s="266">
        <v>0</v>
      </c>
      <c r="N112" s="266">
        <v>0</v>
      </c>
      <c r="O112" s="267">
        <f t="shared" si="11"/>
        <v>0</v>
      </c>
      <c r="P112" s="267">
        <f t="shared" si="16"/>
        <v>0</v>
      </c>
      <c r="Q112" s="266">
        <v>0</v>
      </c>
      <c r="R112" s="266">
        <v>0</v>
      </c>
      <c r="S112" s="266">
        <f t="shared" si="12"/>
        <v>0</v>
      </c>
      <c r="T112" s="266">
        <f t="shared" si="17"/>
        <v>0</v>
      </c>
      <c r="U112" s="279">
        <f t="shared" si="13"/>
        <v>100.2892889445376</v>
      </c>
      <c r="AB112" s="594"/>
      <c r="AC112" s="610"/>
      <c r="AD112" s="178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</row>
    <row r="113" spans="1:43" s="3" customFormat="1" ht="44.25" customHeight="1" x14ac:dyDescent="0.25">
      <c r="A113" s="388" t="s">
        <v>207</v>
      </c>
      <c r="B113" s="296" t="s">
        <v>1467</v>
      </c>
      <c r="C113" s="270">
        <v>437068.74530489004</v>
      </c>
      <c r="D113" s="270">
        <v>427683.30800000002</v>
      </c>
      <c r="E113" s="270">
        <v>310857.37688622996</v>
      </c>
      <c r="F113" s="389">
        <v>123622476341.23</v>
      </c>
      <c r="G113" s="271">
        <f t="shared" si="9"/>
        <v>72.684009656563447</v>
      </c>
      <c r="H113" s="271">
        <f t="shared" si="14"/>
        <v>71.12322265674301</v>
      </c>
      <c r="I113" s="270">
        <v>171272.42552224</v>
      </c>
      <c r="J113" s="270">
        <v>127910.3702993</v>
      </c>
      <c r="K113" s="271">
        <f t="shared" si="10"/>
        <v>74.682407228880308</v>
      </c>
      <c r="L113" s="271">
        <f t="shared" si="15"/>
        <v>29.265503807661286</v>
      </c>
      <c r="M113" s="270">
        <v>0</v>
      </c>
      <c r="N113" s="270">
        <v>0</v>
      </c>
      <c r="O113" s="271">
        <f t="shared" si="11"/>
        <v>0</v>
      </c>
      <c r="P113" s="271">
        <f t="shared" si="16"/>
        <v>0</v>
      </c>
      <c r="Q113" s="270">
        <v>0</v>
      </c>
      <c r="R113" s="270">
        <v>0</v>
      </c>
      <c r="S113" s="270">
        <f t="shared" si="12"/>
        <v>0</v>
      </c>
      <c r="T113" s="270">
        <f t="shared" si="17"/>
        <v>0</v>
      </c>
      <c r="U113" s="279">
        <f t="shared" si="13"/>
        <v>100.3887264644043</v>
      </c>
      <c r="AB113" s="597"/>
      <c r="AC113" s="611"/>
      <c r="AD113" s="178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</row>
    <row r="114" spans="1:43" s="3" customFormat="1" ht="36.75" customHeight="1" x14ac:dyDescent="0.25">
      <c r="A114" s="388" t="s">
        <v>208</v>
      </c>
      <c r="B114" s="296" t="s">
        <v>1468</v>
      </c>
      <c r="C114" s="270">
        <v>150233.98876804998</v>
      </c>
      <c r="D114" s="270">
        <v>165289.58300000001</v>
      </c>
      <c r="E114" s="270">
        <v>148764.85314317001</v>
      </c>
      <c r="F114" s="389">
        <v>41427994341.449997</v>
      </c>
      <c r="G114" s="271">
        <f t="shared" si="9"/>
        <v>90.002558203059905</v>
      </c>
      <c r="H114" s="271">
        <f t="shared" si="14"/>
        <v>99.022101698206129</v>
      </c>
      <c r="I114" s="270">
        <v>1583.7860000000001</v>
      </c>
      <c r="J114" s="270">
        <v>1469.13562488</v>
      </c>
      <c r="K114" s="271">
        <f t="shared" si="10"/>
        <v>92.760993270555488</v>
      </c>
      <c r="L114" s="271">
        <f t="shared" si="15"/>
        <v>0.97789830179390058</v>
      </c>
      <c r="M114" s="270">
        <v>0</v>
      </c>
      <c r="N114" s="270">
        <v>0</v>
      </c>
      <c r="O114" s="271">
        <f t="shared" si="11"/>
        <v>0</v>
      </c>
      <c r="P114" s="271">
        <f t="shared" si="16"/>
        <v>0</v>
      </c>
      <c r="Q114" s="270">
        <v>0</v>
      </c>
      <c r="R114" s="270">
        <v>0</v>
      </c>
      <c r="S114" s="270">
        <f t="shared" si="12"/>
        <v>0</v>
      </c>
      <c r="T114" s="270">
        <f t="shared" si="17"/>
        <v>0</v>
      </c>
      <c r="U114" s="279">
        <f t="shared" si="13"/>
        <v>100.00000000000003</v>
      </c>
      <c r="AB114" s="597"/>
      <c r="AC114" s="611"/>
      <c r="AD114" s="178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</row>
    <row r="115" spans="1:43" s="2" customFormat="1" ht="83.25" customHeight="1" x14ac:dyDescent="0.25">
      <c r="A115" s="387" t="s">
        <v>209</v>
      </c>
      <c r="B115" s="295" t="s">
        <v>1469</v>
      </c>
      <c r="C115" s="266">
        <v>1.69253371</v>
      </c>
      <c r="D115" s="266">
        <v>682828.72010000004</v>
      </c>
      <c r="E115" s="266">
        <v>579844.50076361001</v>
      </c>
      <c r="F115" s="386">
        <v>335033951295.25</v>
      </c>
      <c r="G115" s="267">
        <f t="shared" si="9"/>
        <v>84.918001205147306</v>
      </c>
      <c r="H115" s="267"/>
      <c r="I115" s="266">
        <v>11094.18178617</v>
      </c>
      <c r="J115" s="266">
        <v>402.50693018999999</v>
      </c>
      <c r="K115" s="267">
        <f t="shared" si="10"/>
        <v>3.6280902724323925</v>
      </c>
      <c r="L115" s="267"/>
      <c r="M115" s="266">
        <v>0</v>
      </c>
      <c r="N115" s="266">
        <v>0</v>
      </c>
      <c r="O115" s="267">
        <f t="shared" si="11"/>
        <v>0</v>
      </c>
      <c r="P115" s="267">
        <f t="shared" si="16"/>
        <v>0</v>
      </c>
      <c r="Q115" s="266">
        <v>2401.7006999999999</v>
      </c>
      <c r="R115" s="266">
        <v>2065.7721881400003</v>
      </c>
      <c r="S115" s="266">
        <f t="shared" si="12"/>
        <v>86.012890288119593</v>
      </c>
      <c r="T115" s="266"/>
      <c r="U115" s="279">
        <f t="shared" si="13"/>
        <v>0</v>
      </c>
      <c r="AB115" s="594"/>
      <c r="AC115" s="610"/>
      <c r="AD115" s="178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</row>
    <row r="116" spans="1:43" s="3" customFormat="1" ht="61.5" customHeight="1" x14ac:dyDescent="0.25">
      <c r="A116" s="388" t="s">
        <v>351</v>
      </c>
      <c r="B116" s="296" t="s">
        <v>352</v>
      </c>
      <c r="C116" s="270">
        <v>0</v>
      </c>
      <c r="D116" s="270">
        <v>487772.25390000001</v>
      </c>
      <c r="E116" s="270">
        <v>455314.9301</v>
      </c>
      <c r="F116" s="389">
        <v>244465425100</v>
      </c>
      <c r="G116" s="271">
        <f t="shared" si="9"/>
        <v>93.345803591638031</v>
      </c>
      <c r="H116" s="271">
        <f t="shared" si="14"/>
        <v>0</v>
      </c>
      <c r="I116" s="270">
        <v>176.48049165999998</v>
      </c>
      <c r="J116" s="270">
        <v>12.184485260000001</v>
      </c>
      <c r="K116" s="271">
        <f t="shared" si="10"/>
        <v>6.904154190296639</v>
      </c>
      <c r="L116" s="271">
        <f t="shared" si="15"/>
        <v>0</v>
      </c>
      <c r="M116" s="270">
        <v>0</v>
      </c>
      <c r="N116" s="270">
        <v>0</v>
      </c>
      <c r="O116" s="271">
        <f t="shared" si="11"/>
        <v>0</v>
      </c>
      <c r="P116" s="271">
        <f t="shared" si="16"/>
        <v>0</v>
      </c>
      <c r="Q116" s="270">
        <v>0</v>
      </c>
      <c r="R116" s="270">
        <v>0</v>
      </c>
      <c r="S116" s="270">
        <f t="shared" si="12"/>
        <v>0</v>
      </c>
      <c r="T116" s="270">
        <f t="shared" si="17"/>
        <v>0</v>
      </c>
      <c r="U116" s="279">
        <f t="shared" si="13"/>
        <v>0</v>
      </c>
      <c r="AB116" s="597"/>
      <c r="AC116" s="611"/>
      <c r="AD116" s="178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</row>
    <row r="117" spans="1:43" s="3" customFormat="1" ht="18.75" customHeight="1" x14ac:dyDescent="0.25">
      <c r="A117" s="388" t="s">
        <v>353</v>
      </c>
      <c r="B117" s="296" t="s">
        <v>354</v>
      </c>
      <c r="C117" s="270">
        <v>0</v>
      </c>
      <c r="D117" s="270">
        <v>163961.99720000001</v>
      </c>
      <c r="E117" s="270">
        <v>98527.519799999995</v>
      </c>
      <c r="F117" s="389">
        <v>82375269200</v>
      </c>
      <c r="G117" s="271">
        <f t="shared" si="9"/>
        <v>60.091680683674909</v>
      </c>
      <c r="H117" s="271"/>
      <c r="I117" s="270">
        <v>3789.08405606</v>
      </c>
      <c r="J117" s="270">
        <v>2.8060258999999999</v>
      </c>
      <c r="K117" s="273">
        <f t="shared" si="10"/>
        <v>7.4055519974866618E-2</v>
      </c>
      <c r="L117" s="271"/>
      <c r="M117" s="270">
        <v>0</v>
      </c>
      <c r="N117" s="270">
        <v>0</v>
      </c>
      <c r="O117" s="271">
        <f t="shared" si="11"/>
        <v>0</v>
      </c>
      <c r="P117" s="271">
        <f t="shared" si="16"/>
        <v>0</v>
      </c>
      <c r="Q117" s="270">
        <v>0</v>
      </c>
      <c r="R117" s="270">
        <v>0</v>
      </c>
      <c r="S117" s="270">
        <f t="shared" si="12"/>
        <v>0</v>
      </c>
      <c r="T117" s="270">
        <f t="shared" si="17"/>
        <v>0</v>
      </c>
      <c r="U117" s="279">
        <f t="shared" si="13"/>
        <v>0</v>
      </c>
      <c r="AB117" s="597"/>
      <c r="AC117" s="611"/>
      <c r="AD117" s="178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</row>
    <row r="118" spans="1:43" s="3" customFormat="1" ht="39" customHeight="1" x14ac:dyDescent="0.25">
      <c r="A118" s="388" t="s">
        <v>406</v>
      </c>
      <c r="B118" s="302" t="s">
        <v>656</v>
      </c>
      <c r="C118" s="270">
        <v>1.69253371</v>
      </c>
      <c r="D118" s="270">
        <v>31094.469000000001</v>
      </c>
      <c r="E118" s="270">
        <v>26002.050863610002</v>
      </c>
      <c r="F118" s="389">
        <v>8193256995.25</v>
      </c>
      <c r="G118" s="271">
        <f t="shared" si="9"/>
        <v>83.622752533931362</v>
      </c>
      <c r="H118" s="271"/>
      <c r="I118" s="270">
        <v>7128.6172384499996</v>
      </c>
      <c r="J118" s="270">
        <v>387.51641902999995</v>
      </c>
      <c r="K118" s="271">
        <f t="shared" si="10"/>
        <v>5.4360671371136631</v>
      </c>
      <c r="L118" s="271"/>
      <c r="M118" s="270">
        <v>0</v>
      </c>
      <c r="N118" s="270">
        <v>0</v>
      </c>
      <c r="O118" s="271">
        <f t="shared" si="11"/>
        <v>0</v>
      </c>
      <c r="P118" s="271">
        <f t="shared" si="16"/>
        <v>0</v>
      </c>
      <c r="Q118" s="270">
        <v>2401.7006999999999</v>
      </c>
      <c r="R118" s="270">
        <v>2065.7721881400003</v>
      </c>
      <c r="S118" s="270">
        <f t="shared" si="12"/>
        <v>86.012890288119593</v>
      </c>
      <c r="T118" s="270"/>
      <c r="U118" s="279">
        <f t="shared" si="13"/>
        <v>0</v>
      </c>
      <c r="AB118" s="597"/>
      <c r="AC118" s="611"/>
      <c r="AD118" s="178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</row>
    <row r="119" spans="1:43" ht="23.1" customHeight="1" x14ac:dyDescent="0.25">
      <c r="A119" s="14"/>
      <c r="B119" s="19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AB119" s="179"/>
      <c r="AC119" s="611"/>
      <c r="AD119" s="180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</row>
    <row r="120" spans="1:43" ht="15.75" x14ac:dyDescent="0.2">
      <c r="AB120" s="181"/>
      <c r="AC120" s="180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</row>
    <row r="121" spans="1:43" ht="15.75" x14ac:dyDescent="0.2">
      <c r="C121" s="182"/>
      <c r="AB121" s="179"/>
      <c r="AC121" s="180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</row>
    <row r="122" spans="1:43" ht="15.75" x14ac:dyDescent="0.2">
      <c r="AB122" s="179"/>
      <c r="AC122" s="180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</row>
    <row r="123" spans="1:43" ht="15.75" x14ac:dyDescent="0.2">
      <c r="AB123" s="179"/>
      <c r="AC123" s="180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</row>
    <row r="124" spans="1:43" ht="15.75" x14ac:dyDescent="0.2">
      <c r="AB124" s="179"/>
      <c r="AC124" s="180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</row>
    <row r="125" spans="1:43" ht="15.75" x14ac:dyDescent="0.2">
      <c r="AB125" s="179"/>
      <c r="AC125" s="180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</row>
    <row r="126" spans="1:43" ht="15.75" x14ac:dyDescent="0.2">
      <c r="AB126" s="179"/>
      <c r="AC126" s="180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</row>
    <row r="127" spans="1:43" ht="15.75" x14ac:dyDescent="0.2">
      <c r="AB127" s="179"/>
      <c r="AC127" s="180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</row>
    <row r="128" spans="1:43" ht="15.75" x14ac:dyDescent="0.2">
      <c r="AB128" s="179"/>
      <c r="AC128" s="180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</row>
    <row r="129" spans="28:43" ht="15.75" x14ac:dyDescent="0.2">
      <c r="AB129" s="181"/>
      <c r="AC129" s="180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</row>
    <row r="130" spans="28:43" ht="15.75" x14ac:dyDescent="0.2">
      <c r="AB130" s="179"/>
      <c r="AC130" s="180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</row>
    <row r="131" spans="28:43" ht="15.75" x14ac:dyDescent="0.2">
      <c r="AB131" s="179"/>
      <c r="AC131" s="180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</row>
    <row r="132" spans="28:43" ht="15.75" x14ac:dyDescent="0.2">
      <c r="AB132" s="179"/>
      <c r="AC132" s="180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</row>
    <row r="133" spans="28:43" ht="15.75" x14ac:dyDescent="0.2">
      <c r="AB133" s="179"/>
      <c r="AC133" s="180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</row>
    <row r="134" spans="28:43" ht="15.75" x14ac:dyDescent="0.2">
      <c r="AB134" s="179"/>
      <c r="AC134" s="180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</row>
    <row r="135" spans="28:43" ht="15.75" x14ac:dyDescent="0.2">
      <c r="AB135" s="179"/>
      <c r="AC135" s="180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</row>
    <row r="136" spans="28:43" ht="15.75" x14ac:dyDescent="0.2">
      <c r="AB136" s="179"/>
      <c r="AC136" s="180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</row>
    <row r="137" spans="28:43" ht="15.75" x14ac:dyDescent="0.2">
      <c r="AB137" s="179"/>
      <c r="AC137" s="180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</row>
    <row r="138" spans="28:43" ht="15.75" x14ac:dyDescent="0.2">
      <c r="AB138" s="179"/>
      <c r="AC138" s="180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</row>
    <row r="139" spans="28:43" ht="15.75" x14ac:dyDescent="0.2">
      <c r="AB139" s="179"/>
      <c r="AC139" s="180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</row>
    <row r="140" spans="28:43" ht="15.75" x14ac:dyDescent="0.2">
      <c r="AB140" s="179"/>
      <c r="AC140" s="180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</row>
    <row r="141" spans="28:43" ht="15.75" x14ac:dyDescent="0.2">
      <c r="AB141" s="179"/>
      <c r="AC141" s="180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</row>
    <row r="142" spans="28:43" ht="15.75" x14ac:dyDescent="0.2">
      <c r="AB142" s="179"/>
      <c r="AC142" s="180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</row>
    <row r="143" spans="28:43" ht="15.75" x14ac:dyDescent="0.2">
      <c r="AB143" s="181"/>
      <c r="AC143" s="180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</row>
    <row r="144" spans="28:43" ht="15.75" x14ac:dyDescent="0.2">
      <c r="AB144" s="179"/>
      <c r="AC144" s="180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</row>
    <row r="145" spans="2:43" ht="15.75" x14ac:dyDescent="0.2">
      <c r="AB145" s="179"/>
      <c r="AC145" s="180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</row>
    <row r="146" spans="2:43" ht="15.75" x14ac:dyDescent="0.2">
      <c r="AB146" s="179"/>
      <c r="AC146" s="180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</row>
    <row r="147" spans="2:43" ht="15.75" x14ac:dyDescent="0.15">
      <c r="B147" s="183"/>
      <c r="AB147" s="179"/>
      <c r="AC147" s="180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</row>
    <row r="148" spans="2:43" ht="15.75" x14ac:dyDescent="0.2">
      <c r="AB148" s="179"/>
      <c r="AC148" s="180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</row>
    <row r="149" spans="2:43" ht="15.75" x14ac:dyDescent="0.2">
      <c r="AB149" s="179"/>
      <c r="AC149" s="180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</row>
    <row r="150" spans="2:43" ht="15.75" x14ac:dyDescent="0.2">
      <c r="AB150" s="179"/>
      <c r="AC150" s="180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</row>
    <row r="151" spans="2:43" ht="15.75" x14ac:dyDescent="0.2">
      <c r="AB151" s="179"/>
      <c r="AC151" s="180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</row>
    <row r="152" spans="2:43" ht="15.75" x14ac:dyDescent="0.2">
      <c r="AB152" s="179"/>
      <c r="AC152" s="180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</row>
    <row r="153" spans="2:43" ht="15.75" x14ac:dyDescent="0.2">
      <c r="AB153" s="179"/>
      <c r="AC153" s="180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</row>
    <row r="154" spans="2:43" ht="15.75" x14ac:dyDescent="0.2">
      <c r="AB154" s="179"/>
      <c r="AC154" s="180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</row>
    <row r="155" spans="2:43" ht="15.75" x14ac:dyDescent="0.2">
      <c r="AB155" s="179"/>
      <c r="AC155" s="180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</row>
    <row r="156" spans="2:43" ht="15.75" x14ac:dyDescent="0.2">
      <c r="AB156" s="181"/>
      <c r="AC156" s="180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</row>
    <row r="157" spans="2:43" ht="15.75" x14ac:dyDescent="0.2">
      <c r="AB157" s="179"/>
      <c r="AC157" s="180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</row>
    <row r="158" spans="2:43" ht="15.75" x14ac:dyDescent="0.2">
      <c r="AB158" s="179"/>
      <c r="AC158" s="180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</row>
    <row r="159" spans="2:43" ht="15.75" x14ac:dyDescent="0.2">
      <c r="AB159" s="179"/>
      <c r="AC159" s="180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</row>
    <row r="160" spans="2:43" ht="15.75" x14ac:dyDescent="0.2">
      <c r="AB160" s="179"/>
      <c r="AC160" s="180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</row>
    <row r="161" spans="28:43" ht="15.75" x14ac:dyDescent="0.2">
      <c r="AB161" s="179"/>
      <c r="AC161" s="180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</row>
    <row r="162" spans="28:43" ht="15.75" x14ac:dyDescent="0.2">
      <c r="AB162" s="181"/>
      <c r="AC162" s="180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</row>
    <row r="163" spans="28:43" ht="15.75" x14ac:dyDescent="0.2">
      <c r="AB163" s="179"/>
      <c r="AC163" s="180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</row>
    <row r="164" spans="28:43" ht="15.75" x14ac:dyDescent="0.2">
      <c r="AB164" s="179"/>
      <c r="AC164" s="180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</row>
    <row r="165" spans="28:43" ht="15.75" x14ac:dyDescent="0.2">
      <c r="AB165" s="179"/>
      <c r="AC165" s="180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</row>
    <row r="166" spans="28:43" ht="15.75" x14ac:dyDescent="0.2">
      <c r="AB166" s="179"/>
      <c r="AC166" s="180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</row>
    <row r="167" spans="28:43" ht="15.75" x14ac:dyDescent="0.2">
      <c r="AB167" s="179"/>
      <c r="AC167" s="180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</row>
    <row r="168" spans="28:43" ht="15.75" x14ac:dyDescent="0.2">
      <c r="AB168" s="181"/>
      <c r="AC168" s="180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</row>
    <row r="169" spans="28:43" ht="15.75" x14ac:dyDescent="0.2">
      <c r="AB169" s="179"/>
      <c r="AC169" s="180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</row>
    <row r="170" spans="28:43" ht="15.75" x14ac:dyDescent="0.2">
      <c r="AB170" s="179"/>
      <c r="AC170" s="180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</row>
    <row r="171" spans="28:43" ht="15.75" x14ac:dyDescent="0.2">
      <c r="AB171" s="179"/>
      <c r="AC171" s="180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</row>
    <row r="172" spans="28:43" ht="15.75" x14ac:dyDescent="0.2">
      <c r="AB172" s="179"/>
      <c r="AC172" s="180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</row>
    <row r="173" spans="28:43" ht="15.75" x14ac:dyDescent="0.2">
      <c r="AB173" s="179"/>
      <c r="AC173" s="180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</row>
    <row r="174" spans="28:43" ht="15.75" x14ac:dyDescent="0.2">
      <c r="AB174" s="179"/>
      <c r="AC174" s="180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</row>
    <row r="175" spans="28:43" ht="15.75" x14ac:dyDescent="0.2">
      <c r="AB175" s="179"/>
      <c r="AC175" s="180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</row>
    <row r="176" spans="28:43" ht="15.75" x14ac:dyDescent="0.2">
      <c r="AB176" s="179"/>
      <c r="AC176" s="180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</row>
    <row r="177" spans="28:43" ht="15.75" x14ac:dyDescent="0.2">
      <c r="AB177" s="181"/>
      <c r="AC177" s="180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</row>
    <row r="178" spans="28:43" ht="15.75" x14ac:dyDescent="0.2">
      <c r="AB178" s="179"/>
      <c r="AC178" s="180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</row>
    <row r="179" spans="28:43" ht="15.75" x14ac:dyDescent="0.2">
      <c r="AB179" s="179"/>
      <c r="AC179" s="180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</row>
    <row r="180" spans="28:43" ht="15.75" x14ac:dyDescent="0.2">
      <c r="AB180" s="179"/>
      <c r="AC180" s="180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</row>
    <row r="181" spans="28:43" ht="15.75" x14ac:dyDescent="0.2">
      <c r="AB181" s="179"/>
      <c r="AC181" s="180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</row>
    <row r="182" spans="28:43" ht="15.75" x14ac:dyDescent="0.2">
      <c r="AB182" s="181"/>
      <c r="AC182" s="180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</row>
    <row r="183" spans="28:43" ht="15.75" x14ac:dyDescent="0.2">
      <c r="AB183" s="179"/>
      <c r="AC183" s="180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</row>
    <row r="184" spans="28:43" ht="15.75" x14ac:dyDescent="0.2">
      <c r="AB184" s="179"/>
      <c r="AC184" s="180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</row>
    <row r="185" spans="28:43" ht="15.75" x14ac:dyDescent="0.2">
      <c r="AB185" s="179"/>
      <c r="AC185" s="180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</row>
    <row r="186" spans="28:43" ht="15.75" x14ac:dyDescent="0.2">
      <c r="AB186" s="179"/>
      <c r="AC186" s="180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</row>
    <row r="187" spans="28:43" ht="15.75" x14ac:dyDescent="0.2">
      <c r="AB187" s="179"/>
      <c r="AC187" s="180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</row>
    <row r="188" spans="28:43" ht="15.75" x14ac:dyDescent="0.2">
      <c r="AB188" s="179"/>
      <c r="AC188" s="180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</row>
    <row r="189" spans="28:43" ht="15.75" x14ac:dyDescent="0.2">
      <c r="AB189" s="179"/>
      <c r="AC189" s="180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</row>
    <row r="190" spans="28:43" ht="15.75" x14ac:dyDescent="0.2">
      <c r="AB190" s="179"/>
      <c r="AC190" s="180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</row>
    <row r="191" spans="28:43" ht="15.75" x14ac:dyDescent="0.2">
      <c r="AB191" s="179"/>
      <c r="AC191" s="180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</row>
    <row r="192" spans="28:43" ht="15.75" x14ac:dyDescent="0.2">
      <c r="AB192" s="181"/>
      <c r="AC192" s="180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</row>
    <row r="193" spans="28:43" ht="15.75" x14ac:dyDescent="0.2">
      <c r="AB193" s="179"/>
      <c r="AC193" s="180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</row>
    <row r="194" spans="28:43" ht="15.75" x14ac:dyDescent="0.2">
      <c r="AB194" s="179"/>
      <c r="AC194" s="180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</row>
    <row r="195" spans="28:43" ht="15.75" x14ac:dyDescent="0.2">
      <c r="AB195" s="179"/>
      <c r="AC195" s="180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</row>
    <row r="196" spans="28:43" ht="15.75" x14ac:dyDescent="0.2">
      <c r="AB196" s="179"/>
      <c r="AC196" s="180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</row>
    <row r="197" spans="28:43" ht="15.75" x14ac:dyDescent="0.2">
      <c r="AB197" s="179"/>
      <c r="AC197" s="180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</row>
    <row r="198" spans="28:43" ht="15.75" x14ac:dyDescent="0.2">
      <c r="AB198" s="179"/>
      <c r="AC198" s="14"/>
    </row>
    <row r="199" spans="28:43" ht="15.75" x14ac:dyDescent="0.2">
      <c r="AB199" s="181"/>
      <c r="AC199" s="14"/>
    </row>
    <row r="200" spans="28:43" ht="15.75" x14ac:dyDescent="0.2">
      <c r="AB200" s="179"/>
      <c r="AC200" s="14"/>
    </row>
    <row r="201" spans="28:43" ht="15.75" x14ac:dyDescent="0.2">
      <c r="AB201" s="179"/>
      <c r="AC201" s="14"/>
    </row>
    <row r="202" spans="28:43" ht="15.75" x14ac:dyDescent="0.2">
      <c r="AB202" s="179"/>
      <c r="AC202" s="14"/>
    </row>
    <row r="203" spans="28:43" ht="15.75" x14ac:dyDescent="0.2">
      <c r="AB203" s="179"/>
      <c r="AC203" s="14"/>
    </row>
    <row r="204" spans="28:43" ht="15.75" x14ac:dyDescent="0.2">
      <c r="AB204" s="179"/>
      <c r="AC204" s="14"/>
    </row>
    <row r="205" spans="28:43" ht="15.75" x14ac:dyDescent="0.2">
      <c r="AB205" s="181"/>
      <c r="AC205" s="14"/>
    </row>
    <row r="206" spans="28:43" ht="15.75" x14ac:dyDescent="0.2">
      <c r="AB206" s="179"/>
      <c r="AC206" s="14"/>
    </row>
    <row r="207" spans="28:43" ht="15.75" x14ac:dyDescent="0.2">
      <c r="AB207" s="179"/>
      <c r="AC207" s="14"/>
    </row>
    <row r="208" spans="28:43" ht="15.75" x14ac:dyDescent="0.2">
      <c r="AB208" s="179"/>
      <c r="AC208" s="14"/>
    </row>
    <row r="209" spans="28:29" ht="15.75" x14ac:dyDescent="0.2">
      <c r="AB209" s="179"/>
      <c r="AC209" s="14"/>
    </row>
    <row r="210" spans="28:29" ht="15.75" x14ac:dyDescent="0.2">
      <c r="AB210" s="181"/>
      <c r="AC210" s="14"/>
    </row>
    <row r="211" spans="28:29" ht="15.75" x14ac:dyDescent="0.2">
      <c r="AB211" s="179"/>
      <c r="AC211" s="14"/>
    </row>
    <row r="212" spans="28:29" ht="15.75" x14ac:dyDescent="0.2">
      <c r="AB212" s="179"/>
      <c r="AC212" s="14"/>
    </row>
    <row r="213" spans="28:29" ht="15.75" x14ac:dyDescent="0.2">
      <c r="AB213" s="181"/>
      <c r="AC213" s="14"/>
    </row>
    <row r="214" spans="28:29" ht="15.75" x14ac:dyDescent="0.2">
      <c r="AB214" s="179"/>
      <c r="AC214" s="14"/>
    </row>
    <row r="215" spans="28:29" ht="15.75" x14ac:dyDescent="0.2">
      <c r="AB215" s="179"/>
      <c r="AC215" s="14"/>
    </row>
    <row r="216" spans="28:29" ht="15.75" x14ac:dyDescent="0.2">
      <c r="AB216" s="179"/>
      <c r="AC216" s="14"/>
    </row>
  </sheetData>
  <mergeCells count="28">
    <mergeCell ref="A1:S1"/>
    <mergeCell ref="A3:A6"/>
    <mergeCell ref="B3:B6"/>
    <mergeCell ref="C3:C6"/>
    <mergeCell ref="D3:H3"/>
    <mergeCell ref="I3:L3"/>
    <mergeCell ref="M3:P3"/>
    <mergeCell ref="Q3:T3"/>
    <mergeCell ref="D4:D6"/>
    <mergeCell ref="E4:H4"/>
    <mergeCell ref="S5:S6"/>
    <mergeCell ref="T5:T6"/>
    <mergeCell ref="E5:E6"/>
    <mergeCell ref="G5:G6"/>
    <mergeCell ref="H5:H6"/>
    <mergeCell ref="J5:J6"/>
    <mergeCell ref="K5:K6"/>
    <mergeCell ref="L5:L6"/>
    <mergeCell ref="I4:I6"/>
    <mergeCell ref="J4:L4"/>
    <mergeCell ref="M4:M6"/>
    <mergeCell ref="N4:P4"/>
    <mergeCell ref="Q4:Q6"/>
    <mergeCell ref="R4:T4"/>
    <mergeCell ref="N5:N6"/>
    <mergeCell ref="O5:O6"/>
    <mergeCell ref="P5:P6"/>
    <mergeCell ref="R5:R6"/>
  </mergeCells>
  <printOptions horizontalCentered="1"/>
  <pageMargins left="0" right="0" top="0.78740157480314965" bottom="0.59055118110236227" header="0.27559055118110237" footer="0.39370078740157483"/>
  <pageSetup paperSize="9" scale="53" firstPageNumber="3" fitToHeight="6" orientation="landscape" useFirstPageNumber="1" r:id="rId1"/>
  <headerFooter alignWithMargins="0"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8"/>
  <sheetViews>
    <sheetView showZeros="0" zoomScaleNormal="100" workbookViewId="0">
      <selection activeCell="G17" sqref="G17"/>
    </sheetView>
  </sheetViews>
  <sheetFormatPr defaultRowHeight="12.75" x14ac:dyDescent="0.2"/>
  <cols>
    <col min="1" max="1" width="17.7109375" style="6" customWidth="1"/>
    <col min="2" max="2" width="41.5703125" style="51" customWidth="1"/>
    <col min="3" max="3" width="18" style="6" customWidth="1"/>
    <col min="4" max="4" width="18.7109375" style="6" customWidth="1"/>
    <col min="5" max="5" width="16.7109375" style="6" customWidth="1"/>
    <col min="6" max="6" width="20.85546875" style="6" customWidth="1"/>
    <col min="7" max="7" width="14.140625" style="6" customWidth="1"/>
    <col min="8" max="8" width="19.140625" style="6" customWidth="1"/>
    <col min="9" max="9" width="14.140625" style="6" customWidth="1"/>
    <col min="10" max="10" width="18.28515625" style="6" customWidth="1"/>
    <col min="11" max="11" width="13.42578125" style="6" customWidth="1"/>
    <col min="12" max="16384" width="9.140625" style="6"/>
  </cols>
  <sheetData>
    <row r="1" spans="1:12" s="4" customFormat="1" ht="27" customHeight="1" x14ac:dyDescent="0.2">
      <c r="A1" s="1092" t="s">
        <v>1470</v>
      </c>
      <c r="B1" s="1092"/>
      <c r="C1" s="1092"/>
      <c r="D1" s="1092"/>
      <c r="E1" s="1092"/>
      <c r="F1" s="1092"/>
      <c r="G1" s="1092"/>
      <c r="H1" s="1092"/>
      <c r="I1" s="1092"/>
      <c r="J1" s="1092"/>
      <c r="K1" s="1092"/>
    </row>
    <row r="2" spans="1:12" s="4" customFormat="1" ht="22.5" customHeight="1" x14ac:dyDescent="0.2">
      <c r="B2" s="587"/>
      <c r="C2" s="587"/>
      <c r="D2" s="587"/>
      <c r="E2" s="587"/>
      <c r="F2" s="587"/>
      <c r="G2" s="587"/>
      <c r="H2" s="587"/>
      <c r="I2" s="587"/>
      <c r="J2" s="587"/>
      <c r="K2" s="587"/>
    </row>
    <row r="3" spans="1:12" s="53" customFormat="1" ht="45.75" customHeight="1" x14ac:dyDescent="0.2">
      <c r="A3" s="1095" t="s">
        <v>1160</v>
      </c>
      <c r="B3" s="1097" t="s">
        <v>1428</v>
      </c>
      <c r="C3" s="1098" t="s">
        <v>1471</v>
      </c>
      <c r="D3" s="1098" t="s">
        <v>1446</v>
      </c>
      <c r="E3" s="1098"/>
      <c r="F3" s="1098" t="s">
        <v>1472</v>
      </c>
      <c r="G3" s="1098"/>
      <c r="H3" s="1098" t="s">
        <v>1448</v>
      </c>
      <c r="I3" s="1098"/>
      <c r="J3" s="1098" t="s">
        <v>1449</v>
      </c>
      <c r="K3" s="1098"/>
    </row>
    <row r="4" spans="1:12" s="53" customFormat="1" ht="98.25" customHeight="1" x14ac:dyDescent="0.2">
      <c r="A4" s="1096"/>
      <c r="B4" s="1097"/>
      <c r="C4" s="1098"/>
      <c r="D4" s="588" t="s">
        <v>1797</v>
      </c>
      <c r="E4" s="588" t="s">
        <v>1451</v>
      </c>
      <c r="F4" s="588" t="s">
        <v>1797</v>
      </c>
      <c r="G4" s="588" t="s">
        <v>791</v>
      </c>
      <c r="H4" s="588" t="s">
        <v>1797</v>
      </c>
      <c r="I4" s="588" t="s">
        <v>791</v>
      </c>
      <c r="J4" s="588" t="s">
        <v>1797</v>
      </c>
      <c r="K4" s="588" t="s">
        <v>791</v>
      </c>
    </row>
    <row r="5" spans="1:12" s="53" customFormat="1" ht="21" customHeight="1" x14ac:dyDescent="0.2">
      <c r="A5" s="280">
        <v>1</v>
      </c>
      <c r="B5" s="612">
        <v>2</v>
      </c>
      <c r="C5" s="613">
        <v>3</v>
      </c>
      <c r="D5" s="613">
        <v>4</v>
      </c>
      <c r="E5" s="612">
        <v>5</v>
      </c>
      <c r="F5" s="613">
        <v>6</v>
      </c>
      <c r="G5" s="612">
        <v>7</v>
      </c>
      <c r="H5" s="613">
        <v>8</v>
      </c>
      <c r="I5" s="612">
        <v>9</v>
      </c>
      <c r="J5" s="613">
        <v>10</v>
      </c>
      <c r="K5" s="612">
        <v>11</v>
      </c>
    </row>
    <row r="6" spans="1:12" s="50" customFormat="1" ht="21" customHeight="1" x14ac:dyDescent="0.2">
      <c r="A6" s="614"/>
      <c r="B6" s="615" t="s">
        <v>1473</v>
      </c>
      <c r="C6" s="616">
        <v>-985679.59790216002</v>
      </c>
      <c r="D6" s="266">
        <v>-2437833.8075000001</v>
      </c>
      <c r="E6" s="266">
        <v>-844842.63779014</v>
      </c>
      <c r="F6" s="266">
        <v>-958290.88536785997</v>
      </c>
      <c r="G6" s="266">
        <v>398432.58802698</v>
      </c>
      <c r="H6" s="266">
        <v>-746826.96510000003</v>
      </c>
      <c r="I6" s="266">
        <v>-609673.97285760997</v>
      </c>
      <c r="J6" s="266">
        <v>-17787.122936010001</v>
      </c>
      <c r="K6" s="266">
        <v>70397.424718609996</v>
      </c>
    </row>
    <row r="7" spans="1:12" s="12" customFormat="1" ht="36.75" customHeight="1" x14ac:dyDescent="0.2">
      <c r="A7" s="617"/>
      <c r="B7" s="618" t="s">
        <v>1474</v>
      </c>
      <c r="C7" s="619">
        <v>985679.59790216002</v>
      </c>
      <c r="D7" s="589">
        <v>2437833.8075000001</v>
      </c>
      <c r="E7" s="589">
        <v>844842.63779014</v>
      </c>
      <c r="F7" s="589">
        <v>958290.88536785997</v>
      </c>
      <c r="G7" s="589">
        <v>-398432.58802698</v>
      </c>
      <c r="H7" s="589">
        <v>746826.96510000003</v>
      </c>
      <c r="I7" s="589">
        <v>609673.97285760997</v>
      </c>
      <c r="J7" s="589">
        <v>17787.122936010001</v>
      </c>
      <c r="K7" s="589">
        <v>-70397.424718609996</v>
      </c>
      <c r="L7" s="620"/>
    </row>
    <row r="8" spans="1:12" ht="36.75" customHeight="1" x14ac:dyDescent="0.2">
      <c r="A8" s="621" t="s">
        <v>1475</v>
      </c>
      <c r="B8" s="622" t="s">
        <v>632</v>
      </c>
      <c r="C8" s="619">
        <v>1267396.79020287</v>
      </c>
      <c r="D8" s="589">
        <v>2759746.8713000002</v>
      </c>
      <c r="E8" s="589">
        <v>1126559.8300908499</v>
      </c>
      <c r="F8" s="589">
        <v>958796.28536785999</v>
      </c>
      <c r="G8" s="589">
        <v>-398432.58802698</v>
      </c>
      <c r="H8" s="589">
        <v>746826.96510000003</v>
      </c>
      <c r="I8" s="589">
        <v>609673.97285760997</v>
      </c>
      <c r="J8" s="589">
        <v>17787.122936010001</v>
      </c>
      <c r="K8" s="589">
        <v>-70397.424718609996</v>
      </c>
      <c r="L8" s="623"/>
    </row>
    <row r="9" spans="1:12" ht="36.75" customHeight="1" x14ac:dyDescent="0.2">
      <c r="A9" s="621" t="s">
        <v>1476</v>
      </c>
      <c r="B9" s="622" t="s">
        <v>657</v>
      </c>
      <c r="C9" s="619">
        <v>-281717.19230071001</v>
      </c>
      <c r="D9" s="589">
        <v>-321913.0638</v>
      </c>
      <c r="E9" s="589">
        <v>-281717.19230071001</v>
      </c>
      <c r="F9" s="589">
        <v>-505.40000000000003</v>
      </c>
      <c r="G9" s="589"/>
      <c r="H9" s="589"/>
      <c r="I9" s="589"/>
      <c r="J9" s="589"/>
      <c r="K9" s="589"/>
      <c r="L9" s="623"/>
    </row>
    <row r="10" spans="1:12" ht="6.75" customHeight="1" x14ac:dyDescent="0.2">
      <c r="A10" s="14"/>
      <c r="B10" s="15"/>
      <c r="C10" s="14"/>
      <c r="D10" s="14"/>
      <c r="E10" s="14"/>
    </row>
    <row r="11" spans="1:12" ht="16.5" customHeight="1" x14ac:dyDescent="0.2">
      <c r="A11" s="63" t="s">
        <v>1477</v>
      </c>
      <c r="B11" s="15"/>
    </row>
    <row r="12" spans="1:12" x14ac:dyDescent="0.2">
      <c r="B12" s="17"/>
      <c r="C12" s="7"/>
      <c r="D12" s="7"/>
      <c r="E12" s="7"/>
      <c r="F12" s="7"/>
      <c r="G12" s="7"/>
      <c r="H12" s="7"/>
      <c r="I12" s="7"/>
      <c r="J12" s="7"/>
      <c r="K12" s="7"/>
    </row>
    <row r="13" spans="1:12" x14ac:dyDescent="0.2">
      <c r="B13" s="17"/>
      <c r="C13" s="7"/>
    </row>
    <row r="14" spans="1:12" x14ac:dyDescent="0.2">
      <c r="B14" s="17"/>
    </row>
    <row r="15" spans="1:12" x14ac:dyDescent="0.2">
      <c r="A15" s="14"/>
      <c r="B15" s="15"/>
      <c r="C15" s="14"/>
      <c r="D15" s="14"/>
      <c r="E15" s="14"/>
      <c r="F15" s="14"/>
    </row>
    <row r="16" spans="1:12" ht="15.75" x14ac:dyDescent="0.25">
      <c r="A16" s="64"/>
      <c r="B16" s="15"/>
      <c r="C16" s="64"/>
      <c r="D16" s="594"/>
      <c r="E16" s="14"/>
      <c r="F16" s="14"/>
    </row>
    <row r="17" spans="1:6" ht="15.75" x14ac:dyDescent="0.25">
      <c r="A17" s="14"/>
      <c r="B17" s="15"/>
      <c r="C17" s="64"/>
      <c r="D17" s="594"/>
      <c r="E17" s="14"/>
      <c r="F17" s="14"/>
    </row>
    <row r="18" spans="1:6" ht="15.75" x14ac:dyDescent="0.25">
      <c r="A18" s="14"/>
      <c r="B18" s="15"/>
      <c r="C18" s="64"/>
      <c r="D18" s="594"/>
      <c r="E18" s="14"/>
      <c r="F18" s="14"/>
    </row>
    <row r="19" spans="1:6" x14ac:dyDescent="0.2">
      <c r="A19" s="14"/>
      <c r="B19" s="15"/>
      <c r="C19" s="14"/>
      <c r="D19" s="14"/>
      <c r="E19" s="14"/>
      <c r="F19" s="14"/>
    </row>
    <row r="20" spans="1:6" x14ac:dyDescent="0.2">
      <c r="B20" s="17"/>
    </row>
    <row r="21" spans="1:6" x14ac:dyDescent="0.2">
      <c r="B21" s="17"/>
    </row>
    <row r="22" spans="1:6" x14ac:dyDescent="0.2">
      <c r="B22" s="17"/>
    </row>
    <row r="23" spans="1:6" x14ac:dyDescent="0.2">
      <c r="B23" s="17"/>
    </row>
    <row r="24" spans="1:6" x14ac:dyDescent="0.2">
      <c r="B24" s="17"/>
    </row>
    <row r="25" spans="1:6" x14ac:dyDescent="0.2">
      <c r="B25" s="17"/>
    </row>
    <row r="26" spans="1:6" x14ac:dyDescent="0.2">
      <c r="B26" s="17"/>
    </row>
    <row r="27" spans="1:6" x14ac:dyDescent="0.2">
      <c r="B27" s="17"/>
    </row>
    <row r="28" spans="1:6" x14ac:dyDescent="0.2">
      <c r="B28" s="17"/>
    </row>
    <row r="29" spans="1:6" x14ac:dyDescent="0.2">
      <c r="B29" s="17"/>
    </row>
    <row r="30" spans="1:6" x14ac:dyDescent="0.2">
      <c r="B30" s="17"/>
      <c r="D30" s="6" t="s">
        <v>56</v>
      </c>
    </row>
    <row r="31" spans="1:6" x14ac:dyDescent="0.2">
      <c r="B31" s="17"/>
    </row>
    <row r="32" spans="1:6" x14ac:dyDescent="0.2">
      <c r="B32" s="17"/>
    </row>
    <row r="33" spans="2:2" x14ac:dyDescent="0.2">
      <c r="B33" s="17"/>
    </row>
    <row r="34" spans="2:2" x14ac:dyDescent="0.2">
      <c r="B34" s="17"/>
    </row>
    <row r="35" spans="2:2" x14ac:dyDescent="0.2">
      <c r="B35" s="17"/>
    </row>
    <row r="36" spans="2:2" x14ac:dyDescent="0.2">
      <c r="B36" s="17"/>
    </row>
    <row r="37" spans="2:2" x14ac:dyDescent="0.2">
      <c r="B37" s="17"/>
    </row>
    <row r="38" spans="2:2" x14ac:dyDescent="0.2">
      <c r="B38" s="17"/>
    </row>
    <row r="39" spans="2:2" x14ac:dyDescent="0.2">
      <c r="B39" s="17"/>
    </row>
    <row r="40" spans="2:2" x14ac:dyDescent="0.2">
      <c r="B40" s="17"/>
    </row>
    <row r="41" spans="2:2" x14ac:dyDescent="0.2">
      <c r="B41" s="17"/>
    </row>
    <row r="42" spans="2:2" x14ac:dyDescent="0.2">
      <c r="B42" s="17"/>
    </row>
    <row r="43" spans="2:2" x14ac:dyDescent="0.2">
      <c r="B43" s="17"/>
    </row>
    <row r="44" spans="2:2" x14ac:dyDescent="0.2">
      <c r="B44" s="17"/>
    </row>
    <row r="45" spans="2:2" x14ac:dyDescent="0.2">
      <c r="B45" s="17"/>
    </row>
    <row r="46" spans="2:2" x14ac:dyDescent="0.2">
      <c r="B46" s="17"/>
    </row>
    <row r="47" spans="2:2" x14ac:dyDescent="0.2">
      <c r="B47" s="17"/>
    </row>
    <row r="48" spans="2:2" x14ac:dyDescent="0.2">
      <c r="B48" s="17"/>
    </row>
    <row r="49" spans="2:2" x14ac:dyDescent="0.2">
      <c r="B49" s="17"/>
    </row>
    <row r="50" spans="2:2" x14ac:dyDescent="0.2">
      <c r="B50" s="17"/>
    </row>
    <row r="51" spans="2:2" x14ac:dyDescent="0.2">
      <c r="B51" s="17"/>
    </row>
    <row r="52" spans="2:2" x14ac:dyDescent="0.2">
      <c r="B52" s="17"/>
    </row>
    <row r="53" spans="2:2" x14ac:dyDescent="0.2">
      <c r="B53" s="17"/>
    </row>
    <row r="54" spans="2:2" x14ac:dyDescent="0.2">
      <c r="B54" s="17"/>
    </row>
    <row r="55" spans="2:2" x14ac:dyDescent="0.2">
      <c r="B55" s="17"/>
    </row>
    <row r="56" spans="2:2" x14ac:dyDescent="0.2">
      <c r="B56" s="17"/>
    </row>
    <row r="57" spans="2:2" x14ac:dyDescent="0.2">
      <c r="B57" s="17"/>
    </row>
    <row r="58" spans="2:2" x14ac:dyDescent="0.2">
      <c r="B58" s="17"/>
    </row>
    <row r="59" spans="2:2" x14ac:dyDescent="0.2">
      <c r="B59" s="17"/>
    </row>
    <row r="60" spans="2:2" x14ac:dyDescent="0.2">
      <c r="B60" s="17"/>
    </row>
    <row r="61" spans="2:2" x14ac:dyDescent="0.2">
      <c r="B61" s="17"/>
    </row>
    <row r="62" spans="2:2" x14ac:dyDescent="0.2">
      <c r="B62" s="17"/>
    </row>
    <row r="63" spans="2:2" x14ac:dyDescent="0.2">
      <c r="B63" s="17"/>
    </row>
    <row r="64" spans="2:2" x14ac:dyDescent="0.2">
      <c r="B64" s="17"/>
    </row>
    <row r="65" spans="2:2" x14ac:dyDescent="0.2">
      <c r="B65" s="17"/>
    </row>
    <row r="66" spans="2:2" x14ac:dyDescent="0.2">
      <c r="B66" s="17"/>
    </row>
    <row r="67" spans="2:2" x14ac:dyDescent="0.2">
      <c r="B67" s="17"/>
    </row>
    <row r="68" spans="2:2" x14ac:dyDescent="0.2">
      <c r="B68" s="17"/>
    </row>
    <row r="69" spans="2:2" x14ac:dyDescent="0.2">
      <c r="B69" s="17"/>
    </row>
    <row r="70" spans="2:2" x14ac:dyDescent="0.2">
      <c r="B70" s="17"/>
    </row>
    <row r="71" spans="2:2" x14ac:dyDescent="0.2">
      <c r="B71" s="17"/>
    </row>
    <row r="72" spans="2:2" x14ac:dyDescent="0.2">
      <c r="B72" s="17"/>
    </row>
    <row r="73" spans="2:2" x14ac:dyDescent="0.2">
      <c r="B73" s="17"/>
    </row>
    <row r="74" spans="2:2" x14ac:dyDescent="0.2">
      <c r="B74" s="17"/>
    </row>
    <row r="75" spans="2:2" x14ac:dyDescent="0.2">
      <c r="B75" s="17"/>
    </row>
    <row r="76" spans="2:2" x14ac:dyDescent="0.2">
      <c r="B76" s="17"/>
    </row>
    <row r="77" spans="2:2" x14ac:dyDescent="0.2">
      <c r="B77" s="17"/>
    </row>
    <row r="78" spans="2:2" x14ac:dyDescent="0.2">
      <c r="B78" s="17"/>
    </row>
    <row r="79" spans="2:2" x14ac:dyDescent="0.2">
      <c r="B79" s="17"/>
    </row>
    <row r="80" spans="2:2" x14ac:dyDescent="0.2">
      <c r="B80" s="17"/>
    </row>
    <row r="81" spans="2:2" x14ac:dyDescent="0.2">
      <c r="B81" s="17"/>
    </row>
    <row r="82" spans="2:2" x14ac:dyDescent="0.2">
      <c r="B82" s="17"/>
    </row>
    <row r="83" spans="2:2" x14ac:dyDescent="0.2">
      <c r="B83" s="17"/>
    </row>
    <row r="84" spans="2:2" x14ac:dyDescent="0.2">
      <c r="B84" s="17"/>
    </row>
    <row r="85" spans="2:2" x14ac:dyDescent="0.2">
      <c r="B85" s="17"/>
    </row>
    <row r="86" spans="2:2" x14ac:dyDescent="0.2">
      <c r="B86" s="17"/>
    </row>
    <row r="87" spans="2:2" x14ac:dyDescent="0.2">
      <c r="B87" s="17"/>
    </row>
    <row r="88" spans="2:2" x14ac:dyDescent="0.2">
      <c r="B88" s="17"/>
    </row>
    <row r="89" spans="2:2" x14ac:dyDescent="0.2">
      <c r="B89" s="17"/>
    </row>
    <row r="90" spans="2:2" x14ac:dyDescent="0.2">
      <c r="B90" s="17"/>
    </row>
    <row r="91" spans="2:2" x14ac:dyDescent="0.2">
      <c r="B91" s="17"/>
    </row>
    <row r="92" spans="2:2" x14ac:dyDescent="0.2">
      <c r="B92" s="17"/>
    </row>
    <row r="93" spans="2:2" x14ac:dyDescent="0.2">
      <c r="B93" s="17"/>
    </row>
    <row r="94" spans="2:2" x14ac:dyDescent="0.2">
      <c r="B94" s="17"/>
    </row>
    <row r="95" spans="2:2" x14ac:dyDescent="0.2">
      <c r="B95" s="17"/>
    </row>
    <row r="96" spans="2:2" x14ac:dyDescent="0.2">
      <c r="B96" s="17"/>
    </row>
    <row r="97" spans="2:2" x14ac:dyDescent="0.2">
      <c r="B97" s="17"/>
    </row>
    <row r="98" spans="2:2" x14ac:dyDescent="0.2">
      <c r="B98" s="17"/>
    </row>
    <row r="99" spans="2:2" x14ac:dyDescent="0.2">
      <c r="B99" s="17"/>
    </row>
    <row r="100" spans="2:2" x14ac:dyDescent="0.2">
      <c r="B100" s="17"/>
    </row>
    <row r="101" spans="2:2" x14ac:dyDescent="0.2">
      <c r="B101" s="17"/>
    </row>
    <row r="102" spans="2:2" x14ac:dyDescent="0.2">
      <c r="B102" s="17"/>
    </row>
    <row r="103" spans="2:2" x14ac:dyDescent="0.2">
      <c r="B103" s="17"/>
    </row>
    <row r="104" spans="2:2" x14ac:dyDescent="0.2">
      <c r="B104" s="17"/>
    </row>
    <row r="105" spans="2:2" x14ac:dyDescent="0.2">
      <c r="B105" s="17"/>
    </row>
    <row r="106" spans="2:2" x14ac:dyDescent="0.2">
      <c r="B106" s="17"/>
    </row>
    <row r="107" spans="2:2" x14ac:dyDescent="0.2">
      <c r="B107" s="17"/>
    </row>
    <row r="108" spans="2:2" x14ac:dyDescent="0.2">
      <c r="B108" s="17"/>
    </row>
    <row r="109" spans="2:2" x14ac:dyDescent="0.2">
      <c r="B109" s="17"/>
    </row>
    <row r="110" spans="2:2" x14ac:dyDescent="0.2">
      <c r="B110" s="17"/>
    </row>
    <row r="111" spans="2:2" x14ac:dyDescent="0.2">
      <c r="B111" s="17"/>
    </row>
    <row r="112" spans="2:2" x14ac:dyDescent="0.2">
      <c r="B112" s="17"/>
    </row>
    <row r="113" spans="2:2" x14ac:dyDescent="0.2">
      <c r="B113" s="17"/>
    </row>
    <row r="114" spans="2:2" x14ac:dyDescent="0.2">
      <c r="B114" s="17"/>
    </row>
    <row r="115" spans="2:2" x14ac:dyDescent="0.2">
      <c r="B115" s="17"/>
    </row>
    <row r="116" spans="2:2" x14ac:dyDescent="0.2">
      <c r="B116" s="17"/>
    </row>
    <row r="117" spans="2:2" x14ac:dyDescent="0.2">
      <c r="B117" s="17"/>
    </row>
    <row r="118" spans="2:2" x14ac:dyDescent="0.2">
      <c r="B118" s="17"/>
    </row>
    <row r="119" spans="2:2" x14ac:dyDescent="0.2">
      <c r="B119" s="17"/>
    </row>
    <row r="120" spans="2:2" x14ac:dyDescent="0.2">
      <c r="B120" s="17"/>
    </row>
    <row r="121" spans="2:2" x14ac:dyDescent="0.2">
      <c r="B121" s="17"/>
    </row>
    <row r="122" spans="2:2" x14ac:dyDescent="0.2">
      <c r="B122" s="17"/>
    </row>
    <row r="123" spans="2:2" x14ac:dyDescent="0.2">
      <c r="B123" s="17"/>
    </row>
    <row r="124" spans="2:2" x14ac:dyDescent="0.2">
      <c r="B124" s="17"/>
    </row>
    <row r="125" spans="2:2" x14ac:dyDescent="0.2">
      <c r="B125" s="17"/>
    </row>
    <row r="126" spans="2:2" x14ac:dyDescent="0.2">
      <c r="B126" s="17"/>
    </row>
    <row r="127" spans="2:2" x14ac:dyDescent="0.2">
      <c r="B127" s="17"/>
    </row>
    <row r="128" spans="2:2" x14ac:dyDescent="0.2">
      <c r="B128" s="17"/>
    </row>
    <row r="129" spans="2:2" x14ac:dyDescent="0.2">
      <c r="B129" s="17"/>
    </row>
    <row r="130" spans="2:2" x14ac:dyDescent="0.2">
      <c r="B130" s="17"/>
    </row>
    <row r="131" spans="2:2" x14ac:dyDescent="0.2">
      <c r="B131" s="17"/>
    </row>
    <row r="132" spans="2:2" x14ac:dyDescent="0.2">
      <c r="B132" s="17"/>
    </row>
    <row r="133" spans="2:2" x14ac:dyDescent="0.2">
      <c r="B133" s="17"/>
    </row>
    <row r="134" spans="2:2" x14ac:dyDescent="0.2">
      <c r="B134" s="17"/>
    </row>
    <row r="135" spans="2:2" x14ac:dyDescent="0.2">
      <c r="B135" s="17"/>
    </row>
    <row r="136" spans="2:2" x14ac:dyDescent="0.2">
      <c r="B136" s="17"/>
    </row>
    <row r="137" spans="2:2" x14ac:dyDescent="0.2">
      <c r="B137" s="17"/>
    </row>
    <row r="138" spans="2:2" x14ac:dyDescent="0.2">
      <c r="B138" s="17"/>
    </row>
    <row r="139" spans="2:2" x14ac:dyDescent="0.2">
      <c r="B139" s="17"/>
    </row>
    <row r="140" spans="2:2" x14ac:dyDescent="0.2">
      <c r="B140" s="17"/>
    </row>
    <row r="141" spans="2:2" x14ac:dyDescent="0.2">
      <c r="B141" s="17"/>
    </row>
    <row r="142" spans="2:2" x14ac:dyDescent="0.2">
      <c r="B142" s="17"/>
    </row>
    <row r="143" spans="2:2" x14ac:dyDescent="0.2">
      <c r="B143" s="17"/>
    </row>
    <row r="144" spans="2:2" x14ac:dyDescent="0.2">
      <c r="B144" s="17"/>
    </row>
    <row r="145" spans="2:2" x14ac:dyDescent="0.2">
      <c r="B145" s="17"/>
    </row>
    <row r="146" spans="2:2" x14ac:dyDescent="0.2">
      <c r="B146" s="17"/>
    </row>
    <row r="147" spans="2:2" x14ac:dyDescent="0.2">
      <c r="B147" s="17"/>
    </row>
    <row r="148" spans="2:2" x14ac:dyDescent="0.2">
      <c r="B148" s="17"/>
    </row>
    <row r="149" spans="2:2" x14ac:dyDescent="0.2">
      <c r="B149" s="17"/>
    </row>
    <row r="150" spans="2:2" x14ac:dyDescent="0.2">
      <c r="B150" s="17"/>
    </row>
    <row r="151" spans="2:2" x14ac:dyDescent="0.2">
      <c r="B151" s="17"/>
    </row>
    <row r="152" spans="2:2" x14ac:dyDescent="0.2">
      <c r="B152" s="17"/>
    </row>
    <row r="153" spans="2:2" x14ac:dyDescent="0.2">
      <c r="B153" s="17"/>
    </row>
    <row r="154" spans="2:2" x14ac:dyDescent="0.2">
      <c r="B154" s="17"/>
    </row>
    <row r="155" spans="2:2" x14ac:dyDescent="0.2">
      <c r="B155" s="17"/>
    </row>
    <row r="156" spans="2:2" x14ac:dyDescent="0.2">
      <c r="B156" s="17"/>
    </row>
    <row r="157" spans="2:2" x14ac:dyDescent="0.2">
      <c r="B157" s="17"/>
    </row>
    <row r="158" spans="2:2" x14ac:dyDescent="0.2">
      <c r="B158" s="17"/>
    </row>
    <row r="159" spans="2:2" x14ac:dyDescent="0.2">
      <c r="B159" s="17"/>
    </row>
    <row r="160" spans="2:2" x14ac:dyDescent="0.2">
      <c r="B160" s="17"/>
    </row>
    <row r="161" spans="2:2" x14ac:dyDescent="0.2">
      <c r="B161" s="17"/>
    </row>
    <row r="162" spans="2:2" x14ac:dyDescent="0.2">
      <c r="B162" s="17"/>
    </row>
    <row r="163" spans="2:2" x14ac:dyDescent="0.2">
      <c r="B163" s="17"/>
    </row>
    <row r="164" spans="2:2" x14ac:dyDescent="0.2">
      <c r="B164" s="17"/>
    </row>
    <row r="165" spans="2:2" x14ac:dyDescent="0.2">
      <c r="B165" s="17"/>
    </row>
    <row r="166" spans="2:2" x14ac:dyDescent="0.2">
      <c r="B166" s="17"/>
    </row>
    <row r="167" spans="2:2" x14ac:dyDescent="0.2">
      <c r="B167" s="17"/>
    </row>
    <row r="168" spans="2:2" x14ac:dyDescent="0.2">
      <c r="B168" s="17"/>
    </row>
    <row r="169" spans="2:2" x14ac:dyDescent="0.2">
      <c r="B169" s="17"/>
    </row>
    <row r="170" spans="2:2" x14ac:dyDescent="0.2">
      <c r="B170" s="17"/>
    </row>
    <row r="171" spans="2:2" x14ac:dyDescent="0.2">
      <c r="B171" s="17"/>
    </row>
    <row r="172" spans="2:2" x14ac:dyDescent="0.2">
      <c r="B172" s="17"/>
    </row>
    <row r="173" spans="2:2" x14ac:dyDescent="0.2">
      <c r="B173" s="17"/>
    </row>
    <row r="174" spans="2:2" x14ac:dyDescent="0.2">
      <c r="B174" s="17"/>
    </row>
    <row r="175" spans="2:2" x14ac:dyDescent="0.2">
      <c r="B175" s="17"/>
    </row>
    <row r="176" spans="2:2" x14ac:dyDescent="0.2">
      <c r="B176" s="17"/>
    </row>
    <row r="177" spans="2:2" x14ac:dyDescent="0.2">
      <c r="B177" s="17"/>
    </row>
    <row r="178" spans="2:2" x14ac:dyDescent="0.2">
      <c r="B178" s="17"/>
    </row>
    <row r="179" spans="2:2" x14ac:dyDescent="0.2">
      <c r="B179" s="17"/>
    </row>
    <row r="180" spans="2:2" x14ac:dyDescent="0.2">
      <c r="B180" s="17"/>
    </row>
    <row r="181" spans="2:2" x14ac:dyDescent="0.2">
      <c r="B181" s="17"/>
    </row>
    <row r="182" spans="2:2" x14ac:dyDescent="0.2">
      <c r="B182" s="17"/>
    </row>
    <row r="183" spans="2:2" x14ac:dyDescent="0.2">
      <c r="B183" s="17"/>
    </row>
    <row r="184" spans="2:2" x14ac:dyDescent="0.2">
      <c r="B184" s="17"/>
    </row>
    <row r="185" spans="2:2" x14ac:dyDescent="0.2">
      <c r="B185" s="17"/>
    </row>
    <row r="186" spans="2:2" x14ac:dyDescent="0.2">
      <c r="B186" s="17"/>
    </row>
    <row r="187" spans="2:2" x14ac:dyDescent="0.2">
      <c r="B187" s="17"/>
    </row>
    <row r="188" spans="2:2" x14ac:dyDescent="0.2">
      <c r="B188" s="17"/>
    </row>
    <row r="189" spans="2:2" x14ac:dyDescent="0.2">
      <c r="B189" s="17"/>
    </row>
    <row r="190" spans="2:2" x14ac:dyDescent="0.2">
      <c r="B190" s="17"/>
    </row>
    <row r="191" spans="2:2" x14ac:dyDescent="0.2">
      <c r="B191" s="17"/>
    </row>
    <row r="192" spans="2:2" x14ac:dyDescent="0.2">
      <c r="B192" s="17"/>
    </row>
    <row r="193" spans="2:2" x14ac:dyDescent="0.2">
      <c r="B193" s="17"/>
    </row>
    <row r="194" spans="2:2" x14ac:dyDescent="0.2">
      <c r="B194" s="17"/>
    </row>
    <row r="195" spans="2:2" x14ac:dyDescent="0.2">
      <c r="B195" s="17"/>
    </row>
    <row r="196" spans="2:2" x14ac:dyDescent="0.2">
      <c r="B196" s="17"/>
    </row>
    <row r="197" spans="2:2" x14ac:dyDescent="0.2">
      <c r="B197" s="17"/>
    </row>
    <row r="198" spans="2:2" x14ac:dyDescent="0.2">
      <c r="B198" s="17"/>
    </row>
    <row r="199" spans="2:2" x14ac:dyDescent="0.2">
      <c r="B199" s="17"/>
    </row>
    <row r="200" spans="2:2" x14ac:dyDescent="0.2">
      <c r="B200" s="17"/>
    </row>
    <row r="201" spans="2:2" x14ac:dyDescent="0.2">
      <c r="B201" s="17"/>
    </row>
    <row r="202" spans="2:2" x14ac:dyDescent="0.2">
      <c r="B202" s="17"/>
    </row>
    <row r="203" spans="2:2" x14ac:dyDescent="0.2">
      <c r="B203" s="17"/>
    </row>
    <row r="204" spans="2:2" x14ac:dyDescent="0.2">
      <c r="B204" s="17"/>
    </row>
    <row r="205" spans="2:2" x14ac:dyDescent="0.2">
      <c r="B205" s="17"/>
    </row>
    <row r="206" spans="2:2" x14ac:dyDescent="0.2">
      <c r="B206" s="17"/>
    </row>
    <row r="207" spans="2:2" x14ac:dyDescent="0.2">
      <c r="B207" s="17"/>
    </row>
    <row r="208" spans="2:2" x14ac:dyDescent="0.2">
      <c r="B208" s="17"/>
    </row>
    <row r="209" spans="2:2" x14ac:dyDescent="0.2">
      <c r="B209" s="17"/>
    </row>
    <row r="210" spans="2:2" x14ac:dyDescent="0.2">
      <c r="B210" s="17"/>
    </row>
    <row r="211" spans="2:2" x14ac:dyDescent="0.2">
      <c r="B211" s="17"/>
    </row>
    <row r="212" spans="2:2" x14ac:dyDescent="0.2">
      <c r="B212" s="17"/>
    </row>
    <row r="213" spans="2:2" x14ac:dyDescent="0.2">
      <c r="B213" s="17"/>
    </row>
    <row r="214" spans="2:2" x14ac:dyDescent="0.2">
      <c r="B214" s="17"/>
    </row>
    <row r="215" spans="2:2" x14ac:dyDescent="0.2">
      <c r="B215" s="17"/>
    </row>
    <row r="216" spans="2:2" x14ac:dyDescent="0.2">
      <c r="B216" s="17"/>
    </row>
    <row r="217" spans="2:2" x14ac:dyDescent="0.2">
      <c r="B217" s="17"/>
    </row>
    <row r="218" spans="2:2" x14ac:dyDescent="0.2">
      <c r="B218" s="17"/>
    </row>
  </sheetData>
  <mergeCells count="8">
    <mergeCell ref="A1:K1"/>
    <mergeCell ref="A3:A4"/>
    <mergeCell ref="B3:B4"/>
    <mergeCell ref="C3:C4"/>
    <mergeCell ref="D3:E3"/>
    <mergeCell ref="F3:G3"/>
    <mergeCell ref="H3:I3"/>
    <mergeCell ref="J3:K3"/>
  </mergeCells>
  <printOptions horizontalCentered="1"/>
  <pageMargins left="0" right="0" top="0.59055118110236227" bottom="0.59055118110236227" header="0.19685039370078741" footer="0.39370078740157483"/>
  <pageSetup paperSize="9" scale="64" firstPageNumber="8" fitToHeight="0" orientation="landscape" useFirstPageNumber="1" r:id="rId1"/>
  <headerFooter alignWithMargins="0"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2"/>
  </sheetPr>
  <dimension ref="A1:Q118"/>
  <sheetViews>
    <sheetView showZeros="0" view="pageBreakPreview" zoomScaleNormal="110" zoomScaleSheetLayoutView="100" workbookViewId="0">
      <selection activeCell="B16" sqref="B16"/>
    </sheetView>
  </sheetViews>
  <sheetFormatPr defaultRowHeight="15" x14ac:dyDescent="0.2"/>
  <cols>
    <col min="1" max="1" width="10.28515625" style="129" customWidth="1"/>
    <col min="2" max="2" width="45.85546875" style="130" customWidth="1"/>
    <col min="3" max="7" width="15.5703125" style="130" hidden="1" customWidth="1"/>
    <col min="8" max="8" width="13.85546875" style="69" customWidth="1"/>
    <col min="9" max="9" width="14.140625" style="69" customWidth="1"/>
    <col min="10" max="10" width="13.85546875" style="131" bestFit="1" customWidth="1"/>
    <col min="11" max="11" width="14" style="131" customWidth="1"/>
    <col min="12" max="12" width="15.42578125" style="69" customWidth="1"/>
    <col min="13" max="13" width="17.5703125" style="66" hidden="1" customWidth="1"/>
    <col min="14" max="14" width="14.28515625" style="69" hidden="1" customWidth="1"/>
    <col min="15" max="15" width="13.85546875" style="69" hidden="1" customWidth="1"/>
    <col min="16" max="16" width="10.85546875" style="69" hidden="1" customWidth="1"/>
    <col min="17" max="17" width="0" style="69" hidden="1" customWidth="1"/>
    <col min="18" max="16384" width="9.140625" style="69"/>
  </cols>
  <sheetData>
    <row r="1" spans="1:16" s="66" customFormat="1" ht="18.75" customHeight="1" x14ac:dyDescent="0.2">
      <c r="A1" s="913" t="s">
        <v>1547</v>
      </c>
      <c r="B1" s="913"/>
      <c r="C1" s="913"/>
      <c r="D1" s="913"/>
      <c r="E1" s="913"/>
      <c r="F1" s="913"/>
      <c r="G1" s="913"/>
      <c r="H1" s="913"/>
      <c r="I1" s="913"/>
      <c r="J1" s="913"/>
      <c r="K1" s="913"/>
      <c r="L1" s="913"/>
    </row>
    <row r="2" spans="1:16" s="66" customFormat="1" ht="19.5" customHeight="1" x14ac:dyDescent="0.2">
      <c r="A2" s="67"/>
      <c r="B2" s="67"/>
      <c r="C2" s="67"/>
      <c r="D2" s="67"/>
      <c r="E2" s="67"/>
      <c r="F2" s="67"/>
      <c r="G2" s="67"/>
      <c r="H2" s="68"/>
      <c r="I2" s="68"/>
      <c r="J2" s="67"/>
      <c r="K2" s="67"/>
      <c r="L2" s="69"/>
    </row>
    <row r="3" spans="1:16" s="66" customFormat="1" ht="24.75" customHeight="1" x14ac:dyDescent="0.2">
      <c r="A3" s="914" t="s">
        <v>1798</v>
      </c>
      <c r="B3" s="914" t="s">
        <v>1799</v>
      </c>
      <c r="C3" s="917" t="s">
        <v>877</v>
      </c>
      <c r="D3" s="918"/>
      <c r="E3" s="919"/>
      <c r="F3" s="923" t="s">
        <v>876</v>
      </c>
      <c r="G3" s="924"/>
      <c r="H3" s="914" t="s">
        <v>540</v>
      </c>
      <c r="I3" s="914"/>
      <c r="J3" s="914" t="s">
        <v>881</v>
      </c>
      <c r="K3" s="914"/>
      <c r="L3" s="914"/>
      <c r="N3" s="922" t="s">
        <v>300</v>
      </c>
      <c r="O3" s="922"/>
    </row>
    <row r="4" spans="1:16" s="70" customFormat="1" ht="31.5" customHeight="1" x14ac:dyDescent="0.2">
      <c r="A4" s="914"/>
      <c r="B4" s="914"/>
      <c r="C4" s="914" t="s">
        <v>1059</v>
      </c>
      <c r="D4" s="915" t="s">
        <v>1064</v>
      </c>
      <c r="E4" s="915" t="s">
        <v>1231</v>
      </c>
      <c r="F4" s="920" t="s">
        <v>1230</v>
      </c>
      <c r="G4" s="920" t="s">
        <v>1232</v>
      </c>
      <c r="H4" s="914" t="s">
        <v>1546</v>
      </c>
      <c r="I4" s="914" t="s">
        <v>1800</v>
      </c>
      <c r="J4" s="914" t="s">
        <v>357</v>
      </c>
      <c r="K4" s="914" t="s">
        <v>649</v>
      </c>
      <c r="L4" s="914"/>
      <c r="N4" s="922" t="s">
        <v>1790</v>
      </c>
      <c r="O4" s="922" t="s">
        <v>300</v>
      </c>
    </row>
    <row r="5" spans="1:16" s="70" customFormat="1" ht="134.25" customHeight="1" x14ac:dyDescent="0.2">
      <c r="A5" s="914"/>
      <c r="B5" s="914"/>
      <c r="C5" s="914"/>
      <c r="D5" s="916"/>
      <c r="E5" s="916"/>
      <c r="F5" s="916"/>
      <c r="G5" s="916"/>
      <c r="H5" s="914"/>
      <c r="I5" s="914"/>
      <c r="J5" s="914"/>
      <c r="K5" s="773" t="s">
        <v>1801</v>
      </c>
      <c r="L5" s="773" t="s">
        <v>1802</v>
      </c>
      <c r="N5" s="922"/>
      <c r="O5" s="922"/>
    </row>
    <row r="6" spans="1:16" s="70" customFormat="1" ht="16.5" customHeight="1" x14ac:dyDescent="0.2">
      <c r="A6" s="773">
        <v>1</v>
      </c>
      <c r="B6" s="773">
        <v>2</v>
      </c>
      <c r="C6" s="773"/>
      <c r="D6" s="773"/>
      <c r="E6" s="773"/>
      <c r="F6" s="773"/>
      <c r="G6" s="773"/>
      <c r="H6" s="773">
        <v>3</v>
      </c>
      <c r="I6" s="773">
        <v>4</v>
      </c>
      <c r="J6" s="773">
        <v>5</v>
      </c>
      <c r="K6" s="773">
        <v>6</v>
      </c>
      <c r="L6" s="773">
        <v>7</v>
      </c>
      <c r="N6" s="71"/>
      <c r="O6" s="71"/>
    </row>
    <row r="7" spans="1:16" s="79" customFormat="1" ht="30.75" customHeight="1" x14ac:dyDescent="0.2">
      <c r="A7" s="72"/>
      <c r="B7" s="73" t="s">
        <v>554</v>
      </c>
      <c r="C7" s="74">
        <f t="shared" ref="C7:G7" si="0">SUM(C9,C22,C30,C44,C57,C62,C67,C76,C81,C91,C98,C104,C108,C111)</f>
        <v>13387340.174699998</v>
      </c>
      <c r="D7" s="75">
        <f t="shared" si="0"/>
        <v>13387340.174699999</v>
      </c>
      <c r="E7" s="75">
        <f t="shared" si="0"/>
        <v>13387340.174700003</v>
      </c>
      <c r="F7" s="75">
        <f t="shared" si="0"/>
        <v>13960133.2687</v>
      </c>
      <c r="G7" s="75">
        <f t="shared" si="0"/>
        <v>13960133.2687</v>
      </c>
      <c r="H7" s="75">
        <v>15417298.311900001</v>
      </c>
      <c r="I7" s="75">
        <v>15854280.2093</v>
      </c>
      <c r="J7" s="75">
        <v>15610901.4457055</v>
      </c>
      <c r="K7" s="75">
        <f t="shared" ref="K7:K39" si="1">IF(H7=0, ,J7/H7*100)</f>
        <v>101.25575266099681</v>
      </c>
      <c r="L7" s="75">
        <f t="shared" ref="L7" si="2">IF(I7=0, ,J7/I7*100)</f>
        <v>98.464901841133496</v>
      </c>
      <c r="M7" s="76"/>
      <c r="N7" s="77">
        <f t="shared" ref="N7" si="3">SUM(N9,N22,N30,N44,N57,N62,N67,N76,N81,N91,N98,N104,N108,N111)</f>
        <v>5543793.83811728</v>
      </c>
      <c r="O7" s="78">
        <f>J7-N7</f>
        <v>10067107.60758822</v>
      </c>
      <c r="P7" s="184"/>
    </row>
    <row r="8" spans="1:16" s="79" customFormat="1" ht="14.25" customHeight="1" x14ac:dyDescent="0.2">
      <c r="A8" s="80"/>
      <c r="B8" s="81" t="s">
        <v>35</v>
      </c>
      <c r="C8" s="82"/>
      <c r="D8" s="83"/>
      <c r="E8" s="83"/>
      <c r="F8" s="83"/>
      <c r="G8" s="83"/>
      <c r="H8" s="83"/>
      <c r="I8" s="83"/>
      <c r="J8" s="83"/>
      <c r="K8" s="83"/>
      <c r="L8" s="83"/>
      <c r="M8" s="76"/>
      <c r="N8" s="84"/>
      <c r="O8" s="84">
        <f t="shared" ref="O8" si="4">N8-J8</f>
        <v>0</v>
      </c>
    </row>
    <row r="9" spans="1:16" s="76" customFormat="1" ht="18" customHeight="1" x14ac:dyDescent="0.2">
      <c r="A9" s="85" t="s">
        <v>652</v>
      </c>
      <c r="B9" s="86" t="s">
        <v>651</v>
      </c>
      <c r="C9" s="74">
        <v>920342.16769999987</v>
      </c>
      <c r="D9" s="74">
        <v>920794.84020000009</v>
      </c>
      <c r="E9" s="87">
        <v>894332.68579999998</v>
      </c>
      <c r="F9" s="87">
        <v>1009683.1571000001</v>
      </c>
      <c r="G9" s="87">
        <v>999683.15709999995</v>
      </c>
      <c r="H9" s="88">
        <v>1074893.4826000002</v>
      </c>
      <c r="I9" s="88">
        <v>1123588.1599999999</v>
      </c>
      <c r="J9" s="88">
        <v>1108281.7490573402</v>
      </c>
      <c r="K9" s="89">
        <f t="shared" si="1"/>
        <v>103.10619303194386</v>
      </c>
      <c r="L9" s="89">
        <f t="shared" ref="L9:L40" si="5">IF(I9=0, ,J9/I9*100)</f>
        <v>98.63772052006496</v>
      </c>
      <c r="M9" s="66" t="s">
        <v>555</v>
      </c>
      <c r="N9" s="90">
        <v>321468.40923653997</v>
      </c>
      <c r="O9" s="84">
        <f>J9-N9</f>
        <v>786813.33982080023</v>
      </c>
    </row>
    <row r="10" spans="1:16" ht="32.25" customHeight="1" x14ac:dyDescent="0.2">
      <c r="A10" s="91" t="s">
        <v>654</v>
      </c>
      <c r="B10" s="92" t="s">
        <v>653</v>
      </c>
      <c r="C10" s="93">
        <v>12716.8959</v>
      </c>
      <c r="D10" s="93">
        <v>16029.292800000001</v>
      </c>
      <c r="E10" s="94">
        <v>16691.303500000002</v>
      </c>
      <c r="F10" s="94">
        <v>15086.477999999999</v>
      </c>
      <c r="G10" s="94">
        <v>15086.477999999999</v>
      </c>
      <c r="H10" s="95">
        <v>15850.7696</v>
      </c>
      <c r="I10" s="95">
        <v>18755.816800000001</v>
      </c>
      <c r="J10" s="95">
        <v>17946.786670019999</v>
      </c>
      <c r="K10" s="96">
        <f t="shared" ref="K10:K18" si="6">IF(H10=0, ,J10/H10*100)</f>
        <v>113.22344039383425</v>
      </c>
      <c r="L10" s="96">
        <f t="shared" ref="L10:L18" si="7">IF(I10=0, ,J10/I10*100)</f>
        <v>95.686510810982099</v>
      </c>
      <c r="M10" s="66" t="s">
        <v>556</v>
      </c>
      <c r="N10" s="90">
        <v>4211.4653128600003</v>
      </c>
      <c r="O10" s="84">
        <f t="shared" ref="O10:O73" si="8">J10-N10</f>
        <v>13735.321357159999</v>
      </c>
    </row>
    <row r="11" spans="1:16" ht="63.75" customHeight="1" x14ac:dyDescent="0.2">
      <c r="A11" s="91" t="s">
        <v>323</v>
      </c>
      <c r="B11" s="92" t="s">
        <v>322</v>
      </c>
      <c r="C11" s="93">
        <v>10668.936100000001</v>
      </c>
      <c r="D11" s="93">
        <v>9957.2569000000003</v>
      </c>
      <c r="E11" s="94">
        <v>9649.0619000000006</v>
      </c>
      <c r="F11" s="94">
        <v>11196.402699999999</v>
      </c>
      <c r="G11" s="94">
        <v>11196.402699999999</v>
      </c>
      <c r="H11" s="95">
        <v>10309.928300000001</v>
      </c>
      <c r="I11" s="95">
        <v>12855.872300000001</v>
      </c>
      <c r="J11" s="95">
        <v>12404.20444114</v>
      </c>
      <c r="K11" s="96">
        <f t="shared" si="6"/>
        <v>120.31319792146371</v>
      </c>
      <c r="L11" s="96">
        <f t="shared" si="7"/>
        <v>96.486680574292876</v>
      </c>
      <c r="M11" s="66" t="s">
        <v>556</v>
      </c>
      <c r="N11" s="90">
        <v>3461.1367599099999</v>
      </c>
      <c r="O11" s="84">
        <f t="shared" si="8"/>
        <v>8943.0676812300007</v>
      </c>
    </row>
    <row r="12" spans="1:16" ht="63.75" customHeight="1" x14ac:dyDescent="0.2">
      <c r="A12" s="91" t="s">
        <v>195</v>
      </c>
      <c r="B12" s="92" t="s">
        <v>194</v>
      </c>
      <c r="C12" s="93">
        <v>3516.8690999999999</v>
      </c>
      <c r="D12" s="93">
        <v>3449.7691</v>
      </c>
      <c r="E12" s="94">
        <v>2742.4648999999999</v>
      </c>
      <c r="F12" s="94">
        <v>6645.4399000000003</v>
      </c>
      <c r="G12" s="94">
        <v>6645.4399000000003</v>
      </c>
      <c r="H12" s="95">
        <v>6278.3263999999999</v>
      </c>
      <c r="I12" s="95">
        <v>6359.4072999999999</v>
      </c>
      <c r="J12" s="95">
        <v>6234.3199114999998</v>
      </c>
      <c r="K12" s="96">
        <f t="shared" si="6"/>
        <v>99.299072942432559</v>
      </c>
      <c r="L12" s="96">
        <f t="shared" si="7"/>
        <v>98.033033856787256</v>
      </c>
      <c r="M12" s="66" t="s">
        <v>556</v>
      </c>
      <c r="N12" s="90">
        <v>1736.61896826</v>
      </c>
      <c r="O12" s="84">
        <f t="shared" si="8"/>
        <v>4497.70094324</v>
      </c>
    </row>
    <row r="13" spans="1:16" ht="16.5" customHeight="1" x14ac:dyDescent="0.2">
      <c r="A13" s="91" t="s">
        <v>197</v>
      </c>
      <c r="B13" s="92" t="s">
        <v>196</v>
      </c>
      <c r="C13" s="93">
        <v>129733.73759999999</v>
      </c>
      <c r="D13" s="93">
        <v>132341.6354</v>
      </c>
      <c r="E13" s="94">
        <v>132195.65040000001</v>
      </c>
      <c r="F13" s="94">
        <v>136958.43790000002</v>
      </c>
      <c r="G13" s="94">
        <v>136958.43790000002</v>
      </c>
      <c r="H13" s="95">
        <v>144329.89330000003</v>
      </c>
      <c r="I13" s="95">
        <v>153496.4339</v>
      </c>
      <c r="J13" s="95">
        <v>151844.11991335</v>
      </c>
      <c r="K13" s="96">
        <f t="shared" si="6"/>
        <v>105.20628571222672</v>
      </c>
      <c r="L13" s="96">
        <f t="shared" si="7"/>
        <v>98.923548942038323</v>
      </c>
      <c r="M13" s="66" t="s">
        <v>556</v>
      </c>
      <c r="N13" s="90">
        <v>42689.007813420001</v>
      </c>
      <c r="O13" s="84">
        <f t="shared" si="8"/>
        <v>109155.11209993</v>
      </c>
    </row>
    <row r="14" spans="1:16" ht="47.25" customHeight="1" x14ac:dyDescent="0.2">
      <c r="A14" s="91" t="s">
        <v>660</v>
      </c>
      <c r="B14" s="92" t="s">
        <v>659</v>
      </c>
      <c r="C14" s="93">
        <v>219613.8279</v>
      </c>
      <c r="D14" s="93">
        <v>219202.073</v>
      </c>
      <c r="E14" s="94">
        <v>216945.09599999999</v>
      </c>
      <c r="F14" s="94">
        <v>223142.36109999998</v>
      </c>
      <c r="G14" s="94">
        <v>223142.36109999998</v>
      </c>
      <c r="H14" s="95">
        <v>203799.83559999999</v>
      </c>
      <c r="I14" s="95">
        <v>235245.9712</v>
      </c>
      <c r="J14" s="95">
        <v>230387.05857007002</v>
      </c>
      <c r="K14" s="96">
        <f t="shared" si="6"/>
        <v>113.04575290347782</v>
      </c>
      <c r="L14" s="96">
        <f t="shared" si="7"/>
        <v>97.934539492793675</v>
      </c>
      <c r="M14" s="66" t="s">
        <v>556</v>
      </c>
      <c r="N14" s="90">
        <v>53786.815895029999</v>
      </c>
      <c r="O14" s="84">
        <f t="shared" si="8"/>
        <v>176600.24267504003</v>
      </c>
    </row>
    <row r="15" spans="1:16" ht="32.25" customHeight="1" x14ac:dyDescent="0.2">
      <c r="A15" s="91" t="s">
        <v>662</v>
      </c>
      <c r="B15" s="92" t="s">
        <v>661</v>
      </c>
      <c r="C15" s="93">
        <v>7735.5364</v>
      </c>
      <c r="D15" s="93">
        <v>7611.0571</v>
      </c>
      <c r="E15" s="94">
        <v>3634.6916000000001</v>
      </c>
      <c r="F15" s="94">
        <v>5645.4529000000002</v>
      </c>
      <c r="G15" s="94">
        <v>5645.4529000000002</v>
      </c>
      <c r="H15" s="95">
        <v>3235.0706</v>
      </c>
      <c r="I15" s="95">
        <v>3350.2458000000001</v>
      </c>
      <c r="J15" s="95">
        <v>3237.0191076300002</v>
      </c>
      <c r="K15" s="96">
        <f t="shared" si="6"/>
        <v>100.06023076065172</v>
      </c>
      <c r="L15" s="96">
        <f t="shared" si="7"/>
        <v>96.620346710978637</v>
      </c>
      <c r="M15" s="66" t="s">
        <v>556</v>
      </c>
      <c r="N15" s="90">
        <v>979.17648438000003</v>
      </c>
      <c r="O15" s="84">
        <f t="shared" si="8"/>
        <v>2257.8426232500001</v>
      </c>
    </row>
    <row r="16" spans="1:16" ht="45.75" customHeight="1" x14ac:dyDescent="0.2">
      <c r="A16" s="91" t="s">
        <v>596</v>
      </c>
      <c r="B16" s="92" t="s">
        <v>595</v>
      </c>
      <c r="C16" s="93">
        <v>122979.5227</v>
      </c>
      <c r="D16" s="93">
        <v>123886.65240000001</v>
      </c>
      <c r="E16" s="94">
        <v>124311.3121</v>
      </c>
      <c r="F16" s="94">
        <v>119136.09329999999</v>
      </c>
      <c r="G16" s="94">
        <v>119136.09329999999</v>
      </c>
      <c r="H16" s="95">
        <v>213075.70199999999</v>
      </c>
      <c r="I16" s="95">
        <v>289589.90710000001</v>
      </c>
      <c r="J16" s="95">
        <v>298352.95247426</v>
      </c>
      <c r="K16" s="96">
        <f t="shared" si="6"/>
        <v>140.02204365576139</v>
      </c>
      <c r="L16" s="96">
        <f t="shared" si="7"/>
        <v>103.02601891827466</v>
      </c>
      <c r="M16" s="66" t="s">
        <v>557</v>
      </c>
      <c r="N16" s="90">
        <v>74366.94141621</v>
      </c>
      <c r="O16" s="84">
        <f t="shared" si="8"/>
        <v>223986.01105805</v>
      </c>
    </row>
    <row r="17" spans="1:15" ht="17.100000000000001" customHeight="1" x14ac:dyDescent="0.2">
      <c r="A17" s="91" t="s">
        <v>597</v>
      </c>
      <c r="B17" s="92" t="s">
        <v>558</v>
      </c>
      <c r="C17" s="93">
        <v>93954.460099999997</v>
      </c>
      <c r="D17" s="93">
        <v>93954.460099999997</v>
      </c>
      <c r="E17" s="94">
        <v>94040.467499999999</v>
      </c>
      <c r="F17" s="94">
        <v>95627.356899999999</v>
      </c>
      <c r="G17" s="94">
        <v>95627.356899999999</v>
      </c>
      <c r="H17" s="95">
        <v>94897.311199999996</v>
      </c>
      <c r="I17" s="95">
        <v>99710.286600000007</v>
      </c>
      <c r="J17" s="95">
        <v>98624.726447509995</v>
      </c>
      <c r="K17" s="96">
        <f t="shared" si="6"/>
        <v>103.92784073687223</v>
      </c>
      <c r="L17" s="96">
        <f t="shared" si="7"/>
        <v>98.911285696284409</v>
      </c>
      <c r="M17" s="66" t="s">
        <v>1167</v>
      </c>
      <c r="N17" s="90">
        <v>28608.595693509997</v>
      </c>
      <c r="O17" s="84">
        <f t="shared" si="8"/>
        <v>70016.130753999998</v>
      </c>
    </row>
    <row r="18" spans="1:15" ht="17.100000000000001" customHeight="1" x14ac:dyDescent="0.2">
      <c r="A18" s="91" t="s">
        <v>598</v>
      </c>
      <c r="B18" s="92" t="s">
        <v>684</v>
      </c>
      <c r="C18" s="97">
        <v>101778.82279999999</v>
      </c>
      <c r="D18" s="97">
        <v>100754.41709999999</v>
      </c>
      <c r="E18" s="98">
        <v>102840.6734</v>
      </c>
      <c r="F18" s="98">
        <v>114470.39809999999</v>
      </c>
      <c r="G18" s="98">
        <v>114470.39809999999</v>
      </c>
      <c r="H18" s="95">
        <v>115929.7586</v>
      </c>
      <c r="I18" s="95">
        <v>120980.80869999999</v>
      </c>
      <c r="J18" s="95">
        <v>120203.84736621</v>
      </c>
      <c r="K18" s="96">
        <f t="shared" si="6"/>
        <v>103.68679174167623</v>
      </c>
      <c r="L18" s="96">
        <f t="shared" si="7"/>
        <v>99.357781335619393</v>
      </c>
      <c r="M18" s="66" t="s">
        <v>445</v>
      </c>
      <c r="N18" s="90">
        <v>60931.54559501</v>
      </c>
      <c r="O18" s="84">
        <f t="shared" si="8"/>
        <v>59272.3017712</v>
      </c>
    </row>
    <row r="19" spans="1:15" ht="17.100000000000001" customHeight="1" x14ac:dyDescent="0.2">
      <c r="A19" s="91" t="s">
        <v>599</v>
      </c>
      <c r="B19" s="92" t="s">
        <v>303</v>
      </c>
      <c r="C19" s="97">
        <v>5700</v>
      </c>
      <c r="D19" s="97">
        <v>5700</v>
      </c>
      <c r="E19" s="98">
        <v>16486.739399999999</v>
      </c>
      <c r="F19" s="98">
        <v>15615</v>
      </c>
      <c r="G19" s="98">
        <v>15615</v>
      </c>
      <c r="H19" s="95">
        <v>10553.5</v>
      </c>
      <c r="I19" s="95">
        <v>3575.8701999999998</v>
      </c>
      <c r="J19" s="95">
        <v>0</v>
      </c>
      <c r="K19" s="96">
        <f t="shared" si="1"/>
        <v>0</v>
      </c>
      <c r="L19" s="96">
        <f t="shared" si="5"/>
        <v>0</v>
      </c>
      <c r="M19" s="66" t="s">
        <v>1062</v>
      </c>
      <c r="N19" s="90">
        <v>0</v>
      </c>
      <c r="O19" s="84">
        <f t="shared" si="8"/>
        <v>0</v>
      </c>
    </row>
    <row r="20" spans="1:15" ht="32.25" customHeight="1" x14ac:dyDescent="0.2">
      <c r="A20" s="91" t="s">
        <v>304</v>
      </c>
      <c r="B20" s="92" t="s">
        <v>305</v>
      </c>
      <c r="C20" s="97">
        <v>12877.178099999999</v>
      </c>
      <c r="D20" s="97">
        <v>12686.314</v>
      </c>
      <c r="E20" s="98">
        <v>12896.463099999999</v>
      </c>
      <c r="F20" s="98">
        <v>12166.674000000001</v>
      </c>
      <c r="G20" s="98">
        <v>12166.674000000001</v>
      </c>
      <c r="H20" s="95">
        <v>14524.647499999999</v>
      </c>
      <c r="I20" s="95">
        <v>15641.7101</v>
      </c>
      <c r="J20" s="95">
        <v>15648.731718610001</v>
      </c>
      <c r="K20" s="96">
        <f t="shared" si="1"/>
        <v>107.7391497357165</v>
      </c>
      <c r="L20" s="96">
        <f t="shared" si="5"/>
        <v>100.04489035127943</v>
      </c>
      <c r="M20" s="66" t="s">
        <v>445</v>
      </c>
      <c r="N20" s="90">
        <v>8934.8331330100009</v>
      </c>
      <c r="O20" s="84">
        <f t="shared" si="8"/>
        <v>6713.8985855999999</v>
      </c>
    </row>
    <row r="21" spans="1:15" ht="17.100000000000001" customHeight="1" x14ac:dyDescent="0.2">
      <c r="A21" s="91" t="s">
        <v>578</v>
      </c>
      <c r="B21" s="92" t="s">
        <v>579</v>
      </c>
      <c r="C21" s="93">
        <v>199066.38099999999</v>
      </c>
      <c r="D21" s="93">
        <v>195221.91230000003</v>
      </c>
      <c r="E21" s="94">
        <v>161898.76199999999</v>
      </c>
      <c r="F21" s="94">
        <v>253993.06230000002</v>
      </c>
      <c r="G21" s="94">
        <v>243993.06229999999</v>
      </c>
      <c r="H21" s="95">
        <v>242108.7395</v>
      </c>
      <c r="I21" s="95">
        <v>164025.82999999999</v>
      </c>
      <c r="J21" s="95">
        <v>153397.98243704002</v>
      </c>
      <c r="K21" s="96">
        <f t="shared" si="1"/>
        <v>63.359126462694263</v>
      </c>
      <c r="L21" s="96">
        <f t="shared" si="5"/>
        <v>93.520625645997356</v>
      </c>
      <c r="M21" s="66" t="s">
        <v>556</v>
      </c>
      <c r="N21" s="90">
        <v>41762.272164939997</v>
      </c>
      <c r="O21" s="84">
        <f t="shared" si="8"/>
        <v>111635.71027210003</v>
      </c>
    </row>
    <row r="22" spans="1:15" s="76" customFormat="1" ht="17.100000000000001" customHeight="1" x14ac:dyDescent="0.2">
      <c r="A22" s="85" t="s">
        <v>581</v>
      </c>
      <c r="B22" s="86" t="s">
        <v>580</v>
      </c>
      <c r="C22" s="74">
        <v>2106461.9557000003</v>
      </c>
      <c r="D22" s="74">
        <v>2098412.6915000002</v>
      </c>
      <c r="E22" s="87">
        <v>2109003.8854</v>
      </c>
      <c r="F22" s="87">
        <v>2488133.5789999999</v>
      </c>
      <c r="G22" s="87">
        <v>2488133.5790000004</v>
      </c>
      <c r="H22" s="89">
        <v>3173777.2338999994</v>
      </c>
      <c r="I22" s="89">
        <v>3187849.0214999998</v>
      </c>
      <c r="J22" s="89">
        <v>3181366.5400929702</v>
      </c>
      <c r="K22" s="89">
        <f t="shared" si="1"/>
        <v>100.23912535863914</v>
      </c>
      <c r="L22" s="89">
        <f t="shared" si="5"/>
        <v>99.796650300459362</v>
      </c>
      <c r="M22" s="66" t="s">
        <v>1161</v>
      </c>
      <c r="N22" s="90">
        <v>1709405.1609163999</v>
      </c>
      <c r="O22" s="84">
        <f t="shared" si="8"/>
        <v>1471961.3791765703</v>
      </c>
    </row>
    <row r="23" spans="1:15" ht="17.100000000000001" customHeight="1" x14ac:dyDescent="0.2">
      <c r="A23" s="91" t="s">
        <v>582</v>
      </c>
      <c r="B23" s="92" t="s">
        <v>641</v>
      </c>
      <c r="C23" s="93">
        <v>1628111.7897000001</v>
      </c>
      <c r="D23" s="93">
        <v>1621444.3794000002</v>
      </c>
      <c r="E23" s="94">
        <v>1601059.7430999998</v>
      </c>
      <c r="F23" s="94">
        <v>1897917.0342000001</v>
      </c>
      <c r="G23" s="94">
        <v>1897917.0342000001</v>
      </c>
      <c r="H23" s="96">
        <v>2464721.8933999999</v>
      </c>
      <c r="I23" s="96">
        <v>2434871.8934999998</v>
      </c>
      <c r="J23" s="96">
        <v>2432904.7354307002</v>
      </c>
      <c r="K23" s="96">
        <f t="shared" si="1"/>
        <v>98.70909744200759</v>
      </c>
      <c r="L23" s="96">
        <f t="shared" si="5"/>
        <v>99.919208970519108</v>
      </c>
      <c r="M23" s="66" t="s">
        <v>1161</v>
      </c>
      <c r="N23" s="90">
        <v>1353368.4836751102</v>
      </c>
      <c r="O23" s="84">
        <f t="shared" si="8"/>
        <v>1079536.2517555901</v>
      </c>
    </row>
    <row r="24" spans="1:15" ht="17.100000000000001" customHeight="1" x14ac:dyDescent="0.2">
      <c r="A24" s="91" t="s">
        <v>584</v>
      </c>
      <c r="B24" s="92" t="s">
        <v>583</v>
      </c>
      <c r="C24" s="93">
        <v>6792.4715999999999</v>
      </c>
      <c r="D24" s="93">
        <v>6792.4715999999999</v>
      </c>
      <c r="E24" s="94">
        <v>6546.2794000000004</v>
      </c>
      <c r="F24" s="94">
        <v>6664.4014000000006</v>
      </c>
      <c r="G24" s="94">
        <v>6664.4014000000006</v>
      </c>
      <c r="H24" s="96">
        <v>6355.5410999999995</v>
      </c>
      <c r="I24" s="96">
        <v>6369.0968999999996</v>
      </c>
      <c r="J24" s="96">
        <v>6295.5808295200004</v>
      </c>
      <c r="K24" s="96">
        <f t="shared" si="1"/>
        <v>99.056567024954035</v>
      </c>
      <c r="L24" s="96">
        <f t="shared" si="5"/>
        <v>98.845737918039859</v>
      </c>
      <c r="M24" s="66" t="s">
        <v>1161</v>
      </c>
      <c r="N24" s="90">
        <v>3298.3555977699998</v>
      </c>
      <c r="O24" s="84">
        <f t="shared" si="8"/>
        <v>2997.2252317500006</v>
      </c>
    </row>
    <row r="25" spans="1:15" ht="17.100000000000001" customHeight="1" x14ac:dyDescent="0.2">
      <c r="A25" s="91" t="s">
        <v>586</v>
      </c>
      <c r="B25" s="92" t="s">
        <v>585</v>
      </c>
      <c r="C25" s="93">
        <v>5661.9017000000003</v>
      </c>
      <c r="D25" s="93">
        <v>5661.9017000000003</v>
      </c>
      <c r="E25" s="94">
        <v>4681.7521999999999</v>
      </c>
      <c r="F25" s="94">
        <v>5426.5685999999996</v>
      </c>
      <c r="G25" s="94">
        <v>5426.5685999999996</v>
      </c>
      <c r="H25" s="96">
        <v>4675.4997000000003</v>
      </c>
      <c r="I25" s="96">
        <v>4375.4997000000003</v>
      </c>
      <c r="J25" s="96">
        <v>4020.21343101</v>
      </c>
      <c r="K25" s="96">
        <f t="shared" si="1"/>
        <v>85.984679477361524</v>
      </c>
      <c r="L25" s="96">
        <f t="shared" si="5"/>
        <v>91.880098426472287</v>
      </c>
      <c r="M25" s="66" t="s">
        <v>1161</v>
      </c>
      <c r="N25" s="90">
        <v>697.87867141999993</v>
      </c>
      <c r="O25" s="84">
        <f t="shared" si="8"/>
        <v>3322.33475959</v>
      </c>
    </row>
    <row r="26" spans="1:15" ht="17.100000000000001" customHeight="1" x14ac:dyDescent="0.2">
      <c r="A26" s="91" t="s">
        <v>430</v>
      </c>
      <c r="B26" s="92" t="s">
        <v>429</v>
      </c>
      <c r="C26" s="93">
        <v>29289</v>
      </c>
      <c r="D26" s="93">
        <v>29289</v>
      </c>
      <c r="E26" s="94">
        <v>29289</v>
      </c>
      <c r="F26" s="94">
        <v>36428.85</v>
      </c>
      <c r="G26" s="94">
        <v>36428.85</v>
      </c>
      <c r="H26" s="96">
        <v>42020.605000000003</v>
      </c>
      <c r="I26" s="96">
        <v>44385.396999999997</v>
      </c>
      <c r="J26" s="96">
        <v>44385.386970259999</v>
      </c>
      <c r="K26" s="96">
        <f t="shared" si="1"/>
        <v>105.62767235326574</v>
      </c>
      <c r="L26" s="96">
        <f t="shared" si="5"/>
        <v>99.99997740306344</v>
      </c>
      <c r="M26" s="66" t="s">
        <v>1161</v>
      </c>
      <c r="N26" s="90">
        <v>21576.817253699999</v>
      </c>
      <c r="O26" s="84">
        <f t="shared" si="8"/>
        <v>22808.56971656</v>
      </c>
    </row>
    <row r="27" spans="1:15" ht="31.5" customHeight="1" x14ac:dyDescent="0.2">
      <c r="A27" s="91" t="s">
        <v>432</v>
      </c>
      <c r="B27" s="92" t="s">
        <v>431</v>
      </c>
      <c r="C27" s="93">
        <v>5804.3509000000004</v>
      </c>
      <c r="D27" s="93">
        <v>5804.3509000000004</v>
      </c>
      <c r="E27" s="94">
        <v>5909.0742</v>
      </c>
      <c r="F27" s="94">
        <v>5760.6855999999998</v>
      </c>
      <c r="G27" s="94">
        <v>5760.6855999999998</v>
      </c>
      <c r="H27" s="96">
        <v>9708.3377</v>
      </c>
      <c r="I27" s="96">
        <v>10164.053900000001</v>
      </c>
      <c r="J27" s="96">
        <v>10325.05035137</v>
      </c>
      <c r="K27" s="96">
        <f t="shared" si="1"/>
        <v>106.35240213543457</v>
      </c>
      <c r="L27" s="96">
        <f t="shared" si="5"/>
        <v>101.58397872496523</v>
      </c>
      <c r="M27" s="66" t="s">
        <v>1161</v>
      </c>
      <c r="N27" s="90">
        <v>379.67519073</v>
      </c>
      <c r="O27" s="84">
        <f t="shared" si="8"/>
        <v>9945.3751606400001</v>
      </c>
    </row>
    <row r="28" spans="1:15" ht="32.25" customHeight="1" x14ac:dyDescent="0.2">
      <c r="A28" s="91" t="s">
        <v>434</v>
      </c>
      <c r="B28" s="92" t="s">
        <v>433</v>
      </c>
      <c r="C28" s="93">
        <v>195134.4014</v>
      </c>
      <c r="D28" s="93">
        <v>195134.4014</v>
      </c>
      <c r="E28" s="94">
        <v>196219.27469999998</v>
      </c>
      <c r="F28" s="94">
        <v>242771.8138</v>
      </c>
      <c r="G28" s="94">
        <v>242771.8138</v>
      </c>
      <c r="H28" s="96">
        <v>301783.16210000002</v>
      </c>
      <c r="I28" s="96">
        <v>319098.32640000002</v>
      </c>
      <c r="J28" s="96">
        <v>318521.30340209999</v>
      </c>
      <c r="K28" s="96">
        <f t="shared" si="1"/>
        <v>105.54641325434638</v>
      </c>
      <c r="L28" s="96">
        <f t="shared" si="5"/>
        <v>99.819170785252979</v>
      </c>
      <c r="M28" s="66" t="s">
        <v>1161</v>
      </c>
      <c r="N28" s="90">
        <v>206199.26082068001</v>
      </c>
      <c r="O28" s="84">
        <f t="shared" si="8"/>
        <v>112322.04258141998</v>
      </c>
    </row>
    <row r="29" spans="1:15" ht="28.5" customHeight="1" x14ac:dyDescent="0.2">
      <c r="A29" s="91" t="s">
        <v>435</v>
      </c>
      <c r="B29" s="92" t="s">
        <v>306</v>
      </c>
      <c r="C29" s="93">
        <v>235668.0404</v>
      </c>
      <c r="D29" s="93">
        <v>234286.18650000001</v>
      </c>
      <c r="E29" s="94">
        <v>265298.76180000004</v>
      </c>
      <c r="F29" s="94">
        <v>293164.2254</v>
      </c>
      <c r="G29" s="94">
        <v>293164.2254</v>
      </c>
      <c r="H29" s="96">
        <v>344512.1949</v>
      </c>
      <c r="I29" s="96">
        <v>368584.75410000002</v>
      </c>
      <c r="J29" s="96">
        <v>364914.26967801002</v>
      </c>
      <c r="K29" s="96">
        <f t="shared" si="1"/>
        <v>105.92201816946772</v>
      </c>
      <c r="L29" s="96">
        <f t="shared" si="5"/>
        <v>99.004168137406424</v>
      </c>
      <c r="M29" s="66" t="s">
        <v>1161</v>
      </c>
      <c r="N29" s="90">
        <v>123884.68970699</v>
      </c>
      <c r="O29" s="84">
        <f t="shared" si="8"/>
        <v>241029.57997102002</v>
      </c>
    </row>
    <row r="30" spans="1:15" s="76" customFormat="1" ht="30.75" customHeight="1" x14ac:dyDescent="0.2">
      <c r="A30" s="85" t="s">
        <v>437</v>
      </c>
      <c r="B30" s="86" t="s">
        <v>436</v>
      </c>
      <c r="C30" s="74">
        <v>2038332.4091</v>
      </c>
      <c r="D30" s="74">
        <v>2048169.2012999998</v>
      </c>
      <c r="E30" s="87">
        <v>2050114.6270000001</v>
      </c>
      <c r="F30" s="87">
        <v>2053070.1410000003</v>
      </c>
      <c r="G30" s="87">
        <v>2053070.1410000003</v>
      </c>
      <c r="H30" s="89">
        <v>2056931.7786000001</v>
      </c>
      <c r="I30" s="89">
        <v>1988700.5216000001</v>
      </c>
      <c r="J30" s="89">
        <v>1965610.9393678501</v>
      </c>
      <c r="K30" s="89">
        <f t="shared" si="1"/>
        <v>95.560336994049194</v>
      </c>
      <c r="L30" s="89">
        <f t="shared" si="5"/>
        <v>98.838961322664446</v>
      </c>
      <c r="M30" s="66" t="s">
        <v>1168</v>
      </c>
      <c r="N30" s="90">
        <v>592097.37953134999</v>
      </c>
      <c r="O30" s="84">
        <f t="shared" si="8"/>
        <v>1373513.5598365001</v>
      </c>
    </row>
    <row r="31" spans="1:15" ht="17.100000000000001" customHeight="1" x14ac:dyDescent="0.2">
      <c r="A31" s="91" t="s">
        <v>634</v>
      </c>
      <c r="B31" s="92" t="s">
        <v>1816</v>
      </c>
      <c r="C31" s="93">
        <v>47351.981599999999</v>
      </c>
      <c r="D31" s="93">
        <v>46843.1803</v>
      </c>
      <c r="E31" s="94">
        <v>48340.7906</v>
      </c>
      <c r="F31" s="94">
        <v>92682.888999999996</v>
      </c>
      <c r="G31" s="94">
        <v>92682.888999999996</v>
      </c>
      <c r="H31" s="96">
        <v>87226.270499999999</v>
      </c>
      <c r="I31" s="96">
        <v>88515.407999999996</v>
      </c>
      <c r="J31" s="99">
        <v>88257.207445840002</v>
      </c>
      <c r="K31" s="96">
        <f t="shared" si="1"/>
        <v>101.1819110686843</v>
      </c>
      <c r="L31" s="96">
        <f t="shared" si="5"/>
        <v>99.708298747083674</v>
      </c>
      <c r="M31" s="66" t="s">
        <v>1166</v>
      </c>
      <c r="N31" s="90">
        <v>27136.48927749</v>
      </c>
      <c r="O31" s="84">
        <f t="shared" si="8"/>
        <v>61120.718168350002</v>
      </c>
    </row>
    <row r="32" spans="1:15" ht="17.100000000000001" customHeight="1" x14ac:dyDescent="0.2">
      <c r="A32" s="91" t="s">
        <v>636</v>
      </c>
      <c r="B32" s="92" t="s">
        <v>635</v>
      </c>
      <c r="C32" s="93">
        <v>766362.78099999996</v>
      </c>
      <c r="D32" s="93">
        <v>766215.80689999997</v>
      </c>
      <c r="E32" s="94">
        <v>765448.40700000001</v>
      </c>
      <c r="F32" s="94">
        <v>757918.0732000001</v>
      </c>
      <c r="G32" s="94">
        <v>757918.0732000001</v>
      </c>
      <c r="H32" s="96">
        <v>707468.26360000006</v>
      </c>
      <c r="I32" s="96">
        <v>709309.11829999997</v>
      </c>
      <c r="J32" s="99">
        <v>707323.08528008999</v>
      </c>
      <c r="K32" s="96">
        <f t="shared" si="1"/>
        <v>99.979479175621066</v>
      </c>
      <c r="L32" s="96">
        <f t="shared" si="5"/>
        <v>99.720004583520662</v>
      </c>
      <c r="M32" s="66" t="s">
        <v>1161</v>
      </c>
      <c r="N32" s="90">
        <v>218019.43811404999</v>
      </c>
      <c r="O32" s="84">
        <f t="shared" si="8"/>
        <v>489303.64716604003</v>
      </c>
    </row>
    <row r="33" spans="1:15" ht="17.100000000000001" customHeight="1" x14ac:dyDescent="0.2">
      <c r="A33" s="91" t="s">
        <v>637</v>
      </c>
      <c r="B33" s="92" t="s">
        <v>307</v>
      </c>
      <c r="C33" s="93">
        <v>129028.8173</v>
      </c>
      <c r="D33" s="93">
        <v>128465.78420000001</v>
      </c>
      <c r="E33" s="94">
        <v>132313.39670000001</v>
      </c>
      <c r="F33" s="94">
        <v>127142.25049999999</v>
      </c>
      <c r="G33" s="94">
        <v>127142.25049999999</v>
      </c>
      <c r="H33" s="96">
        <v>120094.6407</v>
      </c>
      <c r="I33" s="96">
        <v>120613.2849</v>
      </c>
      <c r="J33" s="99">
        <v>120525.48253044</v>
      </c>
      <c r="K33" s="96">
        <f t="shared" si="1"/>
        <v>100.35875192092564</v>
      </c>
      <c r="L33" s="96">
        <f t="shared" si="5"/>
        <v>99.927203400825377</v>
      </c>
      <c r="M33" s="66" t="s">
        <v>1161</v>
      </c>
      <c r="N33" s="90">
        <v>32561.794542930002</v>
      </c>
      <c r="O33" s="84">
        <f t="shared" si="8"/>
        <v>87963.687987509998</v>
      </c>
    </row>
    <row r="34" spans="1:15" ht="17.100000000000001" customHeight="1" x14ac:dyDescent="0.2">
      <c r="A34" s="91" t="s">
        <v>439</v>
      </c>
      <c r="B34" s="92" t="s">
        <v>438</v>
      </c>
      <c r="C34" s="93">
        <v>55908.901599999997</v>
      </c>
      <c r="D34" s="93">
        <v>56341.408299999996</v>
      </c>
      <c r="E34" s="94">
        <v>56540.582499999997</v>
      </c>
      <c r="F34" s="94">
        <v>49714.753400000001</v>
      </c>
      <c r="G34" s="94">
        <v>49714.753400000001</v>
      </c>
      <c r="H34" s="96">
        <v>45939.561399999999</v>
      </c>
      <c r="I34" s="96">
        <v>52639.258999999998</v>
      </c>
      <c r="J34" s="99">
        <v>51895.767507480006</v>
      </c>
      <c r="K34" s="96">
        <f t="shared" si="1"/>
        <v>112.9653090407607</v>
      </c>
      <c r="L34" s="96">
        <f t="shared" si="5"/>
        <v>98.587572267079224</v>
      </c>
      <c r="M34" s="66" t="s">
        <v>1166</v>
      </c>
      <c r="N34" s="90">
        <v>15377.284092690001</v>
      </c>
      <c r="O34" s="84">
        <f t="shared" si="8"/>
        <v>36518.483414790004</v>
      </c>
    </row>
    <row r="35" spans="1:15" ht="17.100000000000001" customHeight="1" x14ac:dyDescent="0.2">
      <c r="A35" s="91" t="s">
        <v>441</v>
      </c>
      <c r="B35" s="92" t="s">
        <v>440</v>
      </c>
      <c r="C35" s="93">
        <v>181427.2377</v>
      </c>
      <c r="D35" s="93">
        <v>181015.6489</v>
      </c>
      <c r="E35" s="94">
        <v>180948.0324</v>
      </c>
      <c r="F35" s="94">
        <v>215006.04390000002</v>
      </c>
      <c r="G35" s="94">
        <v>215006.04390000002</v>
      </c>
      <c r="H35" s="96">
        <v>205874.83369999999</v>
      </c>
      <c r="I35" s="96">
        <v>206913.5558</v>
      </c>
      <c r="J35" s="99">
        <v>239910.08724464002</v>
      </c>
      <c r="K35" s="96">
        <f t="shared" si="1"/>
        <v>116.53201264717769</v>
      </c>
      <c r="L35" s="96">
        <f t="shared" si="5"/>
        <v>115.9470129045262</v>
      </c>
      <c r="M35" s="66" t="s">
        <v>1166</v>
      </c>
      <c r="N35" s="90">
        <v>64554.090700280001</v>
      </c>
      <c r="O35" s="84">
        <f t="shared" si="8"/>
        <v>175355.99654436001</v>
      </c>
    </row>
    <row r="36" spans="1:15" ht="17.100000000000001" customHeight="1" x14ac:dyDescent="0.2">
      <c r="A36" s="91" t="s">
        <v>442</v>
      </c>
      <c r="B36" s="92" t="s">
        <v>308</v>
      </c>
      <c r="C36" s="93">
        <v>289783.65470000001</v>
      </c>
      <c r="D36" s="93">
        <v>300057.7072</v>
      </c>
      <c r="E36" s="94">
        <v>310188.77169999998</v>
      </c>
      <c r="F36" s="94">
        <v>310668.73830000003</v>
      </c>
      <c r="G36" s="94">
        <v>310668.73830000003</v>
      </c>
      <c r="H36" s="96">
        <v>325232.6495</v>
      </c>
      <c r="I36" s="96">
        <v>323194.40409999999</v>
      </c>
      <c r="J36" s="99">
        <v>307129.36761043</v>
      </c>
      <c r="K36" s="96">
        <f t="shared" si="1"/>
        <v>94.433743992984319</v>
      </c>
      <c r="L36" s="96">
        <f t="shared" si="5"/>
        <v>95.02929621126755</v>
      </c>
      <c r="M36" s="66" t="s">
        <v>1161</v>
      </c>
      <c r="N36" s="90">
        <v>88841.432322759996</v>
      </c>
      <c r="O36" s="84">
        <f t="shared" si="8"/>
        <v>218287.93528767</v>
      </c>
    </row>
    <row r="37" spans="1:15" ht="17.100000000000001" customHeight="1" x14ac:dyDescent="0.2">
      <c r="A37" s="91" t="s">
        <v>390</v>
      </c>
      <c r="B37" s="92" t="s">
        <v>309</v>
      </c>
      <c r="C37" s="93">
        <v>142385.84669999999</v>
      </c>
      <c r="D37" s="93">
        <v>142924.08669999999</v>
      </c>
      <c r="E37" s="94">
        <v>137678.66809999998</v>
      </c>
      <c r="F37" s="94">
        <v>141208.15</v>
      </c>
      <c r="G37" s="94">
        <v>141208.15</v>
      </c>
      <c r="H37" s="96">
        <v>134218.5912</v>
      </c>
      <c r="I37" s="96">
        <v>136506.32180000001</v>
      </c>
      <c r="J37" s="99">
        <v>136708.67503926999</v>
      </c>
      <c r="K37" s="96">
        <f t="shared" si="1"/>
        <v>101.85524510204364</v>
      </c>
      <c r="L37" s="96">
        <f t="shared" si="5"/>
        <v>100.14823726593885</v>
      </c>
      <c r="M37" s="66" t="s">
        <v>1161</v>
      </c>
      <c r="N37" s="90">
        <v>48946.961803260005</v>
      </c>
      <c r="O37" s="84">
        <f t="shared" si="8"/>
        <v>87761.713236009993</v>
      </c>
    </row>
    <row r="38" spans="1:15" ht="33" customHeight="1" x14ac:dyDescent="0.2">
      <c r="A38" s="91" t="s">
        <v>392</v>
      </c>
      <c r="B38" s="92" t="s">
        <v>391</v>
      </c>
      <c r="C38" s="93">
        <v>20957.818899999998</v>
      </c>
      <c r="D38" s="93">
        <v>21093.2327</v>
      </c>
      <c r="E38" s="94">
        <v>21267.761699999999</v>
      </c>
      <c r="F38" s="94">
        <v>31238.2376</v>
      </c>
      <c r="G38" s="94">
        <v>31238.2376</v>
      </c>
      <c r="H38" s="96">
        <v>28396.991300000002</v>
      </c>
      <c r="I38" s="96">
        <v>28726.911199999999</v>
      </c>
      <c r="J38" s="99">
        <v>28711.024903049998</v>
      </c>
      <c r="K38" s="96">
        <f t="shared" si="1"/>
        <v>101.10586927936269</v>
      </c>
      <c r="L38" s="96">
        <f t="shared" si="5"/>
        <v>99.944698903270876</v>
      </c>
      <c r="M38" s="66" t="s">
        <v>1161</v>
      </c>
      <c r="N38" s="90">
        <v>9529.0775957599999</v>
      </c>
      <c r="O38" s="84">
        <f t="shared" si="8"/>
        <v>19181.94730729</v>
      </c>
    </row>
    <row r="39" spans="1:15" ht="45.75" customHeight="1" x14ac:dyDescent="0.2">
      <c r="A39" s="91" t="s">
        <v>393</v>
      </c>
      <c r="B39" s="92" t="s">
        <v>275</v>
      </c>
      <c r="C39" s="93">
        <v>83419.576400000005</v>
      </c>
      <c r="D39" s="93">
        <v>83499.3701</v>
      </c>
      <c r="E39" s="94">
        <v>84597.60040000001</v>
      </c>
      <c r="F39" s="94">
        <v>88773.33</v>
      </c>
      <c r="G39" s="94">
        <v>88773.33</v>
      </c>
      <c r="H39" s="96">
        <v>90259.226500000004</v>
      </c>
      <c r="I39" s="96">
        <v>92645.383799999996</v>
      </c>
      <c r="J39" s="99">
        <v>91422.067876339992</v>
      </c>
      <c r="K39" s="96">
        <f t="shared" si="1"/>
        <v>101.28833518902356</v>
      </c>
      <c r="L39" s="96">
        <f t="shared" si="5"/>
        <v>98.679571638128394</v>
      </c>
      <c r="M39" s="66" t="s">
        <v>1161</v>
      </c>
      <c r="N39" s="90">
        <v>29299.756216150003</v>
      </c>
      <c r="O39" s="84">
        <f t="shared" si="8"/>
        <v>62122.311660189989</v>
      </c>
    </row>
    <row r="40" spans="1:15" ht="17.100000000000001" customHeight="1" x14ac:dyDescent="0.2">
      <c r="A40" s="91" t="s">
        <v>571</v>
      </c>
      <c r="B40" s="92" t="s">
        <v>570</v>
      </c>
      <c r="C40" s="93">
        <v>92718.678599999999</v>
      </c>
      <c r="D40" s="93">
        <v>92440.046799999996</v>
      </c>
      <c r="E40" s="94">
        <v>91542.784200000009</v>
      </c>
      <c r="F40" s="94">
        <v>116473.655</v>
      </c>
      <c r="G40" s="94">
        <v>116473.655</v>
      </c>
      <c r="H40" s="96">
        <v>110702.5811</v>
      </c>
      <c r="I40" s="96">
        <v>112311.21890000001</v>
      </c>
      <c r="J40" s="99">
        <v>112171.62191122001</v>
      </c>
      <c r="K40" s="96">
        <f t="shared" ref="K40:K69" si="9">IF(H40=0, ,J40/H40*100)</f>
        <v>101.32701586234289</v>
      </c>
      <c r="L40" s="96">
        <f t="shared" si="5"/>
        <v>99.875705214361261</v>
      </c>
      <c r="M40" s="66" t="s">
        <v>1161</v>
      </c>
      <c r="N40" s="90">
        <v>37875.875976589996</v>
      </c>
      <c r="O40" s="84">
        <f t="shared" si="8"/>
        <v>74295.745934630017</v>
      </c>
    </row>
    <row r="41" spans="1:15" ht="17.100000000000001" customHeight="1" x14ac:dyDescent="0.2">
      <c r="A41" s="91" t="s">
        <v>573</v>
      </c>
      <c r="B41" s="92" t="s">
        <v>572</v>
      </c>
      <c r="C41" s="93">
        <v>32080.308199999999</v>
      </c>
      <c r="D41" s="93">
        <v>32073.568500000001</v>
      </c>
      <c r="E41" s="94">
        <v>35975.775900000001</v>
      </c>
      <c r="F41" s="94">
        <v>38995.420700000002</v>
      </c>
      <c r="G41" s="94">
        <v>38995.420700000002</v>
      </c>
      <c r="H41" s="96">
        <v>38750.575700000001</v>
      </c>
      <c r="I41" s="96">
        <v>38798.568399999996</v>
      </c>
      <c r="J41" s="99">
        <v>38625.572486660007</v>
      </c>
      <c r="K41" s="96">
        <f t="shared" si="9"/>
        <v>99.677415854908205</v>
      </c>
      <c r="L41" s="96">
        <f t="shared" ref="L41:L70" si="10">IF(I41=0, ,J41/I41*100)</f>
        <v>99.554117792294647</v>
      </c>
      <c r="M41" s="66" t="s">
        <v>556</v>
      </c>
      <c r="N41" s="90">
        <v>9612.0361608900002</v>
      </c>
      <c r="O41" s="84">
        <f t="shared" si="8"/>
        <v>29013.536325770008</v>
      </c>
    </row>
    <row r="42" spans="1:15" ht="45" customHeight="1" x14ac:dyDescent="0.2">
      <c r="A42" s="91" t="s">
        <v>574</v>
      </c>
      <c r="B42" s="92" t="s">
        <v>616</v>
      </c>
      <c r="C42" s="93">
        <v>34903.160799999998</v>
      </c>
      <c r="D42" s="93">
        <v>35001.123399999997</v>
      </c>
      <c r="E42" s="94">
        <v>39160.3969</v>
      </c>
      <c r="F42" s="94">
        <v>36376.8393</v>
      </c>
      <c r="G42" s="94">
        <v>36376.8393</v>
      </c>
      <c r="H42" s="96">
        <v>30776.764800000001</v>
      </c>
      <c r="I42" s="96">
        <v>31924.900099999999</v>
      </c>
      <c r="J42" s="99">
        <v>31780.583085040002</v>
      </c>
      <c r="K42" s="96">
        <f t="shared" si="9"/>
        <v>103.26161080140561</v>
      </c>
      <c r="L42" s="96">
        <f t="shared" si="10"/>
        <v>99.547948421113475</v>
      </c>
      <c r="M42" s="66" t="s">
        <v>1161</v>
      </c>
      <c r="N42" s="90">
        <v>7131.3345276199998</v>
      </c>
      <c r="O42" s="84">
        <f t="shared" si="8"/>
        <v>24649.248557420004</v>
      </c>
    </row>
    <row r="43" spans="1:15" ht="34.5" customHeight="1" x14ac:dyDescent="0.2">
      <c r="A43" s="91" t="s">
        <v>575</v>
      </c>
      <c r="B43" s="92" t="s">
        <v>617</v>
      </c>
      <c r="C43" s="93">
        <v>162003.64559999999</v>
      </c>
      <c r="D43" s="93">
        <v>162198.23730000001</v>
      </c>
      <c r="E43" s="94">
        <v>146111.65890000001</v>
      </c>
      <c r="F43" s="94">
        <v>46871.7601</v>
      </c>
      <c r="G43" s="94">
        <v>46871.7601</v>
      </c>
      <c r="H43" s="96">
        <v>131990.82860000001</v>
      </c>
      <c r="I43" s="96">
        <v>46602.187299999998</v>
      </c>
      <c r="J43" s="99">
        <v>11150.39644735</v>
      </c>
      <c r="K43" s="96">
        <f t="shared" si="9"/>
        <v>8.4478569955352167</v>
      </c>
      <c r="L43" s="96">
        <f t="shared" si="10"/>
        <v>23.926766302984241</v>
      </c>
      <c r="M43" s="66" t="s">
        <v>1161</v>
      </c>
      <c r="N43" s="90">
        <v>3211.8082008800002</v>
      </c>
      <c r="O43" s="84">
        <f t="shared" si="8"/>
        <v>7938.5882464699998</v>
      </c>
    </row>
    <row r="44" spans="1:15" s="76" customFormat="1" ht="62.25" customHeight="1" x14ac:dyDescent="0.2">
      <c r="A44" s="85" t="s">
        <v>577</v>
      </c>
      <c r="B44" s="86" t="s">
        <v>2403</v>
      </c>
      <c r="C44" s="74">
        <v>1750184.6025999999</v>
      </c>
      <c r="D44" s="74">
        <v>1798843.3997</v>
      </c>
      <c r="E44" s="87">
        <v>1838357.5469000002</v>
      </c>
      <c r="F44" s="87">
        <v>2284667.6349999998</v>
      </c>
      <c r="G44" s="87">
        <v>2254667.6349999998</v>
      </c>
      <c r="H44" s="89">
        <v>2152754.0469</v>
      </c>
      <c r="I44" s="89">
        <v>2407962.1880999999</v>
      </c>
      <c r="J44" s="89">
        <v>2324243.33888401</v>
      </c>
      <c r="K44" s="89">
        <f t="shared" si="9"/>
        <v>107.96604202096181</v>
      </c>
      <c r="L44" s="89">
        <f t="shared" si="10"/>
        <v>96.523249009900439</v>
      </c>
      <c r="M44" s="66" t="s">
        <v>1164</v>
      </c>
      <c r="N44" s="90">
        <v>565321.45867866999</v>
      </c>
      <c r="O44" s="84">
        <f t="shared" si="8"/>
        <v>1758921.88020534</v>
      </c>
    </row>
    <row r="45" spans="1:15" ht="17.100000000000001" customHeight="1" x14ac:dyDescent="0.2">
      <c r="A45" s="91" t="s">
        <v>553</v>
      </c>
      <c r="B45" s="92" t="s">
        <v>552</v>
      </c>
      <c r="C45" s="93">
        <v>23445.503700000001</v>
      </c>
      <c r="D45" s="93">
        <v>23520.124199999998</v>
      </c>
      <c r="E45" s="94">
        <v>22810.551899999999</v>
      </c>
      <c r="F45" s="94">
        <v>363459.26789999998</v>
      </c>
      <c r="G45" s="94">
        <v>323459.26789999998</v>
      </c>
      <c r="H45" s="96">
        <v>117821.0267</v>
      </c>
      <c r="I45" s="96">
        <v>26694.681100000002</v>
      </c>
      <c r="J45" s="96">
        <v>22496.85407759</v>
      </c>
      <c r="K45" s="96">
        <f t="shared" si="9"/>
        <v>19.094091018975988</v>
      </c>
      <c r="L45" s="96">
        <f t="shared" si="10"/>
        <v>84.27466877508418</v>
      </c>
      <c r="M45" s="66" t="s">
        <v>371</v>
      </c>
      <c r="N45" s="90">
        <v>5064.5736298700003</v>
      </c>
      <c r="O45" s="84">
        <f t="shared" si="8"/>
        <v>17432.280447720001</v>
      </c>
    </row>
    <row r="46" spans="1:15" ht="17.100000000000001" customHeight="1" x14ac:dyDescent="0.2">
      <c r="A46" s="91" t="s">
        <v>302</v>
      </c>
      <c r="B46" s="92" t="s">
        <v>301</v>
      </c>
      <c r="C46" s="93">
        <v>22048.016500000002</v>
      </c>
      <c r="D46" s="93">
        <v>17528.1387</v>
      </c>
      <c r="E46" s="94">
        <v>19613.1387</v>
      </c>
      <c r="F46" s="94">
        <v>8089.4011</v>
      </c>
      <c r="G46" s="94">
        <v>8089.4011</v>
      </c>
      <c r="H46" s="96">
        <v>39299.554700000001</v>
      </c>
      <c r="I46" s="96">
        <v>84527.676099999997</v>
      </c>
      <c r="J46" s="96">
        <v>83801.986541410006</v>
      </c>
      <c r="K46" s="96">
        <f t="shared" si="9"/>
        <v>213.23902314193396</v>
      </c>
      <c r="L46" s="96">
        <f t="shared" si="10"/>
        <v>99.141476978816428</v>
      </c>
      <c r="M46" s="66" t="s">
        <v>1058</v>
      </c>
      <c r="N46" s="90">
        <v>4174.46696213</v>
      </c>
      <c r="O46" s="84">
        <f t="shared" si="8"/>
        <v>79627.519579280008</v>
      </c>
    </row>
    <row r="47" spans="1:15" ht="30.75" customHeight="1" x14ac:dyDescent="0.2">
      <c r="A47" s="91" t="s">
        <v>240</v>
      </c>
      <c r="B47" s="92" t="s">
        <v>239</v>
      </c>
      <c r="C47" s="93">
        <v>32947.478799999997</v>
      </c>
      <c r="D47" s="93">
        <v>32947.478799999997</v>
      </c>
      <c r="E47" s="94">
        <v>32947.478799999997</v>
      </c>
      <c r="F47" s="94">
        <v>28071.879499999999</v>
      </c>
      <c r="G47" s="94">
        <v>28071.879499999999</v>
      </c>
      <c r="H47" s="96">
        <v>25309.4136</v>
      </c>
      <c r="I47" s="96">
        <v>25309.4136</v>
      </c>
      <c r="J47" s="96">
        <v>24086.918658480001</v>
      </c>
      <c r="K47" s="96">
        <f t="shared" si="9"/>
        <v>95.169801399428707</v>
      </c>
      <c r="L47" s="96">
        <f t="shared" si="10"/>
        <v>95.169801399428707</v>
      </c>
      <c r="M47" s="66" t="s">
        <v>371</v>
      </c>
      <c r="N47" s="90">
        <v>8296.7630000699992</v>
      </c>
      <c r="O47" s="84">
        <f t="shared" si="8"/>
        <v>15790.155658410002</v>
      </c>
    </row>
    <row r="48" spans="1:15" ht="17.100000000000001" customHeight="1" x14ac:dyDescent="0.2">
      <c r="A48" s="91" t="s">
        <v>242</v>
      </c>
      <c r="B48" s="92" t="s">
        <v>241</v>
      </c>
      <c r="C48" s="93">
        <v>34658.727800000001</v>
      </c>
      <c r="D48" s="93">
        <v>34640.764600000002</v>
      </c>
      <c r="E48" s="94">
        <v>34555.133200000004</v>
      </c>
      <c r="F48" s="94">
        <v>39979.422200000001</v>
      </c>
      <c r="G48" s="94">
        <v>39979.422200000001</v>
      </c>
      <c r="H48" s="96">
        <v>33391.782800000001</v>
      </c>
      <c r="I48" s="96">
        <v>33525.282299999999</v>
      </c>
      <c r="J48" s="96">
        <v>33185.784003549998</v>
      </c>
      <c r="K48" s="96">
        <f t="shared" si="9"/>
        <v>99.383085360599537</v>
      </c>
      <c r="L48" s="96">
        <f t="shared" si="10"/>
        <v>98.987336502010606</v>
      </c>
      <c r="M48" s="66" t="s">
        <v>1163</v>
      </c>
      <c r="N48" s="90">
        <v>10845.08729623</v>
      </c>
      <c r="O48" s="84">
        <f t="shared" si="8"/>
        <v>22340.696707319999</v>
      </c>
    </row>
    <row r="49" spans="1:15" ht="17.100000000000001" customHeight="1" x14ac:dyDescent="0.2">
      <c r="A49" s="91" t="s">
        <v>244</v>
      </c>
      <c r="B49" s="92" t="s">
        <v>243</v>
      </c>
      <c r="C49" s="93">
        <v>151094.6894</v>
      </c>
      <c r="D49" s="93">
        <v>191616.6893</v>
      </c>
      <c r="E49" s="94">
        <v>219985.73940000002</v>
      </c>
      <c r="F49" s="94">
        <v>159036.75230000002</v>
      </c>
      <c r="G49" s="94">
        <v>159036.75230000002</v>
      </c>
      <c r="H49" s="96">
        <v>186156.76830000003</v>
      </c>
      <c r="I49" s="96">
        <v>220120.77679999999</v>
      </c>
      <c r="J49" s="96">
        <v>208219.87372773001</v>
      </c>
      <c r="K49" s="96">
        <f t="shared" si="9"/>
        <v>111.8518953832365</v>
      </c>
      <c r="L49" s="96">
        <f t="shared" si="10"/>
        <v>94.59346671164846</v>
      </c>
      <c r="M49" s="69" t="s">
        <v>1163</v>
      </c>
      <c r="N49" s="100">
        <v>52041.22409304</v>
      </c>
      <c r="O49" s="101">
        <f t="shared" si="8"/>
        <v>156178.64963469002</v>
      </c>
    </row>
    <row r="50" spans="1:15" ht="17.100000000000001" customHeight="1" x14ac:dyDescent="0.2">
      <c r="A50" s="91" t="s">
        <v>246</v>
      </c>
      <c r="B50" s="92" t="s">
        <v>245</v>
      </c>
      <c r="C50" s="93">
        <v>25177.515100000001</v>
      </c>
      <c r="D50" s="93">
        <v>25000.325499999999</v>
      </c>
      <c r="E50" s="94">
        <v>24885.646399999998</v>
      </c>
      <c r="F50" s="94">
        <v>23163.191199999997</v>
      </c>
      <c r="G50" s="94">
        <v>23163.191199999997</v>
      </c>
      <c r="H50" s="96">
        <v>12746.633599999999</v>
      </c>
      <c r="I50" s="96">
        <v>15155.7322</v>
      </c>
      <c r="J50" s="96">
        <v>13230.214918959999</v>
      </c>
      <c r="K50" s="96">
        <f t="shared" si="9"/>
        <v>103.79379633976455</v>
      </c>
      <c r="L50" s="96">
        <f t="shared" si="10"/>
        <v>87.295122032837185</v>
      </c>
      <c r="M50" s="66" t="s">
        <v>1163</v>
      </c>
      <c r="N50" s="90">
        <v>3581.7773029099999</v>
      </c>
      <c r="O50" s="84">
        <f t="shared" si="8"/>
        <v>9648.4376160499996</v>
      </c>
    </row>
    <row r="51" spans="1:15" ht="17.100000000000001" customHeight="1" x14ac:dyDescent="0.2">
      <c r="A51" s="91" t="s">
        <v>248</v>
      </c>
      <c r="B51" s="92" t="s">
        <v>247</v>
      </c>
      <c r="C51" s="93">
        <v>29259.03</v>
      </c>
      <c r="D51" s="93">
        <v>29252.03</v>
      </c>
      <c r="E51" s="94">
        <v>29252.03</v>
      </c>
      <c r="F51" s="94">
        <v>31665.965199999999</v>
      </c>
      <c r="G51" s="94">
        <v>31665.965199999999</v>
      </c>
      <c r="H51" s="96">
        <v>30808.411700000001</v>
      </c>
      <c r="I51" s="96">
        <v>30912.0016</v>
      </c>
      <c r="J51" s="96">
        <v>29314.60467325</v>
      </c>
      <c r="K51" s="96">
        <f t="shared" si="9"/>
        <v>95.151301400097822</v>
      </c>
      <c r="L51" s="96">
        <f t="shared" si="10"/>
        <v>94.832437745635985</v>
      </c>
      <c r="M51" s="69" t="s">
        <v>1163</v>
      </c>
      <c r="N51" s="100">
        <v>6891.7522087699999</v>
      </c>
      <c r="O51" s="101">
        <f t="shared" si="8"/>
        <v>22422.852464479998</v>
      </c>
    </row>
    <row r="52" spans="1:15" ht="17.100000000000001" customHeight="1" x14ac:dyDescent="0.2">
      <c r="A52" s="91" t="s">
        <v>250</v>
      </c>
      <c r="B52" s="92" t="s">
        <v>249</v>
      </c>
      <c r="C52" s="93">
        <v>222810.91680000001</v>
      </c>
      <c r="D52" s="93">
        <v>250372.3964</v>
      </c>
      <c r="E52" s="94">
        <v>248048.4969</v>
      </c>
      <c r="F52" s="94">
        <v>248297.73080000002</v>
      </c>
      <c r="G52" s="94">
        <v>248297.73080000002</v>
      </c>
      <c r="H52" s="96">
        <v>297364.0074</v>
      </c>
      <c r="I52" s="96">
        <v>324346.81430000003</v>
      </c>
      <c r="J52" s="96">
        <v>304979.95142646</v>
      </c>
      <c r="K52" s="96">
        <f t="shared" si="9"/>
        <v>102.56115193397142</v>
      </c>
      <c r="L52" s="96">
        <f t="shared" si="10"/>
        <v>94.028964670013096</v>
      </c>
      <c r="M52" s="69" t="s">
        <v>1058</v>
      </c>
      <c r="N52" s="100">
        <v>73045.222905670002</v>
      </c>
      <c r="O52" s="101">
        <f t="shared" si="8"/>
        <v>231934.72852079</v>
      </c>
    </row>
    <row r="53" spans="1:15" ht="17.100000000000001" customHeight="1" x14ac:dyDescent="0.2">
      <c r="A53" s="91" t="s">
        <v>251</v>
      </c>
      <c r="B53" s="102" t="s">
        <v>4</v>
      </c>
      <c r="C53" s="93">
        <v>464131.78419999999</v>
      </c>
      <c r="D53" s="93">
        <v>469984.89939999999</v>
      </c>
      <c r="E53" s="94">
        <v>479908.8</v>
      </c>
      <c r="F53" s="94">
        <v>508000.12800000003</v>
      </c>
      <c r="G53" s="94">
        <v>508000.12800000003</v>
      </c>
      <c r="H53" s="96">
        <v>616661.31949999998</v>
      </c>
      <c r="I53" s="96">
        <v>628826.50870000001</v>
      </c>
      <c r="J53" s="96">
        <v>615298.8936405601</v>
      </c>
      <c r="K53" s="96">
        <f t="shared" si="9"/>
        <v>99.779064161095008</v>
      </c>
      <c r="L53" s="96">
        <f t="shared" si="10"/>
        <v>97.848752418627186</v>
      </c>
      <c r="M53" s="66" t="s">
        <v>1058</v>
      </c>
      <c r="N53" s="90">
        <v>112038.31385764999</v>
      </c>
      <c r="O53" s="84">
        <f t="shared" si="8"/>
        <v>503260.57978291012</v>
      </c>
    </row>
    <row r="54" spans="1:15" ht="17.100000000000001" customHeight="1" x14ac:dyDescent="0.2">
      <c r="A54" s="91" t="s">
        <v>253</v>
      </c>
      <c r="B54" s="92" t="s">
        <v>252</v>
      </c>
      <c r="C54" s="93">
        <v>45965.306100000002</v>
      </c>
      <c r="D54" s="93">
        <v>44188.428</v>
      </c>
      <c r="E54" s="94">
        <v>43228.208500000001</v>
      </c>
      <c r="F54" s="94">
        <v>36136.081399999995</v>
      </c>
      <c r="G54" s="94">
        <v>36136.081399999995</v>
      </c>
      <c r="H54" s="96">
        <v>29969.7942</v>
      </c>
      <c r="I54" s="96">
        <v>31359.4172</v>
      </c>
      <c r="J54" s="96">
        <v>31178.96464084</v>
      </c>
      <c r="K54" s="96">
        <f t="shared" si="9"/>
        <v>104.03463044414232</v>
      </c>
      <c r="L54" s="96">
        <f t="shared" si="10"/>
        <v>99.424566604637036</v>
      </c>
      <c r="M54" s="66" t="s">
        <v>371</v>
      </c>
      <c r="N54" s="90">
        <v>6599.0972943100005</v>
      </c>
      <c r="O54" s="84">
        <f t="shared" si="8"/>
        <v>24579.867346530002</v>
      </c>
    </row>
    <row r="55" spans="1:15" ht="32.25" customHeight="1" x14ac:dyDescent="0.2">
      <c r="A55" s="91" t="s">
        <v>254</v>
      </c>
      <c r="B55" s="92" t="s">
        <v>666</v>
      </c>
      <c r="C55" s="93">
        <v>268073.97379999998</v>
      </c>
      <c r="D55" s="93">
        <v>265382.93339999998</v>
      </c>
      <c r="E55" s="94">
        <v>261839.82380000001</v>
      </c>
      <c r="F55" s="94">
        <v>267177.2144</v>
      </c>
      <c r="G55" s="94">
        <v>267177.2144</v>
      </c>
      <c r="H55" s="96">
        <v>264537.39689999999</v>
      </c>
      <c r="I55" s="96">
        <v>274355.4449</v>
      </c>
      <c r="J55" s="96">
        <v>269751.23738911998</v>
      </c>
      <c r="K55" s="96">
        <f t="shared" si="9"/>
        <v>101.97092757024858</v>
      </c>
      <c r="L55" s="96">
        <f t="shared" si="10"/>
        <v>98.32180931836136</v>
      </c>
      <c r="M55" s="66" t="s">
        <v>371</v>
      </c>
      <c r="N55" s="90">
        <v>87886.759441000002</v>
      </c>
      <c r="O55" s="84">
        <f t="shared" si="8"/>
        <v>181864.47794811998</v>
      </c>
    </row>
    <row r="56" spans="1:15" ht="33.75" customHeight="1" x14ac:dyDescent="0.2">
      <c r="A56" s="91" t="s">
        <v>256</v>
      </c>
      <c r="B56" s="92" t="s">
        <v>255</v>
      </c>
      <c r="C56" s="93">
        <v>430571.66039999999</v>
      </c>
      <c r="D56" s="93">
        <v>414409.19139999995</v>
      </c>
      <c r="E56" s="94">
        <v>421282.49930000002</v>
      </c>
      <c r="F56" s="94">
        <v>571590.60100000002</v>
      </c>
      <c r="G56" s="94">
        <v>581590.60100000002</v>
      </c>
      <c r="H56" s="96">
        <v>498687.9375</v>
      </c>
      <c r="I56" s="96">
        <v>712828.43929999997</v>
      </c>
      <c r="J56" s="96">
        <v>688698.05518606002</v>
      </c>
      <c r="K56" s="96">
        <f t="shared" si="9"/>
        <v>138.10200796887332</v>
      </c>
      <c r="L56" s="96">
        <f t="shared" si="10"/>
        <v>96.614839871198726</v>
      </c>
      <c r="M56" s="69" t="s">
        <v>371</v>
      </c>
      <c r="N56" s="100">
        <v>194856.42068702</v>
      </c>
      <c r="O56" s="101">
        <f t="shared" si="8"/>
        <v>493841.63449904002</v>
      </c>
    </row>
    <row r="57" spans="1:15" s="76" customFormat="1" ht="17.100000000000001" customHeight="1" x14ac:dyDescent="0.2">
      <c r="A57" s="85" t="s">
        <v>258</v>
      </c>
      <c r="B57" s="86" t="s">
        <v>257</v>
      </c>
      <c r="C57" s="74">
        <v>157212.1642</v>
      </c>
      <c r="D57" s="74">
        <v>154291.20559999999</v>
      </c>
      <c r="E57" s="87">
        <v>177463.08930000002</v>
      </c>
      <c r="F57" s="87">
        <v>109038.4855</v>
      </c>
      <c r="G57" s="87">
        <v>109038.48550000001</v>
      </c>
      <c r="H57" s="89">
        <v>138686.00219999999</v>
      </c>
      <c r="I57" s="89">
        <v>147050.83900000001</v>
      </c>
      <c r="J57" s="89">
        <v>144119.80297642</v>
      </c>
      <c r="K57" s="89">
        <f t="shared" si="9"/>
        <v>103.9180599990069</v>
      </c>
      <c r="L57" s="89">
        <f t="shared" si="10"/>
        <v>98.006787282879756</v>
      </c>
      <c r="M57" s="66" t="s">
        <v>1071</v>
      </c>
      <c r="N57" s="90">
        <v>45980.544477200005</v>
      </c>
      <c r="O57" s="84">
        <f t="shared" si="8"/>
        <v>98139.258499219999</v>
      </c>
    </row>
    <row r="58" spans="1:15" ht="17.100000000000001" customHeight="1" x14ac:dyDescent="0.2">
      <c r="A58" s="91" t="s">
        <v>259</v>
      </c>
      <c r="B58" s="92" t="s">
        <v>5</v>
      </c>
      <c r="C58" s="93">
        <v>81710.184399999998</v>
      </c>
      <c r="D58" s="93">
        <v>79465.569300000003</v>
      </c>
      <c r="E58" s="94">
        <v>91932.593099999998</v>
      </c>
      <c r="F58" s="94">
        <v>50043.8439</v>
      </c>
      <c r="G58" s="94">
        <v>50043.8439</v>
      </c>
      <c r="H58" s="96">
        <v>45404.580999999998</v>
      </c>
      <c r="I58" s="96">
        <v>52988.766600000003</v>
      </c>
      <c r="J58" s="103">
        <v>51952.294288339996</v>
      </c>
      <c r="K58" s="96">
        <f t="shared" si="9"/>
        <v>114.42082086021233</v>
      </c>
      <c r="L58" s="96">
        <f t="shared" si="10"/>
        <v>98.043977283932463</v>
      </c>
      <c r="M58" s="66" t="s">
        <v>1071</v>
      </c>
      <c r="N58" s="90">
        <v>2809.4667855399998</v>
      </c>
      <c r="O58" s="84">
        <f t="shared" si="8"/>
        <v>49142.827502799999</v>
      </c>
    </row>
    <row r="59" spans="1:15" ht="17.100000000000001" customHeight="1" x14ac:dyDescent="0.2">
      <c r="A59" s="91" t="s">
        <v>261</v>
      </c>
      <c r="B59" s="92" t="s">
        <v>260</v>
      </c>
      <c r="C59" s="93">
        <v>23727.0448</v>
      </c>
      <c r="D59" s="93">
        <v>25050.701300000001</v>
      </c>
      <c r="E59" s="94">
        <v>24910.474100000003</v>
      </c>
      <c r="F59" s="94">
        <v>15214.9138</v>
      </c>
      <c r="G59" s="94">
        <v>15214.9138</v>
      </c>
      <c r="H59" s="96">
        <v>14605.403</v>
      </c>
      <c r="I59" s="96">
        <v>12971.9843</v>
      </c>
      <c r="J59" s="103">
        <v>11848.545990590001</v>
      </c>
      <c r="K59" s="96">
        <f t="shared" si="9"/>
        <v>81.12440300750346</v>
      </c>
      <c r="L59" s="96">
        <f t="shared" si="10"/>
        <v>91.339503013351631</v>
      </c>
      <c r="M59" s="66" t="s">
        <v>1071</v>
      </c>
      <c r="N59" s="90">
        <v>142.92500000000001</v>
      </c>
      <c r="O59" s="84">
        <f t="shared" si="8"/>
        <v>11705.620990590001</v>
      </c>
    </row>
    <row r="60" spans="1:15" ht="17.100000000000001" customHeight="1" x14ac:dyDescent="0.2">
      <c r="A60" s="104" t="s">
        <v>262</v>
      </c>
      <c r="B60" s="105" t="s">
        <v>722</v>
      </c>
      <c r="C60" s="106"/>
      <c r="D60" s="107"/>
      <c r="E60" s="107"/>
      <c r="F60" s="107"/>
      <c r="G60" s="107"/>
      <c r="H60" s="108">
        <v>181.81580000000002</v>
      </c>
      <c r="I60" s="108">
        <v>180.59</v>
      </c>
      <c r="J60" s="109">
        <v>180.59</v>
      </c>
      <c r="K60" s="96">
        <f t="shared" ref="K60" si="11">IF(H60=0, ,J60/H60*100)</f>
        <v>99.32580116799528</v>
      </c>
      <c r="L60" s="96">
        <f t="shared" ref="L60" si="12">IF(I60=0, ,J60/I60*100)</f>
        <v>100</v>
      </c>
      <c r="M60" s="66" t="s">
        <v>1071</v>
      </c>
      <c r="N60" s="90">
        <v>101.58265</v>
      </c>
      <c r="O60" s="84">
        <f t="shared" si="8"/>
        <v>79.007350000000002</v>
      </c>
    </row>
    <row r="61" spans="1:15" ht="43.5" customHeight="1" x14ac:dyDescent="0.2">
      <c r="A61" s="91" t="s">
        <v>264</v>
      </c>
      <c r="B61" s="92" t="s">
        <v>2319</v>
      </c>
      <c r="C61" s="93">
        <v>51260.301899999999</v>
      </c>
      <c r="D61" s="110">
        <v>49260.301899999999</v>
      </c>
      <c r="E61" s="110">
        <v>60105.389000000003</v>
      </c>
      <c r="F61" s="110">
        <v>43779.727800000001</v>
      </c>
      <c r="G61" s="110">
        <v>43779.727800000001</v>
      </c>
      <c r="H61" s="111">
        <v>78494.202400000009</v>
      </c>
      <c r="I61" s="111">
        <v>80909.498099999997</v>
      </c>
      <c r="J61" s="103">
        <v>80138.372697490006</v>
      </c>
      <c r="K61" s="112">
        <f t="shared" si="9"/>
        <v>102.09463915450907</v>
      </c>
      <c r="L61" s="112">
        <f t="shared" si="10"/>
        <v>99.04692845633906</v>
      </c>
      <c r="M61" s="66" t="s">
        <v>1071</v>
      </c>
      <c r="N61" s="90">
        <v>42926.570041660001</v>
      </c>
      <c r="O61" s="84">
        <f t="shared" si="8"/>
        <v>37211.802655830004</v>
      </c>
    </row>
    <row r="62" spans="1:15" s="76" customFormat="1" ht="17.100000000000001" customHeight="1" x14ac:dyDescent="0.2">
      <c r="A62" s="85" t="s">
        <v>266</v>
      </c>
      <c r="B62" s="86" t="s">
        <v>265</v>
      </c>
      <c r="C62" s="74">
        <v>24860.285499999998</v>
      </c>
      <c r="D62" s="74">
        <v>24466.884600000001</v>
      </c>
      <c r="E62" s="87">
        <v>24808.9054</v>
      </c>
      <c r="F62" s="87">
        <v>54845.313999999998</v>
      </c>
      <c r="G62" s="87">
        <v>54845.313999999998</v>
      </c>
      <c r="H62" s="113">
        <v>48199.371400000004</v>
      </c>
      <c r="I62" s="113">
        <v>49946.338600000003</v>
      </c>
      <c r="J62" s="113">
        <v>49659.366698599995</v>
      </c>
      <c r="K62" s="89">
        <f t="shared" si="9"/>
        <v>103.02907539287949</v>
      </c>
      <c r="L62" s="89">
        <f t="shared" si="10"/>
        <v>99.425439562851153</v>
      </c>
      <c r="M62" s="66" t="s">
        <v>1163</v>
      </c>
      <c r="N62" s="90">
        <v>23887.82199502</v>
      </c>
      <c r="O62" s="84">
        <f t="shared" si="8"/>
        <v>25771.544703579995</v>
      </c>
    </row>
    <row r="63" spans="1:15" s="117" customFormat="1" ht="17.100000000000001" customHeight="1" x14ac:dyDescent="0.2">
      <c r="A63" s="91" t="s">
        <v>368</v>
      </c>
      <c r="B63" s="114" t="s">
        <v>367</v>
      </c>
      <c r="C63" s="93">
        <v>1609.2904000000001</v>
      </c>
      <c r="D63" s="93">
        <v>1609.2903999999999</v>
      </c>
      <c r="E63" s="94">
        <v>1574.6103999999998</v>
      </c>
      <c r="F63" s="94">
        <v>1944.8876</v>
      </c>
      <c r="G63" s="94">
        <v>1944.8876</v>
      </c>
      <c r="H63" s="115">
        <v>2406.1999999999998</v>
      </c>
      <c r="I63" s="115">
        <v>2406.1999999999998</v>
      </c>
      <c r="J63" s="116">
        <v>2291.0871846199998</v>
      </c>
      <c r="K63" s="96">
        <f t="shared" si="9"/>
        <v>95.215991381431294</v>
      </c>
      <c r="L63" s="96">
        <f t="shared" si="10"/>
        <v>95.215991381431294</v>
      </c>
      <c r="M63" s="66" t="s">
        <v>1163</v>
      </c>
      <c r="N63" s="90">
        <v>634</v>
      </c>
      <c r="O63" s="84">
        <f t="shared" si="8"/>
        <v>1657.0871846199998</v>
      </c>
    </row>
    <row r="64" spans="1:15" ht="29.25" customHeight="1" x14ac:dyDescent="0.2">
      <c r="A64" s="91" t="s">
        <v>200</v>
      </c>
      <c r="B64" s="92" t="s">
        <v>199</v>
      </c>
      <c r="C64" s="93">
        <v>7940.1733000000004</v>
      </c>
      <c r="D64" s="93">
        <v>7838.8404</v>
      </c>
      <c r="E64" s="94">
        <v>8655.4359000000004</v>
      </c>
      <c r="F64" s="94">
        <v>6686.4314999999997</v>
      </c>
      <c r="G64" s="94">
        <v>6686.4314999999997</v>
      </c>
      <c r="H64" s="115">
        <v>7725.0357000000004</v>
      </c>
      <c r="I64" s="115">
        <v>8684.4917000000005</v>
      </c>
      <c r="J64" s="116">
        <v>8668.0192520799992</v>
      </c>
      <c r="K64" s="96">
        <f t="shared" si="9"/>
        <v>112.20685041080132</v>
      </c>
      <c r="L64" s="96">
        <f t="shared" si="10"/>
        <v>99.810323407643992</v>
      </c>
      <c r="M64" s="66" t="s">
        <v>1163</v>
      </c>
      <c r="N64" s="90">
        <v>3498.2353858900001</v>
      </c>
      <c r="O64" s="84">
        <f t="shared" si="8"/>
        <v>5169.7838661899987</v>
      </c>
    </row>
    <row r="65" spans="1:15" ht="31.5" customHeight="1" x14ac:dyDescent="0.2">
      <c r="A65" s="91" t="s">
        <v>202</v>
      </c>
      <c r="B65" s="92" t="s">
        <v>201</v>
      </c>
      <c r="C65" s="93">
        <v>398.2199</v>
      </c>
      <c r="D65" s="93">
        <v>383.2199</v>
      </c>
      <c r="E65" s="94">
        <v>338.43690000000004</v>
      </c>
      <c r="F65" s="94">
        <v>531.14089999999999</v>
      </c>
      <c r="G65" s="94">
        <v>531.14089999999999</v>
      </c>
      <c r="H65" s="115">
        <v>556.57659999999998</v>
      </c>
      <c r="I65" s="115">
        <v>563.12639999999999</v>
      </c>
      <c r="J65" s="116">
        <v>563.12630000000001</v>
      </c>
      <c r="K65" s="96">
        <f t="shared" si="9"/>
        <v>101.17678321366728</v>
      </c>
      <c r="L65" s="96">
        <f t="shared" si="10"/>
        <v>99.999982241997543</v>
      </c>
      <c r="M65" s="66" t="s">
        <v>1163</v>
      </c>
      <c r="N65" s="90">
        <v>281.39670000000001</v>
      </c>
      <c r="O65" s="84">
        <f t="shared" si="8"/>
        <v>281.7296</v>
      </c>
    </row>
    <row r="66" spans="1:15" ht="31.5" customHeight="1" x14ac:dyDescent="0.2">
      <c r="A66" s="91" t="s">
        <v>204</v>
      </c>
      <c r="B66" s="92" t="s">
        <v>203</v>
      </c>
      <c r="C66" s="93">
        <v>14912.6019</v>
      </c>
      <c r="D66" s="93">
        <v>14635.5339</v>
      </c>
      <c r="E66" s="94">
        <v>14240.422199999999</v>
      </c>
      <c r="F66" s="94">
        <v>45682.853999999999</v>
      </c>
      <c r="G66" s="94">
        <v>45682.853999999999</v>
      </c>
      <c r="H66" s="115">
        <v>37511.559099999999</v>
      </c>
      <c r="I66" s="115">
        <v>38292.520499999999</v>
      </c>
      <c r="J66" s="116">
        <v>38137.133961899999</v>
      </c>
      <c r="K66" s="96">
        <f t="shared" si="9"/>
        <v>101.66768557988304</v>
      </c>
      <c r="L66" s="96">
        <f t="shared" si="10"/>
        <v>99.594211777989386</v>
      </c>
      <c r="M66" s="66" t="s">
        <v>1163</v>
      </c>
      <c r="N66" s="90">
        <v>19474.18990913</v>
      </c>
      <c r="O66" s="84">
        <f t="shared" si="8"/>
        <v>18662.944052769999</v>
      </c>
    </row>
    <row r="67" spans="1:15" s="76" customFormat="1" ht="17.100000000000001" customHeight="1" x14ac:dyDescent="0.2">
      <c r="A67" s="85" t="s">
        <v>766</v>
      </c>
      <c r="B67" s="86" t="s">
        <v>765</v>
      </c>
      <c r="C67" s="74">
        <v>634548.42780000006</v>
      </c>
      <c r="D67" s="74">
        <v>681496.74670000002</v>
      </c>
      <c r="E67" s="87">
        <v>671514.49849999999</v>
      </c>
      <c r="F67" s="87">
        <v>597484.40090000001</v>
      </c>
      <c r="G67" s="87">
        <v>637484.40090000001</v>
      </c>
      <c r="H67" s="89">
        <v>590433.2548</v>
      </c>
      <c r="I67" s="89">
        <v>615493.65709999995</v>
      </c>
      <c r="J67" s="89">
        <v>610596.50535543996</v>
      </c>
      <c r="K67" s="89">
        <f t="shared" si="9"/>
        <v>103.41499236222221</v>
      </c>
      <c r="L67" s="89">
        <f t="shared" si="10"/>
        <v>99.204353824272744</v>
      </c>
      <c r="M67" s="66" t="s">
        <v>514</v>
      </c>
      <c r="N67" s="90">
        <v>244687.91117109999</v>
      </c>
      <c r="O67" s="84">
        <f t="shared" si="8"/>
        <v>365908.59418433998</v>
      </c>
    </row>
    <row r="68" spans="1:15" ht="17.100000000000001" customHeight="1" x14ac:dyDescent="0.2">
      <c r="A68" s="91" t="s">
        <v>768</v>
      </c>
      <c r="B68" s="92" t="s">
        <v>767</v>
      </c>
      <c r="C68" s="93">
        <v>8061.7700999999997</v>
      </c>
      <c r="D68" s="93">
        <v>58021.909599999999</v>
      </c>
      <c r="E68" s="94">
        <v>57597.938000000002</v>
      </c>
      <c r="F68" s="94">
        <v>16734.1806</v>
      </c>
      <c r="G68" s="94">
        <v>56734.1806</v>
      </c>
      <c r="H68" s="96">
        <v>14751.5283</v>
      </c>
      <c r="I68" s="96">
        <v>34763.569100000001</v>
      </c>
      <c r="J68" s="96">
        <v>34703.379728259999</v>
      </c>
      <c r="K68" s="96">
        <f t="shared" si="9"/>
        <v>235.2527753226762</v>
      </c>
      <c r="L68" s="96">
        <f t="shared" si="10"/>
        <v>99.826860781852218</v>
      </c>
      <c r="M68" s="66" t="s">
        <v>514</v>
      </c>
      <c r="N68" s="90">
        <v>3546.2932701599998</v>
      </c>
      <c r="O68" s="84">
        <f t="shared" si="8"/>
        <v>31157.086458099999</v>
      </c>
    </row>
    <row r="69" spans="1:15" ht="17.100000000000001" customHeight="1" x14ac:dyDescent="0.2">
      <c r="A69" s="91" t="s">
        <v>770</v>
      </c>
      <c r="B69" s="92" t="s">
        <v>769</v>
      </c>
      <c r="C69" s="93">
        <v>68004.885599999994</v>
      </c>
      <c r="D69" s="93">
        <v>66993.609299999996</v>
      </c>
      <c r="E69" s="94">
        <v>66756.926299999992</v>
      </c>
      <c r="F69" s="94">
        <v>21766.076300000001</v>
      </c>
      <c r="G69" s="94">
        <v>21766.076300000001</v>
      </c>
      <c r="H69" s="96">
        <v>36872.995000000003</v>
      </c>
      <c r="I69" s="96">
        <v>37742.354099999997</v>
      </c>
      <c r="J69" s="96">
        <v>36033.012576970003</v>
      </c>
      <c r="K69" s="96">
        <f t="shared" si="9"/>
        <v>97.721957700940749</v>
      </c>
      <c r="L69" s="96">
        <f t="shared" si="10"/>
        <v>95.471025685093679</v>
      </c>
      <c r="M69" s="66" t="s">
        <v>514</v>
      </c>
      <c r="N69" s="90">
        <v>5630.4355827899999</v>
      </c>
      <c r="O69" s="84">
        <f t="shared" si="8"/>
        <v>30402.576994180003</v>
      </c>
    </row>
    <row r="70" spans="1:15" ht="17.100000000000001" customHeight="1" x14ac:dyDescent="0.2">
      <c r="A70" s="91" t="s">
        <v>21</v>
      </c>
      <c r="B70" s="92" t="s">
        <v>6</v>
      </c>
      <c r="C70" s="93">
        <v>4086.4065000000001</v>
      </c>
      <c r="D70" s="93">
        <v>4253.6364000000003</v>
      </c>
      <c r="E70" s="94">
        <v>4344.4947999999995</v>
      </c>
      <c r="F70" s="94">
        <v>9286.3536999999997</v>
      </c>
      <c r="G70" s="94">
        <v>9286.3536999999997</v>
      </c>
      <c r="H70" s="96">
        <v>8556.6949999999997</v>
      </c>
      <c r="I70" s="96">
        <v>9997.9061000000002</v>
      </c>
      <c r="J70" s="96">
        <v>9977.4570662000006</v>
      </c>
      <c r="K70" s="96">
        <f t="shared" ref="K70:K83" si="13">IF(H70=0, ,J70/H70*100)</f>
        <v>116.60409850064775</v>
      </c>
      <c r="L70" s="96">
        <f t="shared" si="10"/>
        <v>99.795466834800536</v>
      </c>
      <c r="M70" s="66" t="s">
        <v>514</v>
      </c>
      <c r="N70" s="90">
        <v>3459.3895717600003</v>
      </c>
      <c r="O70" s="84">
        <f t="shared" si="8"/>
        <v>6518.0674944399998</v>
      </c>
    </row>
    <row r="71" spans="1:15" ht="30" customHeight="1" x14ac:dyDescent="0.2">
      <c r="A71" s="91" t="s">
        <v>463</v>
      </c>
      <c r="B71" s="92" t="s">
        <v>7</v>
      </c>
      <c r="C71" s="93">
        <v>6868.6963999999998</v>
      </c>
      <c r="D71" s="93">
        <v>6758.2401</v>
      </c>
      <c r="E71" s="94">
        <v>6754.6455999999998</v>
      </c>
      <c r="F71" s="94">
        <v>7832.5535999999993</v>
      </c>
      <c r="G71" s="94">
        <v>7832.5535999999993</v>
      </c>
      <c r="H71" s="96">
        <v>7329.4663</v>
      </c>
      <c r="I71" s="96">
        <v>7374.1882999999998</v>
      </c>
      <c r="J71" s="96">
        <v>7339.4309278500004</v>
      </c>
      <c r="K71" s="96">
        <f t="shared" si="13"/>
        <v>100.13595297995981</v>
      </c>
      <c r="L71" s="96">
        <f t="shared" ref="L71:L104" si="14">IF(I71=0, ,J71/I71*100)</f>
        <v>99.528661721995903</v>
      </c>
      <c r="M71" s="66" t="s">
        <v>514</v>
      </c>
      <c r="N71" s="90">
        <v>2770.2967710900002</v>
      </c>
      <c r="O71" s="84">
        <f t="shared" si="8"/>
        <v>4569.1341567600002</v>
      </c>
    </row>
    <row r="72" spans="1:15" ht="30" customHeight="1" x14ac:dyDescent="0.2">
      <c r="A72" s="91" t="s">
        <v>287</v>
      </c>
      <c r="B72" s="92" t="s">
        <v>8</v>
      </c>
      <c r="C72" s="93">
        <v>503827.25670000003</v>
      </c>
      <c r="D72" s="93">
        <v>501465.30050000001</v>
      </c>
      <c r="E72" s="94">
        <v>492054.69439999998</v>
      </c>
      <c r="F72" s="94">
        <v>510088.36710000003</v>
      </c>
      <c r="G72" s="94">
        <v>510088.36710000003</v>
      </c>
      <c r="H72" s="96">
        <v>500917.6434</v>
      </c>
      <c r="I72" s="96">
        <v>501456.99050000001</v>
      </c>
      <c r="J72" s="96">
        <v>498559.21685597999</v>
      </c>
      <c r="K72" s="96">
        <f t="shared" si="13"/>
        <v>99.529178783160418</v>
      </c>
      <c r="L72" s="96">
        <f t="shared" si="14"/>
        <v>99.422129175798162</v>
      </c>
      <c r="M72" s="66" t="s">
        <v>514</v>
      </c>
      <c r="N72" s="90">
        <v>224893.13167500001</v>
      </c>
      <c r="O72" s="84">
        <f t="shared" si="8"/>
        <v>273666.08518097998</v>
      </c>
    </row>
    <row r="73" spans="1:15" ht="17.100000000000001" customHeight="1" x14ac:dyDescent="0.2">
      <c r="A73" s="91" t="s">
        <v>289</v>
      </c>
      <c r="B73" s="92" t="s">
        <v>288</v>
      </c>
      <c r="C73" s="93">
        <v>5424.0047000000004</v>
      </c>
      <c r="D73" s="93">
        <v>5582.0047000000004</v>
      </c>
      <c r="E73" s="94">
        <v>5605.6899000000003</v>
      </c>
      <c r="F73" s="94">
        <v>5182.0824000000002</v>
      </c>
      <c r="G73" s="94">
        <v>5182.0824000000002</v>
      </c>
      <c r="H73" s="96">
        <v>1175.7384</v>
      </c>
      <c r="I73" s="96">
        <v>1604.8109999999999</v>
      </c>
      <c r="J73" s="96">
        <v>1590.0458318699998</v>
      </c>
      <c r="K73" s="96">
        <f>IF(J73&lt;0, ,J73/H73*100)</f>
        <v>135.23806246950852</v>
      </c>
      <c r="L73" s="96">
        <f>IF(J73&lt;0, ,J73/I73*100)</f>
        <v>99.079943486803117</v>
      </c>
      <c r="M73" s="66" t="s">
        <v>514</v>
      </c>
      <c r="N73" s="90">
        <v>107.03120002</v>
      </c>
      <c r="O73" s="84">
        <f t="shared" si="8"/>
        <v>1483.0146318499999</v>
      </c>
    </row>
    <row r="74" spans="1:15" ht="28.5" customHeight="1" x14ac:dyDescent="0.2">
      <c r="A74" s="91" t="s">
        <v>291</v>
      </c>
      <c r="B74" s="92" t="s">
        <v>290</v>
      </c>
      <c r="C74" s="93">
        <v>12544.322200000001</v>
      </c>
      <c r="D74" s="93">
        <v>12539.251699999999</v>
      </c>
      <c r="E74" s="94">
        <v>12252.4717</v>
      </c>
      <c r="F74" s="94">
        <v>14405.3107</v>
      </c>
      <c r="G74" s="94">
        <v>14405.3107</v>
      </c>
      <c r="H74" s="96">
        <v>13064.477500000001</v>
      </c>
      <c r="I74" s="96">
        <v>13053.2552</v>
      </c>
      <c r="J74" s="96">
        <v>12982.87538035</v>
      </c>
      <c r="K74" s="96">
        <f t="shared" si="13"/>
        <v>99.375389336083273</v>
      </c>
      <c r="L74" s="96">
        <f t="shared" si="14"/>
        <v>99.460825529175295</v>
      </c>
      <c r="M74" s="66" t="s">
        <v>514</v>
      </c>
      <c r="N74" s="90">
        <v>2146.8770043599998</v>
      </c>
      <c r="O74" s="84">
        <f t="shared" ref="O74:O114" si="15">J74-N74</f>
        <v>10835.998375990001</v>
      </c>
    </row>
    <row r="75" spans="1:15" ht="17.100000000000001" customHeight="1" x14ac:dyDescent="0.2">
      <c r="A75" s="91" t="s">
        <v>292</v>
      </c>
      <c r="B75" s="92" t="s">
        <v>9</v>
      </c>
      <c r="C75" s="93">
        <v>21391.676899999999</v>
      </c>
      <c r="D75" s="93">
        <v>21358.691999999999</v>
      </c>
      <c r="E75" s="94">
        <v>21624.679100000001</v>
      </c>
      <c r="F75" s="94">
        <v>12189.476500000001</v>
      </c>
      <c r="G75" s="94">
        <v>12189.476500000001</v>
      </c>
      <c r="H75" s="96">
        <v>7764.7109</v>
      </c>
      <c r="I75" s="96">
        <v>9500.5828000000001</v>
      </c>
      <c r="J75" s="96">
        <v>9411.0869879599995</v>
      </c>
      <c r="K75" s="96">
        <f t="shared" si="13"/>
        <v>121.20331470370647</v>
      </c>
      <c r="L75" s="96">
        <f t="shared" si="14"/>
        <v>99.057996610060599</v>
      </c>
      <c r="M75" s="66" t="s">
        <v>514</v>
      </c>
      <c r="N75" s="90">
        <v>2134.4560959200003</v>
      </c>
      <c r="O75" s="84">
        <f t="shared" si="15"/>
        <v>7276.6308920399988</v>
      </c>
    </row>
    <row r="76" spans="1:15" s="76" customFormat="1" ht="21" customHeight="1" x14ac:dyDescent="0.2">
      <c r="A76" s="85" t="s">
        <v>293</v>
      </c>
      <c r="B76" s="86" t="s">
        <v>279</v>
      </c>
      <c r="C76" s="74">
        <v>98047.268299999996</v>
      </c>
      <c r="D76" s="74">
        <v>98668.533100000001</v>
      </c>
      <c r="E76" s="87">
        <v>97296.816900000005</v>
      </c>
      <c r="F76" s="87">
        <v>96716.897900000011</v>
      </c>
      <c r="G76" s="87">
        <v>96716.897900000011</v>
      </c>
      <c r="H76" s="89">
        <v>90449.331299999991</v>
      </c>
      <c r="I76" s="89">
        <v>90127.445699999997</v>
      </c>
      <c r="J76" s="89">
        <v>89924.363002390004</v>
      </c>
      <c r="K76" s="89">
        <f t="shared" si="13"/>
        <v>99.419599581263029</v>
      </c>
      <c r="L76" s="89">
        <f t="shared" si="14"/>
        <v>99.774671637443291</v>
      </c>
      <c r="M76" s="66" t="s">
        <v>514</v>
      </c>
      <c r="N76" s="90">
        <v>29964.852591850002</v>
      </c>
      <c r="O76" s="84">
        <f t="shared" si="15"/>
        <v>59959.510410540002</v>
      </c>
    </row>
    <row r="77" spans="1:15" ht="20.100000000000001" customHeight="1" x14ac:dyDescent="0.2">
      <c r="A77" s="91" t="s">
        <v>294</v>
      </c>
      <c r="B77" s="92" t="s">
        <v>10</v>
      </c>
      <c r="C77" s="118">
        <v>86100.727599999998</v>
      </c>
      <c r="D77" s="118">
        <v>86760.427100000001</v>
      </c>
      <c r="E77" s="119">
        <v>86193.710900000005</v>
      </c>
      <c r="F77" s="119">
        <v>86040.048900000009</v>
      </c>
      <c r="G77" s="119">
        <v>86040.048900000009</v>
      </c>
      <c r="H77" s="120">
        <v>78979.839999999997</v>
      </c>
      <c r="I77" s="120">
        <v>79277.971000000005</v>
      </c>
      <c r="J77" s="120">
        <v>79081.456144410011</v>
      </c>
      <c r="K77" s="96">
        <f t="shared" si="13"/>
        <v>100.12866086384831</v>
      </c>
      <c r="L77" s="96">
        <f t="shared" si="14"/>
        <v>99.752119216585413</v>
      </c>
      <c r="M77" s="66" t="s">
        <v>514</v>
      </c>
      <c r="N77" s="90">
        <v>23927.523382400002</v>
      </c>
      <c r="O77" s="84">
        <f t="shared" si="15"/>
        <v>55153.932762010008</v>
      </c>
    </row>
    <row r="78" spans="1:15" ht="20.100000000000001" customHeight="1" x14ac:dyDescent="0.2">
      <c r="A78" s="91" t="s">
        <v>120</v>
      </c>
      <c r="B78" s="92" t="s">
        <v>119</v>
      </c>
      <c r="C78" s="118">
        <v>7410.8559999999998</v>
      </c>
      <c r="D78" s="118">
        <v>7378.9041999999999</v>
      </c>
      <c r="E78" s="119">
        <v>7578.9041999999999</v>
      </c>
      <c r="F78" s="119">
        <v>6857.1170000000002</v>
      </c>
      <c r="G78" s="119">
        <v>6857.1170000000002</v>
      </c>
      <c r="H78" s="120">
        <v>6868.6940000000004</v>
      </c>
      <c r="I78" s="120">
        <v>6905.1355999999996</v>
      </c>
      <c r="J78" s="120">
        <v>6905.1355999999996</v>
      </c>
      <c r="K78" s="96">
        <f t="shared" si="13"/>
        <v>100.53054627269753</v>
      </c>
      <c r="L78" s="96">
        <f t="shared" si="14"/>
        <v>100</v>
      </c>
      <c r="M78" s="66" t="s">
        <v>514</v>
      </c>
      <c r="N78" s="90">
        <v>4011.7894649999998</v>
      </c>
      <c r="O78" s="84">
        <f t="shared" si="15"/>
        <v>2893.3461349999998</v>
      </c>
    </row>
    <row r="79" spans="1:15" ht="34.5" customHeight="1" x14ac:dyDescent="0.2">
      <c r="A79" s="91" t="s">
        <v>122</v>
      </c>
      <c r="B79" s="92" t="s">
        <v>311</v>
      </c>
      <c r="C79" s="118">
        <v>386.62540000000001</v>
      </c>
      <c r="D79" s="118">
        <v>386.62540000000001</v>
      </c>
      <c r="E79" s="119">
        <v>386.62540000000001</v>
      </c>
      <c r="F79" s="119">
        <v>395.13370000000003</v>
      </c>
      <c r="G79" s="119">
        <v>395.13370000000003</v>
      </c>
      <c r="H79" s="120">
        <v>314.31180000000001</v>
      </c>
      <c r="I79" s="120">
        <v>330.28530000000001</v>
      </c>
      <c r="J79" s="120">
        <v>329.61024386999998</v>
      </c>
      <c r="K79" s="96">
        <f t="shared" si="13"/>
        <v>104.86728270144485</v>
      </c>
      <c r="L79" s="96">
        <f t="shared" si="14"/>
        <v>99.795614237145884</v>
      </c>
      <c r="M79" s="66" t="s">
        <v>514</v>
      </c>
      <c r="N79" s="90">
        <v>132.6669</v>
      </c>
      <c r="O79" s="84">
        <f t="shared" si="15"/>
        <v>196.94334386999998</v>
      </c>
    </row>
    <row r="80" spans="1:15" ht="30.75" customHeight="1" x14ac:dyDescent="0.2">
      <c r="A80" s="91" t="s">
        <v>124</v>
      </c>
      <c r="B80" s="92" t="s">
        <v>312</v>
      </c>
      <c r="C80" s="118">
        <v>4149.0592999999999</v>
      </c>
      <c r="D80" s="118">
        <v>4142.5763999999999</v>
      </c>
      <c r="E80" s="119">
        <v>3137.5763999999999</v>
      </c>
      <c r="F80" s="119">
        <v>3424.5982999999997</v>
      </c>
      <c r="G80" s="119">
        <v>3424.5982999999997</v>
      </c>
      <c r="H80" s="120">
        <v>4286.4854999999998</v>
      </c>
      <c r="I80" s="120">
        <v>3614.0538000000001</v>
      </c>
      <c r="J80" s="120">
        <v>3608.16101411</v>
      </c>
      <c r="K80" s="96">
        <f t="shared" si="13"/>
        <v>84.175276321592591</v>
      </c>
      <c r="L80" s="96">
        <f t="shared" si="14"/>
        <v>99.836948030768099</v>
      </c>
      <c r="M80" s="69" t="s">
        <v>514</v>
      </c>
      <c r="N80" s="100">
        <v>1892.87284445</v>
      </c>
      <c r="O80" s="101">
        <f t="shared" si="15"/>
        <v>1715.28816966</v>
      </c>
    </row>
    <row r="81" spans="1:17" s="76" customFormat="1" ht="20.100000000000001" customHeight="1" x14ac:dyDescent="0.2">
      <c r="A81" s="85" t="s">
        <v>125</v>
      </c>
      <c r="B81" s="86" t="s">
        <v>444</v>
      </c>
      <c r="C81" s="74">
        <v>508444.12089999992</v>
      </c>
      <c r="D81" s="74">
        <v>514996.73719999997</v>
      </c>
      <c r="E81" s="87">
        <v>488740.19549999997</v>
      </c>
      <c r="F81" s="87">
        <v>476195.80739999999</v>
      </c>
      <c r="G81" s="87">
        <v>476195.80739999987</v>
      </c>
      <c r="H81" s="89">
        <v>376596.22169999999</v>
      </c>
      <c r="I81" s="89">
        <v>527386.446</v>
      </c>
      <c r="J81" s="89">
        <v>515983.78237165004</v>
      </c>
      <c r="K81" s="89">
        <f t="shared" si="13"/>
        <v>137.01246922829924</v>
      </c>
      <c r="L81" s="89">
        <f t="shared" si="14"/>
        <v>97.837892172839418</v>
      </c>
      <c r="M81" s="66" t="s">
        <v>514</v>
      </c>
      <c r="N81" s="90">
        <v>166841.83896160999</v>
      </c>
      <c r="O81" s="84">
        <f t="shared" si="15"/>
        <v>349141.94341004005</v>
      </c>
      <c r="P81" s="303">
        <f>J81-J108</f>
        <v>-2722.2844206899754</v>
      </c>
      <c r="Q81" s="76">
        <f>P81/J81%</f>
        <v>-0.52759108206412242</v>
      </c>
    </row>
    <row r="82" spans="1:17" ht="20.100000000000001" customHeight="1" x14ac:dyDescent="0.2">
      <c r="A82" s="91" t="s">
        <v>127</v>
      </c>
      <c r="B82" s="92" t="s">
        <v>126</v>
      </c>
      <c r="C82" s="97">
        <v>229569.80480000001</v>
      </c>
      <c r="D82" s="97">
        <v>236863.48619999998</v>
      </c>
      <c r="E82" s="98">
        <v>242630.91619999998</v>
      </c>
      <c r="F82" s="98">
        <v>254302.20939999999</v>
      </c>
      <c r="G82" s="98">
        <v>254302.20939999999</v>
      </c>
      <c r="H82" s="120">
        <v>149664.62709999998</v>
      </c>
      <c r="I82" s="120">
        <v>230734.1525</v>
      </c>
      <c r="J82" s="120">
        <v>227790.44370586998</v>
      </c>
      <c r="K82" s="96">
        <f t="shared" si="13"/>
        <v>152.20058882294839</v>
      </c>
      <c r="L82" s="96">
        <f t="shared" si="14"/>
        <v>98.724198926671676</v>
      </c>
      <c r="M82" s="66" t="s">
        <v>514</v>
      </c>
      <c r="N82" s="90">
        <v>71357.038758759998</v>
      </c>
      <c r="O82" s="84">
        <f t="shared" si="15"/>
        <v>156433.40494710999</v>
      </c>
      <c r="P82" s="351">
        <f>J81+J57+J62</f>
        <v>709762.95204667002</v>
      </c>
    </row>
    <row r="83" spans="1:17" ht="20.100000000000001" customHeight="1" x14ac:dyDescent="0.2">
      <c r="A83" s="91" t="s">
        <v>129</v>
      </c>
      <c r="B83" s="92" t="s">
        <v>128</v>
      </c>
      <c r="C83" s="97">
        <v>84634.410999999993</v>
      </c>
      <c r="D83" s="97">
        <v>84505.794500000004</v>
      </c>
      <c r="E83" s="98">
        <v>72257.556500000006</v>
      </c>
      <c r="F83" s="98">
        <v>80608.306799999991</v>
      </c>
      <c r="G83" s="98">
        <v>80608.306799999991</v>
      </c>
      <c r="H83" s="120">
        <v>77415.637799999997</v>
      </c>
      <c r="I83" s="120">
        <v>128462.85980000001</v>
      </c>
      <c r="J83" s="120">
        <v>127377.03033415</v>
      </c>
      <c r="K83" s="96">
        <f t="shared" si="13"/>
        <v>164.53656386998082</v>
      </c>
      <c r="L83" s="96">
        <f t="shared" si="14"/>
        <v>99.154752223685122</v>
      </c>
      <c r="M83" s="66" t="s">
        <v>514</v>
      </c>
      <c r="N83" s="90">
        <v>40750.104453559994</v>
      </c>
      <c r="O83" s="84">
        <f t="shared" si="15"/>
        <v>86626.925880590003</v>
      </c>
      <c r="P83" s="351">
        <f>P82-J108</f>
        <v>191056.88525433</v>
      </c>
    </row>
    <row r="84" spans="1:17" ht="29.25" customHeight="1" x14ac:dyDescent="0.2">
      <c r="A84" s="304" t="s">
        <v>1464</v>
      </c>
      <c r="B84" s="92" t="s">
        <v>1465</v>
      </c>
      <c r="C84" s="305"/>
      <c r="D84" s="305"/>
      <c r="E84" s="305"/>
      <c r="F84" s="305"/>
      <c r="G84" s="305"/>
      <c r="H84" s="306">
        <v>0</v>
      </c>
      <c r="I84" s="306">
        <v>14.5473</v>
      </c>
      <c r="J84" s="306">
        <v>14.5473</v>
      </c>
      <c r="K84" s="96">
        <f t="shared" ref="K84:K85" si="16">IF(H84=0, ,J84/H84*100)</f>
        <v>0</v>
      </c>
      <c r="L84" s="96">
        <f t="shared" ref="L84:L85" si="17">IF(I84=0, ,J84/I84*100)</f>
        <v>100</v>
      </c>
      <c r="N84" s="90"/>
      <c r="O84" s="84"/>
    </row>
    <row r="85" spans="1:17" ht="20.100000000000001" customHeight="1" x14ac:dyDescent="0.2">
      <c r="A85" s="304" t="s">
        <v>1056</v>
      </c>
      <c r="B85" s="92" t="s">
        <v>1055</v>
      </c>
      <c r="C85" s="305"/>
      <c r="D85" s="305"/>
      <c r="E85" s="305"/>
      <c r="F85" s="305"/>
      <c r="G85" s="305"/>
      <c r="H85" s="306">
        <v>0</v>
      </c>
      <c r="I85" s="306">
        <v>409.56029999999998</v>
      </c>
      <c r="J85" s="306">
        <v>409.56029999999998</v>
      </c>
      <c r="K85" s="96">
        <f t="shared" si="16"/>
        <v>0</v>
      </c>
      <c r="L85" s="96">
        <f t="shared" si="17"/>
        <v>100</v>
      </c>
      <c r="N85" s="90"/>
      <c r="O85" s="84"/>
    </row>
    <row r="86" spans="1:17" ht="20.100000000000001" customHeight="1" x14ac:dyDescent="0.2">
      <c r="A86" s="91" t="s">
        <v>773</v>
      </c>
      <c r="B86" s="102" t="s">
        <v>772</v>
      </c>
      <c r="C86" s="97">
        <v>43268.088000000003</v>
      </c>
      <c r="D86" s="97">
        <v>43293.454299999998</v>
      </c>
      <c r="E86" s="98">
        <v>43417.727299999999</v>
      </c>
      <c r="F86" s="98">
        <v>38118.354899999998</v>
      </c>
      <c r="G86" s="98">
        <v>38118.354899999998</v>
      </c>
      <c r="H86" s="120">
        <v>33522.256199999996</v>
      </c>
      <c r="I86" s="120">
        <v>38371.849199999997</v>
      </c>
      <c r="J86" s="120">
        <v>37537.889772050003</v>
      </c>
      <c r="K86" s="96">
        <f t="shared" ref="K86:K114" si="18">IF(H86=0, ,J86/H86*100)</f>
        <v>111.97900746325662</v>
      </c>
      <c r="L86" s="96">
        <f t="shared" si="14"/>
        <v>97.826637377825421</v>
      </c>
      <c r="M86" s="66" t="s">
        <v>514</v>
      </c>
      <c r="N86" s="90">
        <v>11632.212936690001</v>
      </c>
      <c r="O86" s="84">
        <f t="shared" si="15"/>
        <v>25905.676835360002</v>
      </c>
    </row>
    <row r="87" spans="1:17" ht="30" customHeight="1" x14ac:dyDescent="0.2">
      <c r="A87" s="91" t="s">
        <v>669</v>
      </c>
      <c r="B87" s="92" t="s">
        <v>668</v>
      </c>
      <c r="C87" s="97">
        <v>6811.9053000000004</v>
      </c>
      <c r="D87" s="97">
        <v>6727.9771000000001</v>
      </c>
      <c r="E87" s="98">
        <v>6727.9771000000001</v>
      </c>
      <c r="F87" s="98">
        <v>6792.0698000000002</v>
      </c>
      <c r="G87" s="98">
        <v>6792.0698000000002</v>
      </c>
      <c r="H87" s="120">
        <v>3083.6046000000001</v>
      </c>
      <c r="I87" s="120">
        <v>3033.0124000000001</v>
      </c>
      <c r="J87" s="120">
        <v>3033.0123440000002</v>
      </c>
      <c r="K87" s="96">
        <f t="shared" si="18"/>
        <v>98.359314420532385</v>
      </c>
      <c r="L87" s="96">
        <f t="shared" si="14"/>
        <v>99.999998153650822</v>
      </c>
      <c r="M87" s="66" t="s">
        <v>514</v>
      </c>
      <c r="N87" s="90">
        <v>1662.6740384899999</v>
      </c>
      <c r="O87" s="84">
        <f t="shared" si="15"/>
        <v>1370.3383055100003</v>
      </c>
    </row>
    <row r="88" spans="1:17" ht="20.100000000000001" customHeight="1" x14ac:dyDescent="0.2">
      <c r="A88" s="91" t="s">
        <v>670</v>
      </c>
      <c r="B88" s="92" t="s">
        <v>446</v>
      </c>
      <c r="C88" s="97">
        <v>12793.827799999999</v>
      </c>
      <c r="D88" s="97">
        <v>12936.7873</v>
      </c>
      <c r="E88" s="98">
        <v>12978.4499</v>
      </c>
      <c r="F88" s="98">
        <v>15196.8328</v>
      </c>
      <c r="G88" s="98">
        <v>15196.8328</v>
      </c>
      <c r="H88" s="120">
        <v>14951.3688</v>
      </c>
      <c r="I88" s="120">
        <v>19174.743600000002</v>
      </c>
      <c r="J88" s="120">
        <v>19003.519610169998</v>
      </c>
      <c r="K88" s="96">
        <f t="shared" si="18"/>
        <v>127.10220625532291</v>
      </c>
      <c r="L88" s="96">
        <f t="shared" si="14"/>
        <v>99.107033745004017</v>
      </c>
      <c r="M88" s="66" t="s">
        <v>514</v>
      </c>
      <c r="N88" s="90">
        <v>6364.9306298599995</v>
      </c>
      <c r="O88" s="84">
        <f t="shared" si="15"/>
        <v>12638.58898031</v>
      </c>
    </row>
    <row r="89" spans="1:17" ht="31.5" customHeight="1" x14ac:dyDescent="0.2">
      <c r="A89" s="91" t="s">
        <v>671</v>
      </c>
      <c r="B89" s="92" t="s">
        <v>155</v>
      </c>
      <c r="C89" s="97">
        <v>22791.509300000002</v>
      </c>
      <c r="D89" s="97">
        <v>21928.8246</v>
      </c>
      <c r="E89" s="98">
        <v>23042.802800000001</v>
      </c>
      <c r="F89" s="98">
        <v>19376.117200000001</v>
      </c>
      <c r="G89" s="98">
        <v>19376.117200000001</v>
      </c>
      <c r="H89" s="120">
        <v>16914.204699999998</v>
      </c>
      <c r="I89" s="120">
        <v>19990.433300000001</v>
      </c>
      <c r="J89" s="120">
        <v>19452.039177279999</v>
      </c>
      <c r="K89" s="96">
        <f t="shared" si="18"/>
        <v>115.00416083577375</v>
      </c>
      <c r="L89" s="96">
        <f t="shared" si="14"/>
        <v>97.306741106407131</v>
      </c>
      <c r="M89" s="66" t="s">
        <v>514</v>
      </c>
      <c r="N89" s="90">
        <v>6127.4060991000006</v>
      </c>
      <c r="O89" s="84">
        <f t="shared" si="15"/>
        <v>13324.633078179999</v>
      </c>
    </row>
    <row r="90" spans="1:17" ht="20.100000000000001" customHeight="1" x14ac:dyDescent="0.2">
      <c r="A90" s="91" t="s">
        <v>672</v>
      </c>
      <c r="B90" s="92" t="s">
        <v>156</v>
      </c>
      <c r="C90" s="97">
        <v>108574.5747</v>
      </c>
      <c r="D90" s="97">
        <v>108740.41320000001</v>
      </c>
      <c r="E90" s="98">
        <v>87684.765700000004</v>
      </c>
      <c r="F90" s="98">
        <v>61801.916499999999</v>
      </c>
      <c r="G90" s="98">
        <v>61801.916499999999</v>
      </c>
      <c r="H90" s="120">
        <v>81044.522500000006</v>
      </c>
      <c r="I90" s="120">
        <v>87195.287599999996</v>
      </c>
      <c r="J90" s="120">
        <v>81365.739828130012</v>
      </c>
      <c r="K90" s="96">
        <f t="shared" si="18"/>
        <v>100.39634674648124</v>
      </c>
      <c r="L90" s="96">
        <f t="shared" si="14"/>
        <v>93.314377494099816</v>
      </c>
      <c r="M90" s="66" t="s">
        <v>514</v>
      </c>
      <c r="N90" s="90">
        <v>28947.47204515</v>
      </c>
      <c r="O90" s="84">
        <f t="shared" si="15"/>
        <v>52418.267782980009</v>
      </c>
    </row>
    <row r="91" spans="1:17" s="76" customFormat="1" ht="20.100000000000001" customHeight="1" x14ac:dyDescent="0.2">
      <c r="A91" s="85" t="s">
        <v>674</v>
      </c>
      <c r="B91" s="86" t="s">
        <v>673</v>
      </c>
      <c r="C91" s="74">
        <v>3962853.3520999998</v>
      </c>
      <c r="D91" s="74">
        <v>3864423.1754999999</v>
      </c>
      <c r="E91" s="87">
        <v>3860979.2298000003</v>
      </c>
      <c r="F91" s="87">
        <v>3534254.8331999998</v>
      </c>
      <c r="G91" s="87">
        <v>3534254.8331999998</v>
      </c>
      <c r="H91" s="89">
        <v>4300736.0535000004</v>
      </c>
      <c r="I91" s="89">
        <v>4282210.2994999997</v>
      </c>
      <c r="J91" s="89">
        <v>4265294.0895251902</v>
      </c>
      <c r="K91" s="89">
        <f t="shared" si="18"/>
        <v>99.175909343565337</v>
      </c>
      <c r="L91" s="89">
        <f t="shared" si="14"/>
        <v>99.604965454947774</v>
      </c>
      <c r="M91" s="66" t="s">
        <v>445</v>
      </c>
      <c r="N91" s="90">
        <v>1355173.33825875</v>
      </c>
      <c r="O91" s="84">
        <f t="shared" si="15"/>
        <v>2910120.7512664404</v>
      </c>
    </row>
    <row r="92" spans="1:17" ht="20.100000000000001" customHeight="1" x14ac:dyDescent="0.2">
      <c r="A92" s="91" t="s">
        <v>676</v>
      </c>
      <c r="B92" s="92" t="s">
        <v>675</v>
      </c>
      <c r="C92" s="118">
        <v>2824424.0784999998</v>
      </c>
      <c r="D92" s="118">
        <v>2751659.1264</v>
      </c>
      <c r="E92" s="119">
        <v>2761582.9188999999</v>
      </c>
      <c r="F92" s="119">
        <v>2272361.0299</v>
      </c>
      <c r="G92" s="119">
        <v>2272361.0299</v>
      </c>
      <c r="H92" s="120">
        <v>2947246.0541999997</v>
      </c>
      <c r="I92" s="120">
        <v>2946395.5756999999</v>
      </c>
      <c r="J92" s="120">
        <v>2943108.47033227</v>
      </c>
      <c r="K92" s="96">
        <f t="shared" si="18"/>
        <v>99.859611861662074</v>
      </c>
      <c r="L92" s="96">
        <f t="shared" si="14"/>
        <v>99.888436386653581</v>
      </c>
      <c r="M92" s="69" t="s">
        <v>445</v>
      </c>
      <c r="N92" s="100">
        <v>848288.62956941</v>
      </c>
      <c r="O92" s="101">
        <f t="shared" si="15"/>
        <v>2094819.8407628601</v>
      </c>
    </row>
    <row r="93" spans="1:17" ht="21.75" customHeight="1" x14ac:dyDescent="0.2">
      <c r="A93" s="91" t="s">
        <v>678</v>
      </c>
      <c r="B93" s="92" t="s">
        <v>677</v>
      </c>
      <c r="C93" s="118">
        <v>8477.9601999999995</v>
      </c>
      <c r="D93" s="118">
        <v>8471.9089000000004</v>
      </c>
      <c r="E93" s="119">
        <v>8441.9141</v>
      </c>
      <c r="F93" s="119">
        <v>9071.8539999999994</v>
      </c>
      <c r="G93" s="119">
        <v>9071.8539999999994</v>
      </c>
      <c r="H93" s="120">
        <v>8779.2450000000008</v>
      </c>
      <c r="I93" s="120">
        <v>10279.695599999999</v>
      </c>
      <c r="J93" s="120">
        <v>10219.31933801</v>
      </c>
      <c r="K93" s="96">
        <f t="shared" si="18"/>
        <v>116.40316835912428</v>
      </c>
      <c r="L93" s="96">
        <f t="shared" si="14"/>
        <v>99.41266488484348</v>
      </c>
      <c r="M93" s="66" t="s">
        <v>445</v>
      </c>
      <c r="N93" s="90">
        <v>2180.1828152100002</v>
      </c>
      <c r="O93" s="84">
        <f t="shared" si="15"/>
        <v>8039.1365227999995</v>
      </c>
    </row>
    <row r="94" spans="1:17" ht="22.5" customHeight="1" x14ac:dyDescent="0.2">
      <c r="A94" s="91" t="s">
        <v>679</v>
      </c>
      <c r="B94" s="92" t="s">
        <v>157</v>
      </c>
      <c r="C94" s="118">
        <v>902972.39439999999</v>
      </c>
      <c r="D94" s="118">
        <v>876207.99229999993</v>
      </c>
      <c r="E94" s="119">
        <v>865638.38740000001</v>
      </c>
      <c r="F94" s="119">
        <v>907500.32260000007</v>
      </c>
      <c r="G94" s="119">
        <v>907500.32260000007</v>
      </c>
      <c r="H94" s="120">
        <v>998306.59070000006</v>
      </c>
      <c r="I94" s="120">
        <v>978876.42229999998</v>
      </c>
      <c r="J94" s="120">
        <v>965885.68301484</v>
      </c>
      <c r="K94" s="96">
        <f t="shared" si="18"/>
        <v>96.752409731921446</v>
      </c>
      <c r="L94" s="96">
        <f t="shared" si="14"/>
        <v>98.672892819847831</v>
      </c>
      <c r="M94" s="69" t="s">
        <v>445</v>
      </c>
      <c r="N94" s="100">
        <v>379833.08468716999</v>
      </c>
      <c r="O94" s="101">
        <f t="shared" si="15"/>
        <v>586052.59832767001</v>
      </c>
    </row>
    <row r="95" spans="1:17" ht="21.75" customHeight="1" x14ac:dyDescent="0.2">
      <c r="A95" s="91" t="s">
        <v>681</v>
      </c>
      <c r="B95" s="92" t="s">
        <v>680</v>
      </c>
      <c r="C95" s="118">
        <v>219130.44899999999</v>
      </c>
      <c r="D95" s="118">
        <v>220486.06319999998</v>
      </c>
      <c r="E95" s="119">
        <v>217760.74980000002</v>
      </c>
      <c r="F95" s="119">
        <v>333306.2634</v>
      </c>
      <c r="G95" s="119">
        <v>333306.2634</v>
      </c>
      <c r="H95" s="120">
        <v>336126.77589999995</v>
      </c>
      <c r="I95" s="120">
        <v>336147.74280000001</v>
      </c>
      <c r="J95" s="120">
        <v>335862.88383079</v>
      </c>
      <c r="K95" s="96">
        <f t="shared" si="18"/>
        <v>99.921490316115595</v>
      </c>
      <c r="L95" s="96">
        <f t="shared" si="14"/>
        <v>99.91525780692821</v>
      </c>
      <c r="M95" s="66" t="s">
        <v>445</v>
      </c>
      <c r="N95" s="90">
        <v>122670.64002969</v>
      </c>
      <c r="O95" s="84">
        <f t="shared" si="15"/>
        <v>213192.2438011</v>
      </c>
    </row>
    <row r="96" spans="1:17" ht="34.5" customHeight="1" x14ac:dyDescent="0.2">
      <c r="A96" s="91" t="s">
        <v>229</v>
      </c>
      <c r="B96" s="92" t="s">
        <v>228</v>
      </c>
      <c r="C96" s="118">
        <v>143.83260000000001</v>
      </c>
      <c r="D96" s="118">
        <v>138.33260000000001</v>
      </c>
      <c r="E96" s="119">
        <v>308.9735</v>
      </c>
      <c r="F96" s="119">
        <v>139.2533</v>
      </c>
      <c r="G96" s="119">
        <v>139.2533</v>
      </c>
      <c r="H96" s="120">
        <v>137.09950000000001</v>
      </c>
      <c r="I96" s="120">
        <v>138.60239999999999</v>
      </c>
      <c r="J96" s="120">
        <v>138.4776</v>
      </c>
      <c r="K96" s="96">
        <f t="shared" si="18"/>
        <v>101.00518236755056</v>
      </c>
      <c r="L96" s="96">
        <f t="shared" si="14"/>
        <v>99.909958269120892</v>
      </c>
      <c r="M96" s="66" t="s">
        <v>445</v>
      </c>
      <c r="N96" s="90">
        <v>39.403449999999999</v>
      </c>
      <c r="O96" s="84">
        <f t="shared" si="15"/>
        <v>99.074150000000003</v>
      </c>
    </row>
    <row r="97" spans="1:15" ht="20.100000000000001" customHeight="1" x14ac:dyDescent="0.2">
      <c r="A97" s="91" t="s">
        <v>231</v>
      </c>
      <c r="B97" s="92" t="s">
        <v>230</v>
      </c>
      <c r="C97" s="118">
        <v>7704.6373999999996</v>
      </c>
      <c r="D97" s="118">
        <v>7459.7520999999997</v>
      </c>
      <c r="E97" s="119">
        <v>7246.2860999999994</v>
      </c>
      <c r="F97" s="119">
        <v>11876.11</v>
      </c>
      <c r="G97" s="119">
        <v>11876.11</v>
      </c>
      <c r="H97" s="120">
        <v>10140.288199999999</v>
      </c>
      <c r="I97" s="120">
        <v>10372.260700000001</v>
      </c>
      <c r="J97" s="120">
        <v>10079.25540928</v>
      </c>
      <c r="K97" s="96">
        <f t="shared" si="18"/>
        <v>99.398115817654968</v>
      </c>
      <c r="L97" s="96">
        <f t="shared" si="14"/>
        <v>97.175106766068836</v>
      </c>
      <c r="M97" s="66" t="s">
        <v>445</v>
      </c>
      <c r="N97" s="90">
        <v>2161.39770727</v>
      </c>
      <c r="O97" s="84">
        <f t="shared" si="15"/>
        <v>7917.8577020100001</v>
      </c>
    </row>
    <row r="98" spans="1:15" s="76" customFormat="1" ht="20.100000000000001" customHeight="1" x14ac:dyDescent="0.2">
      <c r="A98" s="85" t="s">
        <v>232</v>
      </c>
      <c r="B98" s="86" t="s">
        <v>158</v>
      </c>
      <c r="C98" s="74">
        <v>54001.675599999995</v>
      </c>
      <c r="D98" s="74">
        <v>61965.4859</v>
      </c>
      <c r="E98" s="87">
        <v>67412.10590000001</v>
      </c>
      <c r="F98" s="87">
        <v>80112.974000000002</v>
      </c>
      <c r="G98" s="87">
        <v>80112.974000000002</v>
      </c>
      <c r="H98" s="89">
        <v>72497.055599999992</v>
      </c>
      <c r="I98" s="89">
        <v>74580.118900000001</v>
      </c>
      <c r="J98" s="89">
        <v>72960.587053899988</v>
      </c>
      <c r="K98" s="89">
        <f t="shared" si="18"/>
        <v>100.63937969627004</v>
      </c>
      <c r="L98" s="89">
        <f t="shared" si="14"/>
        <v>97.828467063358332</v>
      </c>
      <c r="M98" s="66" t="s">
        <v>445</v>
      </c>
      <c r="N98" s="90">
        <v>26192.581427410001</v>
      </c>
      <c r="O98" s="84">
        <f t="shared" si="15"/>
        <v>46768.00562648999</v>
      </c>
    </row>
    <row r="99" spans="1:15" ht="21.75" customHeight="1" x14ac:dyDescent="0.2">
      <c r="A99" s="91" t="s">
        <v>233</v>
      </c>
      <c r="B99" s="92" t="s">
        <v>159</v>
      </c>
      <c r="C99" s="93">
        <v>2129.1925999999999</v>
      </c>
      <c r="D99" s="93">
        <v>2287.1717000000003</v>
      </c>
      <c r="E99" s="94">
        <v>2654.0484999999999</v>
      </c>
      <c r="F99" s="94">
        <v>2487.4724999999999</v>
      </c>
      <c r="G99" s="94">
        <v>2487.4724999999999</v>
      </c>
      <c r="H99" s="96">
        <v>4468.4301999999998</v>
      </c>
      <c r="I99" s="96">
        <v>4577.2276000000002</v>
      </c>
      <c r="J99" s="121">
        <v>4540.2423600600005</v>
      </c>
      <c r="K99" s="96">
        <f t="shared" si="18"/>
        <v>101.60710040989341</v>
      </c>
      <c r="L99" s="96">
        <f t="shared" si="14"/>
        <v>99.191972889003821</v>
      </c>
      <c r="M99" s="66" t="s">
        <v>445</v>
      </c>
      <c r="N99" s="90">
        <v>2174.9090825500002</v>
      </c>
      <c r="O99" s="84">
        <f t="shared" si="15"/>
        <v>2365.3332775100002</v>
      </c>
    </row>
    <row r="100" spans="1:15" ht="21.75" customHeight="1" x14ac:dyDescent="0.2">
      <c r="A100" s="91" t="s">
        <v>743</v>
      </c>
      <c r="B100" s="92" t="s">
        <v>278</v>
      </c>
      <c r="C100" s="93">
        <v>11348.189</v>
      </c>
      <c r="D100" s="93">
        <v>12123.793</v>
      </c>
      <c r="E100" s="94">
        <v>12910.793</v>
      </c>
      <c r="F100" s="94">
        <v>9242.3405000000002</v>
      </c>
      <c r="G100" s="94">
        <v>9242.3405000000002</v>
      </c>
      <c r="H100" s="96">
        <v>11751.034599999999</v>
      </c>
      <c r="I100" s="96">
        <v>11751.3105</v>
      </c>
      <c r="J100" s="121">
        <v>10544.378534459998</v>
      </c>
      <c r="K100" s="96">
        <f t="shared" si="18"/>
        <v>89.731490829411726</v>
      </c>
      <c r="L100" s="96">
        <f t="shared" si="14"/>
        <v>89.729384092608214</v>
      </c>
      <c r="M100" s="66" t="s">
        <v>445</v>
      </c>
      <c r="N100" s="90">
        <v>5684.3850000000002</v>
      </c>
      <c r="O100" s="84">
        <f t="shared" si="15"/>
        <v>4859.993534459998</v>
      </c>
    </row>
    <row r="101" spans="1:15" ht="21.75" customHeight="1" x14ac:dyDescent="0.2">
      <c r="A101" s="91" t="s">
        <v>744</v>
      </c>
      <c r="B101" s="92" t="s">
        <v>160</v>
      </c>
      <c r="C101" s="93">
        <v>38584.232199999999</v>
      </c>
      <c r="D101" s="93">
        <v>45644.541899999997</v>
      </c>
      <c r="E101" s="94">
        <v>49937.285100000001</v>
      </c>
      <c r="F101" s="94">
        <v>66770.135200000004</v>
      </c>
      <c r="G101" s="94">
        <v>66770.135200000004</v>
      </c>
      <c r="H101" s="96">
        <v>54792.129799999995</v>
      </c>
      <c r="I101" s="96">
        <v>56645.5792</v>
      </c>
      <c r="J101" s="121">
        <v>56284.355836139999</v>
      </c>
      <c r="K101" s="96">
        <f t="shared" si="18"/>
        <v>102.72343134239692</v>
      </c>
      <c r="L101" s="96">
        <f t="shared" si="14"/>
        <v>99.362309700136322</v>
      </c>
      <c r="M101" s="66" t="s">
        <v>445</v>
      </c>
      <c r="N101" s="90">
        <v>18082.479658380002</v>
      </c>
      <c r="O101" s="84">
        <f t="shared" si="15"/>
        <v>38201.876177760001</v>
      </c>
    </row>
    <row r="102" spans="1:15" ht="33.75" customHeight="1" x14ac:dyDescent="0.2">
      <c r="A102" s="91" t="s">
        <v>745</v>
      </c>
      <c r="B102" s="92" t="s">
        <v>161</v>
      </c>
      <c r="C102" s="93">
        <v>320.18239999999997</v>
      </c>
      <c r="D102" s="93">
        <v>319.37900000000002</v>
      </c>
      <c r="E102" s="94">
        <v>319.37900000000002</v>
      </c>
      <c r="F102" s="94">
        <v>310.18359999999996</v>
      </c>
      <c r="G102" s="94">
        <v>310.18359999999996</v>
      </c>
      <c r="H102" s="96">
        <v>322.18910000000005</v>
      </c>
      <c r="I102" s="96">
        <v>322.83359999999999</v>
      </c>
      <c r="J102" s="96">
        <v>322.82960000000003</v>
      </c>
      <c r="K102" s="96">
        <f t="shared" si="18"/>
        <v>100.19879629695727</v>
      </c>
      <c r="L102" s="96">
        <f t="shared" si="14"/>
        <v>99.998760971596525</v>
      </c>
      <c r="M102" s="66" t="s">
        <v>445</v>
      </c>
      <c r="N102" s="90">
        <v>66.625600000000006</v>
      </c>
      <c r="O102" s="84">
        <f t="shared" si="15"/>
        <v>256.20400000000001</v>
      </c>
    </row>
    <row r="103" spans="1:15" ht="36.75" customHeight="1" x14ac:dyDescent="0.2">
      <c r="A103" s="91" t="s">
        <v>746</v>
      </c>
      <c r="B103" s="92" t="s">
        <v>162</v>
      </c>
      <c r="C103" s="93">
        <v>1619.8794</v>
      </c>
      <c r="D103" s="93">
        <v>1590.6003000000001</v>
      </c>
      <c r="E103" s="94">
        <v>1590.6003000000001</v>
      </c>
      <c r="F103" s="94">
        <v>1302.8422</v>
      </c>
      <c r="G103" s="94">
        <v>1302.8422</v>
      </c>
      <c r="H103" s="96">
        <v>1163.2719</v>
      </c>
      <c r="I103" s="96">
        <v>1283.1679999999999</v>
      </c>
      <c r="J103" s="96">
        <v>1268.78072324</v>
      </c>
      <c r="K103" s="96">
        <f t="shared" si="18"/>
        <v>109.07000532205755</v>
      </c>
      <c r="L103" s="96">
        <f t="shared" si="14"/>
        <v>98.878769049726927</v>
      </c>
      <c r="M103" s="66" t="s">
        <v>445</v>
      </c>
      <c r="N103" s="90">
        <v>184.18208647999998</v>
      </c>
      <c r="O103" s="84">
        <f t="shared" si="15"/>
        <v>1084.5986367600001</v>
      </c>
    </row>
    <row r="104" spans="1:15" s="76" customFormat="1" ht="18.75" customHeight="1" x14ac:dyDescent="0.2">
      <c r="A104" s="85" t="s">
        <v>163</v>
      </c>
      <c r="B104" s="86" t="s">
        <v>164</v>
      </c>
      <c r="C104" s="74">
        <v>72632.362299999993</v>
      </c>
      <c r="D104" s="74">
        <v>75334.945999999996</v>
      </c>
      <c r="E104" s="87">
        <v>77151.541500000007</v>
      </c>
      <c r="F104" s="87">
        <v>69020.06779999999</v>
      </c>
      <c r="G104" s="87">
        <v>69020.067800000004</v>
      </c>
      <c r="H104" s="89">
        <v>80825.0242</v>
      </c>
      <c r="I104" s="89">
        <v>82177.040699999998</v>
      </c>
      <c r="J104" s="89">
        <v>82110.38556657001</v>
      </c>
      <c r="K104" s="89">
        <f t="shared" si="18"/>
        <v>101.59030124555164</v>
      </c>
      <c r="L104" s="89">
        <f t="shared" si="14"/>
        <v>99.918888374584668</v>
      </c>
      <c r="M104" s="66" t="s">
        <v>1165</v>
      </c>
      <c r="N104" s="90">
        <v>30252.383533790002</v>
      </c>
      <c r="O104" s="84">
        <f t="shared" si="15"/>
        <v>51858.002032780008</v>
      </c>
    </row>
    <row r="105" spans="1:15" ht="22.5" customHeight="1" x14ac:dyDescent="0.2">
      <c r="A105" s="91" t="s">
        <v>165</v>
      </c>
      <c r="B105" s="92" t="s">
        <v>121</v>
      </c>
      <c r="C105" s="93">
        <v>61924.366999999998</v>
      </c>
      <c r="D105" s="93">
        <v>64216.342899999996</v>
      </c>
      <c r="E105" s="94">
        <v>65904.998200000002</v>
      </c>
      <c r="F105" s="94">
        <v>59456.273799999995</v>
      </c>
      <c r="G105" s="94">
        <v>59456.273799999995</v>
      </c>
      <c r="H105" s="96">
        <v>66823.141399999993</v>
      </c>
      <c r="I105" s="96">
        <v>67401.610400000005</v>
      </c>
      <c r="J105" s="96">
        <v>67341.790701510006</v>
      </c>
      <c r="K105" s="96">
        <f t="shared" si="18"/>
        <v>100.77615222906897</v>
      </c>
      <c r="L105" s="96">
        <f t="shared" ref="L105:L113" si="19">IF(I105=0, ,J105/I105*100)</f>
        <v>99.911248858691962</v>
      </c>
      <c r="M105" s="69" t="s">
        <v>1165</v>
      </c>
      <c r="N105" s="100">
        <v>25678.11362</v>
      </c>
      <c r="O105" s="101">
        <f t="shared" si="15"/>
        <v>41663.677081510003</v>
      </c>
    </row>
    <row r="106" spans="1:15" ht="23.25" customHeight="1" x14ac:dyDescent="0.2">
      <c r="A106" s="91" t="s">
        <v>166</v>
      </c>
      <c r="B106" s="92" t="s">
        <v>123</v>
      </c>
      <c r="C106" s="93">
        <v>5833.3378000000002</v>
      </c>
      <c r="D106" s="93">
        <v>5629.5375999999997</v>
      </c>
      <c r="E106" s="94">
        <v>5618.4078</v>
      </c>
      <c r="F106" s="94">
        <v>5255.7592000000004</v>
      </c>
      <c r="G106" s="94">
        <v>5255.7592000000004</v>
      </c>
      <c r="H106" s="96">
        <v>5257.0792999999994</v>
      </c>
      <c r="I106" s="96">
        <v>5762.5595999999996</v>
      </c>
      <c r="J106" s="96">
        <v>5762.4747451700005</v>
      </c>
      <c r="K106" s="96">
        <f t="shared" si="18"/>
        <v>109.61361654122284</v>
      </c>
      <c r="L106" s="96">
        <f t="shared" si="19"/>
        <v>99.998527480219053</v>
      </c>
      <c r="M106" s="66" t="s">
        <v>1165</v>
      </c>
      <c r="N106" s="90">
        <v>1660.72989454</v>
      </c>
      <c r="O106" s="84">
        <f t="shared" si="15"/>
        <v>4101.7448506300007</v>
      </c>
    </row>
    <row r="107" spans="1:15" ht="36.75" customHeight="1" x14ac:dyDescent="0.2">
      <c r="A107" s="91" t="s">
        <v>169</v>
      </c>
      <c r="B107" s="92" t="s">
        <v>170</v>
      </c>
      <c r="C107" s="93">
        <v>4760.9498000000003</v>
      </c>
      <c r="D107" s="93">
        <v>5376.3432000000003</v>
      </c>
      <c r="E107" s="94">
        <v>5515.4132</v>
      </c>
      <c r="F107" s="94">
        <v>4215.3719000000001</v>
      </c>
      <c r="G107" s="94">
        <v>4215.3719000000001</v>
      </c>
      <c r="H107" s="96">
        <v>8744.8035</v>
      </c>
      <c r="I107" s="96">
        <v>9012.8706999999995</v>
      </c>
      <c r="J107" s="96">
        <v>9006.1201198899998</v>
      </c>
      <c r="K107" s="96">
        <f t="shared" si="18"/>
        <v>102.98825033507042</v>
      </c>
      <c r="L107" s="96">
        <f t="shared" si="19"/>
        <v>99.925100666206163</v>
      </c>
      <c r="M107" s="66" t="s">
        <v>1165</v>
      </c>
      <c r="N107" s="90">
        <v>2913.5400192500001</v>
      </c>
      <c r="O107" s="84">
        <f t="shared" si="15"/>
        <v>6092.5801006399997</v>
      </c>
    </row>
    <row r="108" spans="1:15" s="76" customFormat="1" ht="30" customHeight="1" x14ac:dyDescent="0.2">
      <c r="A108" s="85" t="s">
        <v>171</v>
      </c>
      <c r="B108" s="122" t="s">
        <v>206</v>
      </c>
      <c r="C108" s="74">
        <v>425343.30810000002</v>
      </c>
      <c r="D108" s="74">
        <v>408446.79</v>
      </c>
      <c r="E108" s="87">
        <v>373054.01389999996</v>
      </c>
      <c r="F108" s="87">
        <v>452530.27539999998</v>
      </c>
      <c r="G108" s="87">
        <v>452530.27540000004</v>
      </c>
      <c r="H108" s="89">
        <v>592972.89099999995</v>
      </c>
      <c r="I108" s="89">
        <v>592972.89099999995</v>
      </c>
      <c r="J108" s="89">
        <v>518706.06679234002</v>
      </c>
      <c r="K108" s="89">
        <f t="shared" si="18"/>
        <v>87.475511050359316</v>
      </c>
      <c r="L108" s="89">
        <f t="shared" si="19"/>
        <v>87.475511050359316</v>
      </c>
      <c r="M108" s="66" t="s">
        <v>1162</v>
      </c>
      <c r="N108" s="90">
        <v>195485.69592018999</v>
      </c>
      <c r="O108" s="84">
        <f t="shared" si="15"/>
        <v>323220.37087215006</v>
      </c>
    </row>
    <row r="109" spans="1:15" ht="71.25" customHeight="1" x14ac:dyDescent="0.2">
      <c r="A109" s="91" t="s">
        <v>207</v>
      </c>
      <c r="B109" s="92" t="s">
        <v>2363</v>
      </c>
      <c r="C109" s="93">
        <v>335531.65870000003</v>
      </c>
      <c r="D109" s="93">
        <v>318635.14060000004</v>
      </c>
      <c r="E109" s="94">
        <v>289635.14060000004</v>
      </c>
      <c r="F109" s="94">
        <v>354000.02250000002</v>
      </c>
      <c r="G109" s="94">
        <v>354000.02250000002</v>
      </c>
      <c r="H109" s="96">
        <v>420683.30800000002</v>
      </c>
      <c r="I109" s="96">
        <v>427683.30800000002</v>
      </c>
      <c r="J109" s="96">
        <v>358280.33431178995</v>
      </c>
      <c r="K109" s="96">
        <f t="shared" si="18"/>
        <v>85.166282450120406</v>
      </c>
      <c r="L109" s="96">
        <f t="shared" si="19"/>
        <v>83.772344538587873</v>
      </c>
      <c r="M109" s="66" t="s">
        <v>1162</v>
      </c>
      <c r="N109" s="90">
        <v>127038.42665767999</v>
      </c>
      <c r="O109" s="84">
        <f t="shared" si="15"/>
        <v>231241.90765410996</v>
      </c>
    </row>
    <row r="110" spans="1:15" ht="20.25" customHeight="1" x14ac:dyDescent="0.2">
      <c r="A110" s="91" t="s">
        <v>208</v>
      </c>
      <c r="B110" s="92" t="s">
        <v>449</v>
      </c>
      <c r="C110" s="93">
        <v>89811.649399999995</v>
      </c>
      <c r="D110" s="93">
        <v>89811.649400000009</v>
      </c>
      <c r="E110" s="94">
        <v>83418.873299999992</v>
      </c>
      <c r="F110" s="94">
        <v>98530.252900000007</v>
      </c>
      <c r="G110" s="94">
        <v>98530.252900000007</v>
      </c>
      <c r="H110" s="96">
        <v>172289.58300000001</v>
      </c>
      <c r="I110" s="96">
        <v>165289.58300000001</v>
      </c>
      <c r="J110" s="96">
        <v>160425.73248054998</v>
      </c>
      <c r="K110" s="96">
        <f t="shared" si="18"/>
        <v>93.114005900490199</v>
      </c>
      <c r="L110" s="96">
        <f t="shared" si="19"/>
        <v>97.057376253741268</v>
      </c>
      <c r="M110" s="66" t="s">
        <v>1162</v>
      </c>
      <c r="N110" s="90">
        <v>68447.269262510003</v>
      </c>
      <c r="O110" s="84">
        <f t="shared" si="15"/>
        <v>91978.463218039979</v>
      </c>
    </row>
    <row r="111" spans="1:15" s="76" customFormat="1" ht="45.75" customHeight="1" x14ac:dyDescent="0.2">
      <c r="A111" s="85" t="s">
        <v>209</v>
      </c>
      <c r="B111" s="123" t="s">
        <v>1544</v>
      </c>
      <c r="C111" s="74">
        <v>634076.07480000006</v>
      </c>
      <c r="D111" s="74">
        <v>637029.53740000003</v>
      </c>
      <c r="E111" s="87">
        <v>657111.03289999999</v>
      </c>
      <c r="F111" s="87">
        <v>654379.70050000004</v>
      </c>
      <c r="G111" s="87">
        <v>654379.70050000004</v>
      </c>
      <c r="H111" s="89">
        <v>667546.56420000002</v>
      </c>
      <c r="I111" s="89">
        <v>684235.24159999995</v>
      </c>
      <c r="J111" s="89">
        <v>682043.92896086001</v>
      </c>
      <c r="K111" s="89">
        <f t="shared" si="18"/>
        <v>102.17173835329882</v>
      </c>
      <c r="L111" s="89">
        <f t="shared" si="19"/>
        <v>99.679742798103206</v>
      </c>
      <c r="M111" s="66" t="s">
        <v>1071</v>
      </c>
      <c r="N111" s="90">
        <v>237034.46141739999</v>
      </c>
      <c r="O111" s="84">
        <f t="shared" si="15"/>
        <v>445009.46754346002</v>
      </c>
    </row>
    <row r="112" spans="1:15" ht="49.5" customHeight="1" x14ac:dyDescent="0.2">
      <c r="A112" s="91" t="s">
        <v>351</v>
      </c>
      <c r="B112" s="92" t="s">
        <v>352</v>
      </c>
      <c r="C112" s="97">
        <v>418830.4191</v>
      </c>
      <c r="D112" s="97">
        <v>418830.4191</v>
      </c>
      <c r="E112" s="98">
        <v>418830.4191</v>
      </c>
      <c r="F112" s="98">
        <v>439771.94010000001</v>
      </c>
      <c r="G112" s="98">
        <v>439771.94010000001</v>
      </c>
      <c r="H112" s="120">
        <v>487772.25389999995</v>
      </c>
      <c r="I112" s="120">
        <v>487772.25390000001</v>
      </c>
      <c r="J112" s="120">
        <v>487711.20559999999</v>
      </c>
      <c r="K112" s="96">
        <f t="shared" si="18"/>
        <v>99.987484261453602</v>
      </c>
      <c r="L112" s="96">
        <f t="shared" si="19"/>
        <v>99.987484261453602</v>
      </c>
      <c r="M112" s="66" t="s">
        <v>1071</v>
      </c>
      <c r="N112" s="90">
        <v>195297.44200000001</v>
      </c>
      <c r="O112" s="84">
        <f t="shared" si="15"/>
        <v>292413.76359999995</v>
      </c>
    </row>
    <row r="113" spans="1:15" ht="21" customHeight="1" x14ac:dyDescent="0.2">
      <c r="A113" s="91" t="s">
        <v>353</v>
      </c>
      <c r="B113" s="92" t="s">
        <v>354</v>
      </c>
      <c r="C113" s="97">
        <v>183192.7268</v>
      </c>
      <c r="D113" s="97">
        <v>184179.52980000002</v>
      </c>
      <c r="E113" s="98">
        <v>198599.17939999999</v>
      </c>
      <c r="F113" s="98">
        <v>189285.70180000001</v>
      </c>
      <c r="G113" s="98">
        <v>189285.70180000001</v>
      </c>
      <c r="H113" s="120">
        <v>163945.5472</v>
      </c>
      <c r="I113" s="120">
        <v>163962.09719999999</v>
      </c>
      <c r="J113" s="120">
        <v>163256.8443</v>
      </c>
      <c r="K113" s="96">
        <f t="shared" si="18"/>
        <v>99.579919728371863</v>
      </c>
      <c r="L113" s="96">
        <f t="shared" si="19"/>
        <v>99.569868334179873</v>
      </c>
      <c r="M113" s="66" t="s">
        <v>1071</v>
      </c>
      <c r="N113" s="90">
        <v>31666.7402</v>
      </c>
      <c r="O113" s="84">
        <f t="shared" si="15"/>
        <v>131590.1041</v>
      </c>
    </row>
    <row r="114" spans="1:15" ht="36.75" customHeight="1" x14ac:dyDescent="0.2">
      <c r="A114" s="91" t="s">
        <v>406</v>
      </c>
      <c r="B114" s="124" t="s">
        <v>656</v>
      </c>
      <c r="C114" s="97">
        <v>32052.928899999999</v>
      </c>
      <c r="D114" s="97">
        <v>34019.588499999998</v>
      </c>
      <c r="E114" s="98">
        <v>39681.434399999998</v>
      </c>
      <c r="F114" s="98">
        <v>25322.0586</v>
      </c>
      <c r="G114" s="98">
        <v>25322.0586</v>
      </c>
      <c r="H114" s="120">
        <v>15828.7631</v>
      </c>
      <c r="I114" s="120">
        <v>32500.890500000001</v>
      </c>
      <c r="J114" s="120">
        <v>31075.879060859999</v>
      </c>
      <c r="K114" s="96">
        <f t="shared" si="18"/>
        <v>196.32537845525025</v>
      </c>
      <c r="L114" s="96">
        <f>IF(I114=0, ,J114/I114*100)</f>
        <v>95.615469554164974</v>
      </c>
      <c r="M114" s="66" t="s">
        <v>1071</v>
      </c>
      <c r="N114" s="90">
        <v>10070.279217399999</v>
      </c>
      <c r="O114" s="84">
        <f t="shared" si="15"/>
        <v>21005.599843460001</v>
      </c>
    </row>
    <row r="115" spans="1:15" s="76" customFormat="1" ht="22.5" customHeight="1" x14ac:dyDescent="0.2">
      <c r="A115" s="125"/>
      <c r="B115" s="126" t="s">
        <v>356</v>
      </c>
      <c r="C115" s="127"/>
      <c r="D115" s="74">
        <v>-1341588.1746999994</v>
      </c>
      <c r="E115" s="87"/>
      <c r="F115" s="87"/>
      <c r="G115" s="87"/>
      <c r="H115" s="89">
        <f>ДОХОДЫ!F11-РАСХОДЫ!H7-0.1</f>
        <v>-2165947.0119000007</v>
      </c>
      <c r="I115" s="89"/>
      <c r="J115" s="89">
        <f>ДОХОДЫ!G11-РАСХОДЫ!J7</f>
        <v>-1955235.9457054995</v>
      </c>
      <c r="K115" s="89">
        <f>IF(J115&gt;0, ,J115/H115*100)</f>
        <v>90.271642610053405</v>
      </c>
      <c r="L115" s="89"/>
      <c r="N115" s="128"/>
      <c r="O115" s="128"/>
    </row>
    <row r="117" spans="1:15" ht="35.25" customHeight="1" x14ac:dyDescent="0.2">
      <c r="A117" s="921"/>
      <c r="B117" s="921"/>
      <c r="C117" s="921"/>
      <c r="D117" s="921"/>
      <c r="E117" s="921"/>
      <c r="F117" s="921"/>
      <c r="G117" s="921"/>
      <c r="H117" s="921"/>
      <c r="I117" s="921"/>
      <c r="J117" s="921"/>
      <c r="K117" s="921"/>
      <c r="L117" s="921"/>
    </row>
    <row r="118" spans="1:15" ht="9" customHeight="1" x14ac:dyDescent="0.2"/>
  </sheetData>
  <autoFilter ref="A8:O115"/>
  <mergeCells count="20">
    <mergeCell ref="A117:L117"/>
    <mergeCell ref="N3:O3"/>
    <mergeCell ref="N4:N5"/>
    <mergeCell ref="O4:O5"/>
    <mergeCell ref="F4:F5"/>
    <mergeCell ref="F3:G3"/>
    <mergeCell ref="A1:L1"/>
    <mergeCell ref="H4:H5"/>
    <mergeCell ref="I4:I5"/>
    <mergeCell ref="J4:J5"/>
    <mergeCell ref="K4:L4"/>
    <mergeCell ref="A3:A5"/>
    <mergeCell ref="B3:B5"/>
    <mergeCell ref="H3:I3"/>
    <mergeCell ref="J3:L3"/>
    <mergeCell ref="C4:C5"/>
    <mergeCell ref="D4:D5"/>
    <mergeCell ref="C3:E3"/>
    <mergeCell ref="E4:E5"/>
    <mergeCell ref="G4:G5"/>
  </mergeCells>
  <phoneticPr fontId="43" type="noConversion"/>
  <printOptions horizontalCentered="1"/>
  <pageMargins left="0.59055118110236227" right="0" top="0.59055118110236227" bottom="0.59055118110236227" header="0.15748031496062992" footer="0.39370078740157483"/>
  <pageSetup paperSize="9" scale="75" firstPageNumber="15" orientation="portrait" useFirstPageNumber="1" r:id="rId1"/>
  <headerFooter alignWithMargins="0">
    <oddFooter>&amp;C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Q488"/>
  <sheetViews>
    <sheetView workbookViewId="0">
      <selection activeCell="B15" sqref="B15:C15"/>
    </sheetView>
  </sheetViews>
  <sheetFormatPr defaultRowHeight="12.75" x14ac:dyDescent="0.2"/>
  <cols>
    <col min="1" max="1" width="1.85546875" style="25" customWidth="1"/>
    <col min="2" max="2" width="6.42578125" style="25" customWidth="1"/>
    <col min="3" max="3" width="53" style="25" customWidth="1"/>
    <col min="4" max="4" width="5" style="25" customWidth="1"/>
    <col min="5" max="5" width="6.140625" style="25" customWidth="1"/>
    <col min="6" max="10" width="15.140625" style="25" customWidth="1"/>
    <col min="11" max="11" width="1.5703125" style="25" customWidth="1"/>
    <col min="12" max="12" width="12" style="25" customWidth="1"/>
    <col min="13" max="14" width="8.85546875" style="25" customWidth="1"/>
    <col min="15" max="16384" width="9.140625" style="25"/>
  </cols>
  <sheetData>
    <row r="1" spans="1:17" ht="53.25" customHeight="1" x14ac:dyDescent="0.2">
      <c r="A1" s="22"/>
      <c r="B1" s="22"/>
      <c r="C1" s="22"/>
      <c r="D1" s="22"/>
      <c r="E1" s="22"/>
      <c r="F1" s="22"/>
      <c r="G1" s="22"/>
      <c r="H1" s="22"/>
      <c r="I1" s="925" t="s">
        <v>1494</v>
      </c>
      <c r="J1" s="925"/>
      <c r="K1" s="23"/>
      <c r="L1" s="24"/>
      <c r="N1" s="22"/>
      <c r="O1" s="22"/>
      <c r="P1" s="22"/>
      <c r="Q1" s="22"/>
    </row>
    <row r="2" spans="1:17" ht="17.100000000000001" customHeight="1" x14ac:dyDescent="0.2">
      <c r="A2" s="22"/>
      <c r="B2" s="926" t="s">
        <v>2</v>
      </c>
      <c r="C2" s="926"/>
      <c r="D2" s="926"/>
      <c r="E2" s="926"/>
      <c r="F2" s="926"/>
      <c r="G2" s="926"/>
      <c r="H2" s="926"/>
      <c r="I2" s="926"/>
      <c r="J2" s="926"/>
      <c r="K2" s="26"/>
      <c r="L2" s="26"/>
      <c r="M2" s="26"/>
      <c r="N2" s="26"/>
      <c r="O2" s="26"/>
      <c r="P2" s="26"/>
      <c r="Q2" s="26"/>
    </row>
    <row r="3" spans="1:17" ht="36" customHeight="1" x14ac:dyDescent="0.2">
      <c r="A3" s="22"/>
      <c r="B3" s="926" t="s">
        <v>1350</v>
      </c>
      <c r="C3" s="926"/>
      <c r="D3" s="926"/>
      <c r="E3" s="926"/>
      <c r="F3" s="926"/>
      <c r="G3" s="926"/>
      <c r="H3" s="926"/>
      <c r="I3" s="926"/>
      <c r="J3" s="926"/>
      <c r="K3" s="26"/>
      <c r="L3" s="26"/>
      <c r="M3" s="26"/>
      <c r="N3" s="26"/>
      <c r="O3" s="26"/>
      <c r="P3" s="26"/>
      <c r="Q3" s="26"/>
    </row>
    <row r="4" spans="1:17" ht="17.25" customHeight="1" x14ac:dyDescent="0.2">
      <c r="A4" s="22"/>
      <c r="B4" s="926" t="s">
        <v>1495</v>
      </c>
      <c r="C4" s="926"/>
      <c r="D4" s="926"/>
      <c r="E4" s="926"/>
      <c r="F4" s="926"/>
      <c r="G4" s="926"/>
      <c r="H4" s="926"/>
      <c r="I4" s="926"/>
      <c r="J4" s="926"/>
      <c r="K4" s="26"/>
      <c r="L4" s="26"/>
      <c r="M4" s="26"/>
      <c r="N4" s="26"/>
      <c r="O4" s="26"/>
      <c r="P4" s="26"/>
      <c r="Q4" s="26"/>
    </row>
    <row r="5" spans="1:17" ht="29.45" customHeight="1" x14ac:dyDescent="0.2">
      <c r="A5" s="22"/>
      <c r="B5" s="927" t="s">
        <v>1351</v>
      </c>
      <c r="C5" s="927"/>
      <c r="D5" s="927"/>
      <c r="E5" s="927"/>
      <c r="F5" s="927"/>
      <c r="G5" s="927"/>
      <c r="H5" s="927"/>
      <c r="I5" s="927"/>
      <c r="J5" s="927"/>
      <c r="K5" s="27"/>
      <c r="L5" s="27"/>
      <c r="M5" s="27"/>
      <c r="N5" s="22"/>
      <c r="O5" s="22"/>
      <c r="P5" s="22"/>
      <c r="Q5" s="22"/>
    </row>
    <row r="6" spans="1:17" ht="9.75" customHeight="1" x14ac:dyDescent="0.2"/>
    <row r="7" spans="1:17" ht="17.649999999999999" customHeight="1" x14ac:dyDescent="0.2">
      <c r="A7" s="28"/>
      <c r="B7" s="29"/>
      <c r="C7" s="29"/>
      <c r="D7" s="29"/>
      <c r="E7" s="29"/>
      <c r="F7" s="29"/>
      <c r="G7" s="29"/>
      <c r="H7" s="29"/>
      <c r="I7" s="29"/>
      <c r="J7" s="30" t="s">
        <v>1352</v>
      </c>
    </row>
    <row r="8" spans="1:17" ht="17.649999999999999" customHeight="1" x14ac:dyDescent="0.2">
      <c r="A8" s="28"/>
      <c r="B8" s="932" t="s">
        <v>539</v>
      </c>
      <c r="C8" s="932" t="s">
        <v>650</v>
      </c>
      <c r="D8" s="932" t="s">
        <v>1175</v>
      </c>
      <c r="E8" s="932"/>
      <c r="F8" s="932" t="s">
        <v>655</v>
      </c>
      <c r="G8" s="932"/>
      <c r="H8" s="932" t="s">
        <v>881</v>
      </c>
      <c r="I8" s="932"/>
      <c r="J8" s="932"/>
    </row>
    <row r="9" spans="1:17" ht="29.25" customHeight="1" x14ac:dyDescent="0.2">
      <c r="A9" s="28"/>
      <c r="B9" s="932"/>
      <c r="C9" s="932"/>
      <c r="D9" s="931" t="s">
        <v>1353</v>
      </c>
      <c r="E9" s="931" t="s">
        <v>1354</v>
      </c>
      <c r="F9" s="932" t="s">
        <v>1177</v>
      </c>
      <c r="G9" s="932" t="s">
        <v>1178</v>
      </c>
      <c r="H9" s="932" t="s">
        <v>357</v>
      </c>
      <c r="I9" s="932" t="s">
        <v>1050</v>
      </c>
      <c r="J9" s="932"/>
    </row>
    <row r="10" spans="1:17" ht="132.75" customHeight="1" x14ac:dyDescent="0.2">
      <c r="A10" s="28"/>
      <c r="B10" s="932"/>
      <c r="C10" s="932"/>
      <c r="D10" s="931"/>
      <c r="E10" s="931"/>
      <c r="F10" s="932"/>
      <c r="G10" s="932"/>
      <c r="H10" s="932"/>
      <c r="I10" s="48" t="s">
        <v>1179</v>
      </c>
      <c r="J10" s="48" t="s">
        <v>1355</v>
      </c>
    </row>
    <row r="11" spans="1:17" ht="17.649999999999999" customHeight="1" x14ac:dyDescent="0.2">
      <c r="A11" s="28"/>
      <c r="B11" s="49">
        <v>1</v>
      </c>
      <c r="C11" s="49">
        <v>2</v>
      </c>
      <c r="D11" s="49">
        <v>3</v>
      </c>
      <c r="E11" s="49">
        <v>4</v>
      </c>
      <c r="F11" s="49">
        <v>5</v>
      </c>
      <c r="G11" s="49">
        <v>6</v>
      </c>
      <c r="H11" s="49">
        <v>7</v>
      </c>
      <c r="I11" s="49">
        <v>8</v>
      </c>
      <c r="J11" s="49">
        <v>9</v>
      </c>
    </row>
    <row r="12" spans="1:17" x14ac:dyDescent="0.2">
      <c r="A12" s="31"/>
      <c r="B12" s="32"/>
      <c r="C12" s="33" t="s">
        <v>1171</v>
      </c>
      <c r="D12" s="34"/>
      <c r="E12" s="34"/>
      <c r="F12" s="35">
        <v>7398913.5999999996</v>
      </c>
      <c r="G12" s="35">
        <f>'[5]Приложение № 1 ГП'!I13</f>
        <v>7649038.082299998</v>
      </c>
      <c r="H12" s="35">
        <f>'[5]Приложение № 1 ГП'!J13</f>
        <v>7554878.8269521687</v>
      </c>
      <c r="I12" s="35">
        <f>'[5]Приложение № 1 ГП'!K13</f>
        <v>102.10794808557506</v>
      </c>
      <c r="J12" s="35">
        <f>'[5]Приложение № 1 ГП'!L13</f>
        <v>98.769005274457783</v>
      </c>
    </row>
    <row r="13" spans="1:17" x14ac:dyDescent="0.2">
      <c r="A13" s="31"/>
      <c r="B13" s="32"/>
      <c r="C13" s="36" t="s">
        <v>35</v>
      </c>
      <c r="D13" s="34"/>
      <c r="E13" s="34"/>
      <c r="F13" s="35"/>
      <c r="G13" s="35"/>
      <c r="H13" s="35"/>
      <c r="I13" s="35"/>
      <c r="J13" s="35"/>
    </row>
    <row r="14" spans="1:17" ht="25.5" x14ac:dyDescent="0.2">
      <c r="A14" s="31"/>
      <c r="B14" s="37"/>
      <c r="C14" s="38" t="s">
        <v>1356</v>
      </c>
      <c r="D14" s="39" t="s">
        <v>66</v>
      </c>
      <c r="E14" s="39"/>
      <c r="F14" s="40">
        <v>360088.7</v>
      </c>
      <c r="G14" s="40">
        <f>SUM(G15:G38)</f>
        <v>410801.12999999995</v>
      </c>
      <c r="H14" s="40">
        <f>SUM(H15:H38)</f>
        <v>405049.60999999993</v>
      </c>
      <c r="I14" s="40">
        <f>H14/F14*100</f>
        <v>112.48606523892583</v>
      </c>
      <c r="J14" s="40">
        <f>H14/G14*100</f>
        <v>98.599925954439314</v>
      </c>
      <c r="L14" s="41"/>
    </row>
    <row r="15" spans="1:17" x14ac:dyDescent="0.2">
      <c r="A15" s="31"/>
      <c r="B15" s="42">
        <v>1</v>
      </c>
      <c r="C15" s="43" t="s">
        <v>1172</v>
      </c>
      <c r="D15" s="44"/>
      <c r="E15" s="44" t="s">
        <v>926</v>
      </c>
      <c r="F15" s="45">
        <v>20328.900000000001</v>
      </c>
      <c r="G15" s="45">
        <v>32893.43</v>
      </c>
      <c r="H15" s="45">
        <v>32893.32</v>
      </c>
      <c r="I15" s="45">
        <f>H15/F15*100</f>
        <v>161.80570517834215</v>
      </c>
      <c r="J15" s="45">
        <f>H15/G15*100</f>
        <v>99.999665586714428</v>
      </c>
    </row>
    <row r="16" spans="1:17" ht="25.5" x14ac:dyDescent="0.2">
      <c r="A16" s="31"/>
      <c r="B16" s="42">
        <v>2</v>
      </c>
      <c r="C16" s="43" t="s">
        <v>213</v>
      </c>
      <c r="D16" s="44"/>
      <c r="E16" s="44" t="s">
        <v>710</v>
      </c>
      <c r="F16" s="45">
        <v>24.8</v>
      </c>
      <c r="G16" s="45">
        <v>26.48</v>
      </c>
      <c r="H16" s="45">
        <v>26.48</v>
      </c>
      <c r="I16" s="45">
        <f t="shared" ref="I16:I79" si="0">H16/F16*100</f>
        <v>106.77419354838709</v>
      </c>
      <c r="J16" s="45">
        <f t="shared" ref="J16:J79" si="1">H16/G16*100</f>
        <v>100</v>
      </c>
    </row>
    <row r="17" spans="1:10" x14ac:dyDescent="0.2">
      <c r="A17" s="31"/>
      <c r="B17" s="42">
        <v>3</v>
      </c>
      <c r="C17" s="43" t="s">
        <v>145</v>
      </c>
      <c r="D17" s="44"/>
      <c r="E17" s="44" t="s">
        <v>101</v>
      </c>
      <c r="F17" s="45">
        <v>223.70000000000002</v>
      </c>
      <c r="G17" s="45">
        <v>397.59</v>
      </c>
      <c r="H17" s="45">
        <v>397.59</v>
      </c>
      <c r="I17" s="45">
        <f t="shared" si="0"/>
        <v>177.7335717478766</v>
      </c>
      <c r="J17" s="45">
        <f t="shared" si="1"/>
        <v>100</v>
      </c>
    </row>
    <row r="18" spans="1:10" x14ac:dyDescent="0.2">
      <c r="A18" s="31"/>
      <c r="B18" s="42">
        <v>4</v>
      </c>
      <c r="C18" s="43" t="s">
        <v>915</v>
      </c>
      <c r="D18" s="44"/>
      <c r="E18" s="44" t="s">
        <v>916</v>
      </c>
      <c r="F18" s="45">
        <v>233852.9</v>
      </c>
      <c r="G18" s="45">
        <v>260267.90000000005</v>
      </c>
      <c r="H18" s="45">
        <v>256010.74000000002</v>
      </c>
      <c r="I18" s="45">
        <f t="shared" si="0"/>
        <v>109.47511876055418</v>
      </c>
      <c r="J18" s="45">
        <f t="shared" si="1"/>
        <v>98.364316152702642</v>
      </c>
    </row>
    <row r="19" spans="1:10" x14ac:dyDescent="0.2">
      <c r="A19" s="31"/>
      <c r="B19" s="42">
        <v>5</v>
      </c>
      <c r="C19" s="43" t="s">
        <v>1034</v>
      </c>
      <c r="D19" s="44"/>
      <c r="E19" s="44" t="s">
        <v>949</v>
      </c>
      <c r="F19" s="45">
        <v>2579.8000000000002</v>
      </c>
      <c r="G19" s="45">
        <v>2671.09</v>
      </c>
      <c r="H19" s="45">
        <v>2643.92</v>
      </c>
      <c r="I19" s="45">
        <f t="shared" si="0"/>
        <v>102.48546398945655</v>
      </c>
      <c r="J19" s="45">
        <f t="shared" si="1"/>
        <v>98.982812260163456</v>
      </c>
    </row>
    <row r="20" spans="1:10" x14ac:dyDescent="0.2">
      <c r="A20" s="31"/>
      <c r="B20" s="42">
        <v>6</v>
      </c>
      <c r="C20" s="43" t="s">
        <v>360</v>
      </c>
      <c r="D20" s="44"/>
      <c r="E20" s="44" t="s">
        <v>443</v>
      </c>
      <c r="F20" s="45"/>
      <c r="G20" s="45">
        <v>709.76</v>
      </c>
      <c r="H20" s="45">
        <v>709.76</v>
      </c>
      <c r="I20" s="45"/>
      <c r="J20" s="45">
        <f t="shared" si="1"/>
        <v>100</v>
      </c>
    </row>
    <row r="21" spans="1:10" x14ac:dyDescent="0.2">
      <c r="A21" s="31"/>
      <c r="B21" s="42">
        <v>7</v>
      </c>
      <c r="C21" s="43" t="s">
        <v>646</v>
      </c>
      <c r="D21" s="44"/>
      <c r="E21" s="44" t="s">
        <v>87</v>
      </c>
      <c r="F21" s="45">
        <v>139.80000000000001</v>
      </c>
      <c r="G21" s="45">
        <v>144.43</v>
      </c>
      <c r="H21" s="45">
        <v>144.43</v>
      </c>
      <c r="I21" s="45">
        <f t="shared" si="0"/>
        <v>103.31187410586551</v>
      </c>
      <c r="J21" s="45">
        <f t="shared" si="1"/>
        <v>100</v>
      </c>
    </row>
    <row r="22" spans="1:10" x14ac:dyDescent="0.2">
      <c r="A22" s="31"/>
      <c r="B22" s="42">
        <v>8</v>
      </c>
      <c r="C22" s="43" t="s">
        <v>83</v>
      </c>
      <c r="D22" s="44"/>
      <c r="E22" s="44" t="s">
        <v>296</v>
      </c>
      <c r="F22" s="45">
        <v>29099.8</v>
      </c>
      <c r="G22" s="45">
        <v>29107.23</v>
      </c>
      <c r="H22" s="45">
        <v>29107.23</v>
      </c>
      <c r="I22" s="45">
        <f t="shared" si="0"/>
        <v>100.02553282153141</v>
      </c>
      <c r="J22" s="45">
        <f t="shared" si="1"/>
        <v>100</v>
      </c>
    </row>
    <row r="23" spans="1:10" x14ac:dyDescent="0.2">
      <c r="A23" s="31"/>
      <c r="B23" s="42">
        <v>9</v>
      </c>
      <c r="C23" s="43" t="s">
        <v>732</v>
      </c>
      <c r="D23" s="44"/>
      <c r="E23" s="44" t="s">
        <v>782</v>
      </c>
      <c r="F23" s="45">
        <v>399.2</v>
      </c>
      <c r="G23" s="45">
        <v>413</v>
      </c>
      <c r="H23" s="45">
        <v>413</v>
      </c>
      <c r="I23" s="45">
        <f t="shared" si="0"/>
        <v>103.45691382765531</v>
      </c>
      <c r="J23" s="45">
        <f t="shared" si="1"/>
        <v>100</v>
      </c>
    </row>
    <row r="24" spans="1:10" x14ac:dyDescent="0.2">
      <c r="A24" s="31"/>
      <c r="B24" s="42">
        <v>10</v>
      </c>
      <c r="C24" s="43" t="s">
        <v>733</v>
      </c>
      <c r="D24" s="44"/>
      <c r="E24" s="44" t="s">
        <v>783</v>
      </c>
      <c r="F24" s="45">
        <v>13.1</v>
      </c>
      <c r="G24" s="45">
        <v>13.12</v>
      </c>
      <c r="H24" s="45">
        <v>13.12</v>
      </c>
      <c r="I24" s="45">
        <f t="shared" si="0"/>
        <v>100.15267175572519</v>
      </c>
      <c r="J24" s="45">
        <f t="shared" si="1"/>
        <v>100</v>
      </c>
    </row>
    <row r="25" spans="1:10" x14ac:dyDescent="0.2">
      <c r="A25" s="31"/>
      <c r="B25" s="42">
        <v>11</v>
      </c>
      <c r="C25" s="43" t="s">
        <v>330</v>
      </c>
      <c r="D25" s="44"/>
      <c r="E25" s="44" t="s">
        <v>785</v>
      </c>
      <c r="F25" s="45">
        <v>25.5</v>
      </c>
      <c r="G25" s="45">
        <v>32.82</v>
      </c>
      <c r="H25" s="45">
        <v>32.82</v>
      </c>
      <c r="I25" s="45">
        <f t="shared" si="0"/>
        <v>128.70588235294119</v>
      </c>
      <c r="J25" s="45">
        <f t="shared" si="1"/>
        <v>100</v>
      </c>
    </row>
    <row r="26" spans="1:10" ht="25.5" x14ac:dyDescent="0.2">
      <c r="A26" s="31"/>
      <c r="B26" s="42">
        <v>12</v>
      </c>
      <c r="C26" s="43" t="s">
        <v>327</v>
      </c>
      <c r="D26" s="44"/>
      <c r="E26" s="44" t="s">
        <v>750</v>
      </c>
      <c r="F26" s="45">
        <v>442.90000000000003</v>
      </c>
      <c r="G26" s="45">
        <v>388.40000000000003</v>
      </c>
      <c r="H26" s="45">
        <v>354.07</v>
      </c>
      <c r="I26" s="45">
        <f t="shared" si="0"/>
        <v>79.943553849627449</v>
      </c>
      <c r="J26" s="45">
        <f t="shared" si="1"/>
        <v>91.161174047373834</v>
      </c>
    </row>
    <row r="27" spans="1:10" ht="25.5" x14ac:dyDescent="0.2">
      <c r="A27" s="31"/>
      <c r="B27" s="42">
        <v>13</v>
      </c>
      <c r="C27" s="43" t="s">
        <v>88</v>
      </c>
      <c r="D27" s="44"/>
      <c r="E27" s="44" t="s">
        <v>900</v>
      </c>
      <c r="F27" s="45">
        <v>24612.3</v>
      </c>
      <c r="G27" s="45">
        <v>28289.010000000002</v>
      </c>
      <c r="H27" s="45">
        <v>28230.93</v>
      </c>
      <c r="I27" s="45">
        <f t="shared" si="0"/>
        <v>114.70252678538779</v>
      </c>
      <c r="J27" s="45">
        <f t="shared" si="1"/>
        <v>99.79469058832386</v>
      </c>
    </row>
    <row r="28" spans="1:10" ht="25.5" x14ac:dyDescent="0.2">
      <c r="A28" s="31"/>
      <c r="B28" s="42">
        <v>14</v>
      </c>
      <c r="C28" s="43" t="s">
        <v>917</v>
      </c>
      <c r="D28" s="44"/>
      <c r="E28" s="44" t="s">
        <v>918</v>
      </c>
      <c r="F28" s="45">
        <v>493.40000000000003</v>
      </c>
      <c r="G28" s="45">
        <v>662.92</v>
      </c>
      <c r="H28" s="45">
        <v>662.89</v>
      </c>
      <c r="I28" s="45">
        <f t="shared" si="0"/>
        <v>134.35143899473044</v>
      </c>
      <c r="J28" s="45">
        <f t="shared" si="1"/>
        <v>99.995474567066921</v>
      </c>
    </row>
    <row r="29" spans="1:10" ht="25.5" x14ac:dyDescent="0.2">
      <c r="A29" s="31"/>
      <c r="B29" s="42">
        <v>15</v>
      </c>
      <c r="C29" s="43" t="s">
        <v>46</v>
      </c>
      <c r="D29" s="44"/>
      <c r="E29" s="44" t="s">
        <v>908</v>
      </c>
      <c r="F29" s="45">
        <v>487.7</v>
      </c>
      <c r="G29" s="45">
        <v>503.90999999999997</v>
      </c>
      <c r="H29" s="45">
        <v>503.90999999999997</v>
      </c>
      <c r="I29" s="45">
        <f t="shared" si="0"/>
        <v>103.32376460939101</v>
      </c>
      <c r="J29" s="45">
        <f t="shared" si="1"/>
        <v>100</v>
      </c>
    </row>
    <row r="30" spans="1:10" ht="38.25" x14ac:dyDescent="0.2">
      <c r="A30" s="31"/>
      <c r="B30" s="42">
        <v>16</v>
      </c>
      <c r="C30" s="43" t="s">
        <v>12</v>
      </c>
      <c r="D30" s="44"/>
      <c r="E30" s="44" t="s">
        <v>592</v>
      </c>
      <c r="F30" s="45"/>
      <c r="G30" s="45">
        <v>65.73</v>
      </c>
      <c r="H30" s="45">
        <v>65.73</v>
      </c>
      <c r="I30" s="45"/>
      <c r="J30" s="45">
        <f t="shared" si="1"/>
        <v>100</v>
      </c>
    </row>
    <row r="31" spans="1:10" x14ac:dyDescent="0.2">
      <c r="A31" s="31"/>
      <c r="B31" s="42">
        <v>17</v>
      </c>
      <c r="C31" s="43" t="s">
        <v>331</v>
      </c>
      <c r="D31" s="44"/>
      <c r="E31" s="44" t="s">
        <v>899</v>
      </c>
      <c r="F31" s="45">
        <v>1279.4000000000001</v>
      </c>
      <c r="G31" s="45">
        <v>1302.31</v>
      </c>
      <c r="H31" s="45">
        <v>1302.31</v>
      </c>
      <c r="I31" s="45">
        <f t="shared" si="0"/>
        <v>101.79068313271844</v>
      </c>
      <c r="J31" s="45">
        <f t="shared" si="1"/>
        <v>100</v>
      </c>
    </row>
    <row r="32" spans="1:10" x14ac:dyDescent="0.2">
      <c r="A32" s="31"/>
      <c r="B32" s="42">
        <v>18</v>
      </c>
      <c r="C32" s="43" t="s">
        <v>15</v>
      </c>
      <c r="D32" s="44"/>
      <c r="E32" s="44" t="s">
        <v>593</v>
      </c>
      <c r="F32" s="45">
        <v>66</v>
      </c>
      <c r="G32" s="45">
        <v>254.63</v>
      </c>
      <c r="H32" s="45">
        <v>254.44</v>
      </c>
      <c r="I32" s="45">
        <f t="shared" si="0"/>
        <v>385.5151515151515</v>
      </c>
      <c r="J32" s="45">
        <f t="shared" si="1"/>
        <v>99.925381926717193</v>
      </c>
    </row>
    <row r="33" spans="1:10" x14ac:dyDescent="0.2">
      <c r="A33" s="31"/>
      <c r="B33" s="42">
        <v>19</v>
      </c>
      <c r="C33" s="43" t="s">
        <v>528</v>
      </c>
      <c r="D33" s="44"/>
      <c r="E33" s="44" t="s">
        <v>456</v>
      </c>
      <c r="F33" s="45"/>
      <c r="G33" s="45">
        <v>1312.29</v>
      </c>
      <c r="H33" s="45">
        <v>1312.29</v>
      </c>
      <c r="I33" s="45"/>
      <c r="J33" s="45">
        <f t="shared" si="1"/>
        <v>100</v>
      </c>
    </row>
    <row r="34" spans="1:10" x14ac:dyDescent="0.2">
      <c r="A34" s="31"/>
      <c r="B34" s="42">
        <v>20</v>
      </c>
      <c r="C34" s="43" t="s">
        <v>13</v>
      </c>
      <c r="D34" s="44"/>
      <c r="E34" s="44" t="s">
        <v>752</v>
      </c>
      <c r="F34" s="45">
        <v>110.5</v>
      </c>
      <c r="G34" s="45">
        <v>180.61</v>
      </c>
      <c r="H34" s="45">
        <v>180.61</v>
      </c>
      <c r="I34" s="45">
        <f t="shared" si="0"/>
        <v>163.44796380090497</v>
      </c>
      <c r="J34" s="45">
        <f t="shared" si="1"/>
        <v>100</v>
      </c>
    </row>
    <row r="35" spans="1:10" x14ac:dyDescent="0.2">
      <c r="A35" s="31"/>
      <c r="B35" s="42">
        <v>21</v>
      </c>
      <c r="C35" s="43" t="s">
        <v>1018</v>
      </c>
      <c r="D35" s="44"/>
      <c r="E35" s="44" t="s">
        <v>952</v>
      </c>
      <c r="F35" s="45">
        <v>39.200000000000003</v>
      </c>
      <c r="G35" s="45"/>
      <c r="H35" s="45"/>
      <c r="I35" s="45">
        <f t="shared" si="0"/>
        <v>0</v>
      </c>
      <c r="J35" s="45"/>
    </row>
    <row r="36" spans="1:10" x14ac:dyDescent="0.2">
      <c r="A36" s="31"/>
      <c r="B36" s="42">
        <v>22</v>
      </c>
      <c r="C36" s="43" t="s">
        <v>521</v>
      </c>
      <c r="D36" s="44"/>
      <c r="E36" s="44" t="s">
        <v>86</v>
      </c>
      <c r="F36" s="45">
        <v>200</v>
      </c>
      <c r="G36" s="45">
        <v>200</v>
      </c>
      <c r="H36" s="45">
        <v>200</v>
      </c>
      <c r="I36" s="45">
        <f t="shared" si="0"/>
        <v>100</v>
      </c>
      <c r="J36" s="45">
        <f t="shared" si="1"/>
        <v>100</v>
      </c>
    </row>
    <row r="37" spans="1:10" x14ac:dyDescent="0.2">
      <c r="A37" s="31"/>
      <c r="B37" s="42">
        <v>23</v>
      </c>
      <c r="C37" s="43" t="s">
        <v>522</v>
      </c>
      <c r="D37" s="44"/>
      <c r="E37" s="44" t="s">
        <v>896</v>
      </c>
      <c r="F37" s="45">
        <v>251.8</v>
      </c>
      <c r="G37" s="45">
        <v>263.72000000000003</v>
      </c>
      <c r="H37" s="45">
        <v>262.33999999999997</v>
      </c>
      <c r="I37" s="45">
        <f t="shared" si="0"/>
        <v>104.18586179507545</v>
      </c>
      <c r="J37" s="45">
        <f t="shared" si="1"/>
        <v>99.476717730926723</v>
      </c>
    </row>
    <row r="38" spans="1:10" x14ac:dyDescent="0.2">
      <c r="A38" s="31"/>
      <c r="B38" s="42">
        <v>24</v>
      </c>
      <c r="C38" s="43" t="s">
        <v>90</v>
      </c>
      <c r="D38" s="44"/>
      <c r="E38" s="44" t="s">
        <v>897</v>
      </c>
      <c r="F38" s="45">
        <v>45417.9</v>
      </c>
      <c r="G38" s="45">
        <v>50700.749999999993</v>
      </c>
      <c r="H38" s="45">
        <v>49327.68</v>
      </c>
      <c r="I38" s="45">
        <f t="shared" si="0"/>
        <v>108.60845613733791</v>
      </c>
      <c r="J38" s="45">
        <f t="shared" si="1"/>
        <v>97.291815209834184</v>
      </c>
    </row>
    <row r="39" spans="1:10" ht="25.5" x14ac:dyDescent="0.2">
      <c r="A39" s="31"/>
      <c r="B39" s="37"/>
      <c r="C39" s="38" t="s">
        <v>1357</v>
      </c>
      <c r="D39" s="39" t="s">
        <v>561</v>
      </c>
      <c r="E39" s="39"/>
      <c r="F39" s="40">
        <v>458939</v>
      </c>
      <c r="G39" s="40">
        <f>SUM(G40:G71)</f>
        <v>461787.04339999997</v>
      </c>
      <c r="H39" s="40">
        <f>SUM(H40:H71)</f>
        <v>460386.83806714986</v>
      </c>
      <c r="I39" s="40">
        <f t="shared" si="0"/>
        <v>100.3154750559769</v>
      </c>
      <c r="J39" s="40">
        <f t="shared" si="1"/>
        <v>99.696785487409784</v>
      </c>
    </row>
    <row r="40" spans="1:10" x14ac:dyDescent="0.2">
      <c r="A40" s="31"/>
      <c r="B40" s="42">
        <v>1</v>
      </c>
      <c r="C40" s="43" t="s">
        <v>1172</v>
      </c>
      <c r="D40" s="44"/>
      <c r="E40" s="44" t="s">
        <v>926</v>
      </c>
      <c r="F40" s="45">
        <v>380.1</v>
      </c>
      <c r="G40" s="45">
        <v>416.22570000000002</v>
      </c>
      <c r="H40" s="45">
        <v>416.22570000000002</v>
      </c>
      <c r="I40" s="45">
        <f t="shared" si="0"/>
        <v>109.50426203630623</v>
      </c>
      <c r="J40" s="45">
        <f t="shared" si="1"/>
        <v>100</v>
      </c>
    </row>
    <row r="41" spans="1:10" x14ac:dyDescent="0.2">
      <c r="A41" s="31"/>
      <c r="B41" s="42">
        <v>2</v>
      </c>
      <c r="C41" s="43" t="s">
        <v>237</v>
      </c>
      <c r="D41" s="44"/>
      <c r="E41" s="44" t="s">
        <v>884</v>
      </c>
      <c r="F41" s="45">
        <v>5</v>
      </c>
      <c r="G41" s="45">
        <v>5.0048000000000004</v>
      </c>
      <c r="H41" s="45">
        <v>5.0048000000000004</v>
      </c>
      <c r="I41" s="45">
        <f t="shared" si="0"/>
        <v>100.096</v>
      </c>
      <c r="J41" s="45">
        <f t="shared" si="1"/>
        <v>100</v>
      </c>
    </row>
    <row r="42" spans="1:10" x14ac:dyDescent="0.2">
      <c r="A42" s="31"/>
      <c r="B42" s="42">
        <v>3</v>
      </c>
      <c r="C42" s="43" t="s">
        <v>91</v>
      </c>
      <c r="D42" s="44"/>
      <c r="E42" s="44" t="s">
        <v>883</v>
      </c>
      <c r="F42" s="45">
        <v>10080</v>
      </c>
      <c r="G42" s="45">
        <v>11415.653</v>
      </c>
      <c r="H42" s="45">
        <v>11415.653</v>
      </c>
      <c r="I42" s="45">
        <f t="shared" si="0"/>
        <v>113.25052579365081</v>
      </c>
      <c r="J42" s="45">
        <f t="shared" si="1"/>
        <v>100</v>
      </c>
    </row>
    <row r="43" spans="1:10" x14ac:dyDescent="0.2">
      <c r="A43" s="31"/>
      <c r="B43" s="42">
        <v>4</v>
      </c>
      <c r="C43" s="43" t="s">
        <v>915</v>
      </c>
      <c r="D43" s="44"/>
      <c r="E43" s="44" t="s">
        <v>916</v>
      </c>
      <c r="F43" s="45">
        <v>24027.200000000001</v>
      </c>
      <c r="G43" s="45">
        <v>27534.194800000001</v>
      </c>
      <c r="H43" s="45">
        <v>27534.194800000001</v>
      </c>
      <c r="I43" s="45">
        <f t="shared" si="0"/>
        <v>114.59593627222482</v>
      </c>
      <c r="J43" s="45">
        <f t="shared" si="1"/>
        <v>100</v>
      </c>
    </row>
    <row r="44" spans="1:10" x14ac:dyDescent="0.2">
      <c r="A44" s="31"/>
      <c r="B44" s="42">
        <v>5</v>
      </c>
      <c r="C44" s="43" t="s">
        <v>360</v>
      </c>
      <c r="D44" s="44"/>
      <c r="E44" s="44" t="s">
        <v>443</v>
      </c>
      <c r="F44" s="45">
        <v>331364.2</v>
      </c>
      <c r="G44" s="45">
        <v>315907.8665</v>
      </c>
      <c r="H44" s="45">
        <v>315171.49161684001</v>
      </c>
      <c r="I44" s="45">
        <f t="shared" si="0"/>
        <v>95.113319911094791</v>
      </c>
      <c r="J44" s="45">
        <f t="shared" si="1"/>
        <v>99.766902011235615</v>
      </c>
    </row>
    <row r="45" spans="1:10" x14ac:dyDescent="0.2">
      <c r="A45" s="31"/>
      <c r="B45" s="42">
        <v>6</v>
      </c>
      <c r="C45" s="43" t="s">
        <v>235</v>
      </c>
      <c r="D45" s="44"/>
      <c r="E45" s="44" t="s">
        <v>902</v>
      </c>
      <c r="F45" s="45">
        <v>2771.7000000000003</v>
      </c>
      <c r="G45" s="45">
        <v>3099.9250999999999</v>
      </c>
      <c r="H45" s="45">
        <v>3099.9250999999999</v>
      </c>
      <c r="I45" s="45">
        <f t="shared" si="0"/>
        <v>111.84201392647111</v>
      </c>
      <c r="J45" s="45">
        <f t="shared" si="1"/>
        <v>100</v>
      </c>
    </row>
    <row r="46" spans="1:10" x14ac:dyDescent="0.2">
      <c r="A46" s="31"/>
      <c r="B46" s="42">
        <v>7</v>
      </c>
      <c r="C46" s="43" t="s">
        <v>42</v>
      </c>
      <c r="D46" s="44"/>
      <c r="E46" s="44" t="s">
        <v>1033</v>
      </c>
      <c r="F46" s="45">
        <v>2268.2000000000003</v>
      </c>
      <c r="G46" s="45">
        <v>2435.4052999999999</v>
      </c>
      <c r="H46" s="45">
        <v>2400.8414260900004</v>
      </c>
      <c r="I46" s="45">
        <f t="shared" si="0"/>
        <v>105.84787170840315</v>
      </c>
      <c r="J46" s="45">
        <f t="shared" si="1"/>
        <v>98.580775285739932</v>
      </c>
    </row>
    <row r="47" spans="1:10" x14ac:dyDescent="0.2">
      <c r="A47" s="31"/>
      <c r="B47" s="42">
        <v>8</v>
      </c>
      <c r="C47" s="43" t="s">
        <v>646</v>
      </c>
      <c r="D47" s="44"/>
      <c r="E47" s="44" t="s">
        <v>87</v>
      </c>
      <c r="F47" s="45">
        <v>19649.7</v>
      </c>
      <c r="G47" s="45">
        <v>24101.648999999998</v>
      </c>
      <c r="H47" s="45">
        <v>24071.372275670001</v>
      </c>
      <c r="I47" s="45">
        <f t="shared" si="0"/>
        <v>122.50249253510232</v>
      </c>
      <c r="J47" s="45">
        <f t="shared" si="1"/>
        <v>99.874379033857821</v>
      </c>
    </row>
    <row r="48" spans="1:10" x14ac:dyDescent="0.2">
      <c r="A48" s="31"/>
      <c r="B48" s="42">
        <v>9</v>
      </c>
      <c r="C48" s="43" t="s">
        <v>645</v>
      </c>
      <c r="D48" s="44"/>
      <c r="E48" s="44" t="s">
        <v>588</v>
      </c>
      <c r="F48" s="45">
        <v>1779.5</v>
      </c>
      <c r="G48" s="45">
        <v>2043.1893</v>
      </c>
      <c r="H48" s="45">
        <v>2043.1673000000001</v>
      </c>
      <c r="I48" s="45">
        <f t="shared" si="0"/>
        <v>114.81693172239393</v>
      </c>
      <c r="J48" s="45">
        <f t="shared" si="1"/>
        <v>99.998923251996288</v>
      </c>
    </row>
    <row r="49" spans="1:10" x14ac:dyDescent="0.2">
      <c r="A49" s="31"/>
      <c r="B49" s="42">
        <v>10</v>
      </c>
      <c r="C49" s="43" t="s">
        <v>313</v>
      </c>
      <c r="D49" s="44"/>
      <c r="E49" s="44" t="s">
        <v>923</v>
      </c>
      <c r="F49" s="45">
        <v>760.2</v>
      </c>
      <c r="G49" s="45">
        <v>906.81060000000002</v>
      </c>
      <c r="H49" s="45">
        <v>901.54420779999998</v>
      </c>
      <c r="I49" s="45">
        <f t="shared" si="0"/>
        <v>118.59302917653247</v>
      </c>
      <c r="J49" s="45">
        <f t="shared" si="1"/>
        <v>99.419240114749428</v>
      </c>
    </row>
    <row r="50" spans="1:10" ht="38.25" x14ac:dyDescent="0.2">
      <c r="A50" s="31"/>
      <c r="B50" s="42">
        <v>11</v>
      </c>
      <c r="C50" s="43" t="s">
        <v>14</v>
      </c>
      <c r="D50" s="44"/>
      <c r="E50" s="44" t="s">
        <v>1032</v>
      </c>
      <c r="F50" s="45">
        <v>129.80000000000001</v>
      </c>
      <c r="G50" s="45">
        <v>129.78</v>
      </c>
      <c r="H50" s="45">
        <v>127.04119349999999</v>
      </c>
      <c r="I50" s="45">
        <f t="shared" si="0"/>
        <v>97.874571263482267</v>
      </c>
      <c r="J50" s="45">
        <f t="shared" si="1"/>
        <v>97.889654415164117</v>
      </c>
    </row>
    <row r="51" spans="1:10" x14ac:dyDescent="0.2">
      <c r="A51" s="31"/>
      <c r="B51" s="42">
        <v>12</v>
      </c>
      <c r="C51" s="43" t="s">
        <v>732</v>
      </c>
      <c r="D51" s="44"/>
      <c r="E51" s="44" t="s">
        <v>782</v>
      </c>
      <c r="F51" s="45">
        <v>4494.2</v>
      </c>
      <c r="G51" s="45">
        <v>4923.8730000000005</v>
      </c>
      <c r="H51" s="45">
        <v>4923.8729999999996</v>
      </c>
      <c r="I51" s="45">
        <f t="shared" si="0"/>
        <v>109.56061145476393</v>
      </c>
      <c r="J51" s="45">
        <f t="shared" si="1"/>
        <v>99.999999999999972</v>
      </c>
    </row>
    <row r="52" spans="1:10" x14ac:dyDescent="0.2">
      <c r="A52" s="31"/>
      <c r="B52" s="42">
        <v>13</v>
      </c>
      <c r="C52" s="43" t="s">
        <v>734</v>
      </c>
      <c r="D52" s="44"/>
      <c r="E52" s="44" t="s">
        <v>589</v>
      </c>
      <c r="F52" s="45">
        <v>7375.2</v>
      </c>
      <c r="G52" s="45">
        <v>8320.33</v>
      </c>
      <c r="H52" s="45">
        <v>8320.3299000000006</v>
      </c>
      <c r="I52" s="45">
        <f t="shared" si="0"/>
        <v>112.81497315327043</v>
      </c>
      <c r="J52" s="45">
        <f t="shared" si="1"/>
        <v>99.999998798124608</v>
      </c>
    </row>
    <row r="53" spans="1:10" x14ac:dyDescent="0.2">
      <c r="A53" s="31"/>
      <c r="B53" s="42">
        <v>14</v>
      </c>
      <c r="C53" s="43" t="s">
        <v>330</v>
      </c>
      <c r="D53" s="44"/>
      <c r="E53" s="44" t="s">
        <v>785</v>
      </c>
      <c r="F53" s="45">
        <v>4324.3</v>
      </c>
      <c r="G53" s="45">
        <v>4823.3890000000001</v>
      </c>
      <c r="H53" s="45">
        <v>4823.3890000000001</v>
      </c>
      <c r="I53" s="45">
        <f t="shared" si="0"/>
        <v>111.5414980459265</v>
      </c>
      <c r="J53" s="45">
        <f t="shared" si="1"/>
        <v>100</v>
      </c>
    </row>
    <row r="54" spans="1:10" ht="25.5" x14ac:dyDescent="0.2">
      <c r="A54" s="31"/>
      <c r="B54" s="42">
        <v>15</v>
      </c>
      <c r="C54" s="43" t="s">
        <v>327</v>
      </c>
      <c r="D54" s="44"/>
      <c r="E54" s="44" t="s">
        <v>750</v>
      </c>
      <c r="F54" s="45">
        <v>757.6</v>
      </c>
      <c r="G54" s="45">
        <v>802.39599999999996</v>
      </c>
      <c r="H54" s="45">
        <v>367.76843134000001</v>
      </c>
      <c r="I54" s="45">
        <f t="shared" si="0"/>
        <v>48.543879532734948</v>
      </c>
      <c r="J54" s="45">
        <f t="shared" si="1"/>
        <v>45.833781741185156</v>
      </c>
    </row>
    <row r="55" spans="1:10" ht="25.5" x14ac:dyDescent="0.2">
      <c r="A55" s="31"/>
      <c r="B55" s="42">
        <v>16</v>
      </c>
      <c r="C55" s="43" t="s">
        <v>917</v>
      </c>
      <c r="D55" s="44"/>
      <c r="E55" s="44" t="s">
        <v>918</v>
      </c>
      <c r="F55" s="45">
        <v>703.7</v>
      </c>
      <c r="G55" s="45">
        <v>754.44140000000004</v>
      </c>
      <c r="H55" s="45">
        <v>751.24490853999998</v>
      </c>
      <c r="I55" s="45">
        <f t="shared" si="0"/>
        <v>106.75641729998577</v>
      </c>
      <c r="J55" s="45">
        <f t="shared" si="1"/>
        <v>99.576310173328224</v>
      </c>
    </row>
    <row r="56" spans="1:10" x14ac:dyDescent="0.2">
      <c r="A56" s="31"/>
      <c r="B56" s="42">
        <v>17</v>
      </c>
      <c r="C56" s="43" t="s">
        <v>147</v>
      </c>
      <c r="D56" s="44"/>
      <c r="E56" s="44" t="s">
        <v>85</v>
      </c>
      <c r="F56" s="45">
        <v>1796.4</v>
      </c>
      <c r="G56" s="45">
        <v>1892.9166</v>
      </c>
      <c r="H56" s="45">
        <v>1858.0265767200001</v>
      </c>
      <c r="I56" s="45">
        <f t="shared" si="0"/>
        <v>103.4305598263193</v>
      </c>
      <c r="J56" s="45">
        <f t="shared" si="1"/>
        <v>98.15681138408317</v>
      </c>
    </row>
    <row r="57" spans="1:10" x14ac:dyDescent="0.2">
      <c r="A57" s="31"/>
      <c r="B57" s="42">
        <v>18</v>
      </c>
      <c r="C57" s="43" t="s">
        <v>1029</v>
      </c>
      <c r="D57" s="44"/>
      <c r="E57" s="44" t="s">
        <v>940</v>
      </c>
      <c r="F57" s="45">
        <v>26.8</v>
      </c>
      <c r="G57" s="45">
        <v>31.494599999999998</v>
      </c>
      <c r="H57" s="45">
        <v>31.494599999999998</v>
      </c>
      <c r="I57" s="45">
        <f t="shared" si="0"/>
        <v>117.51716417910447</v>
      </c>
      <c r="J57" s="45">
        <f t="shared" si="1"/>
        <v>100</v>
      </c>
    </row>
    <row r="58" spans="1:10" x14ac:dyDescent="0.2">
      <c r="A58" s="31"/>
      <c r="B58" s="42">
        <v>19</v>
      </c>
      <c r="C58" s="43" t="s">
        <v>131</v>
      </c>
      <c r="D58" s="44"/>
      <c r="E58" s="44" t="s">
        <v>912</v>
      </c>
      <c r="F58" s="45">
        <v>83.5</v>
      </c>
      <c r="G58" s="45">
        <v>90.880700000000004</v>
      </c>
      <c r="H58" s="45">
        <v>90.88069999999999</v>
      </c>
      <c r="I58" s="45">
        <f t="shared" si="0"/>
        <v>108.83916167664668</v>
      </c>
      <c r="J58" s="45">
        <f t="shared" si="1"/>
        <v>99.999999999999986</v>
      </c>
    </row>
    <row r="59" spans="1:10" x14ac:dyDescent="0.2">
      <c r="A59" s="31"/>
      <c r="B59" s="42">
        <v>20</v>
      </c>
      <c r="C59" s="43" t="s">
        <v>331</v>
      </c>
      <c r="D59" s="44"/>
      <c r="E59" s="44" t="s">
        <v>899</v>
      </c>
      <c r="F59" s="45">
        <v>26.8</v>
      </c>
      <c r="G59" s="45">
        <v>26.820099999999996</v>
      </c>
      <c r="H59" s="45">
        <v>26.8201</v>
      </c>
      <c r="I59" s="45">
        <f t="shared" si="0"/>
        <v>100.075</v>
      </c>
      <c r="J59" s="45">
        <f t="shared" si="1"/>
        <v>100.00000000000003</v>
      </c>
    </row>
    <row r="60" spans="1:10" x14ac:dyDescent="0.2">
      <c r="A60" s="31"/>
      <c r="B60" s="42">
        <v>21</v>
      </c>
      <c r="C60" s="43" t="s">
        <v>528</v>
      </c>
      <c r="D60" s="44"/>
      <c r="E60" s="44" t="s">
        <v>456</v>
      </c>
      <c r="F60" s="45">
        <v>13395</v>
      </c>
      <c r="G60" s="45">
        <v>15473.1335</v>
      </c>
      <c r="H60" s="45">
        <v>15473.1335</v>
      </c>
      <c r="I60" s="45">
        <f t="shared" si="0"/>
        <v>115.51424785367675</v>
      </c>
      <c r="J60" s="45">
        <f t="shared" si="1"/>
        <v>100</v>
      </c>
    </row>
    <row r="61" spans="1:10" x14ac:dyDescent="0.2">
      <c r="A61" s="31"/>
      <c r="B61" s="42">
        <v>22</v>
      </c>
      <c r="C61" s="43" t="s">
        <v>13</v>
      </c>
      <c r="D61" s="44"/>
      <c r="E61" s="44" t="s">
        <v>752</v>
      </c>
      <c r="F61" s="45">
        <v>1125.2</v>
      </c>
      <c r="G61" s="45">
        <v>1275.3785</v>
      </c>
      <c r="H61" s="45">
        <v>1257.13003065</v>
      </c>
      <c r="I61" s="45">
        <f t="shared" si="0"/>
        <v>111.72502938588696</v>
      </c>
      <c r="J61" s="45">
        <f t="shared" si="1"/>
        <v>98.569172261411026</v>
      </c>
    </row>
    <row r="62" spans="1:10" x14ac:dyDescent="0.2">
      <c r="A62" s="31"/>
      <c r="B62" s="42">
        <v>23</v>
      </c>
      <c r="C62" s="43" t="s">
        <v>226</v>
      </c>
      <c r="D62" s="44"/>
      <c r="E62" s="44" t="s">
        <v>1019</v>
      </c>
      <c r="F62" s="45">
        <v>208.3</v>
      </c>
      <c r="G62" s="45">
        <v>241.92270000000002</v>
      </c>
      <c r="H62" s="45">
        <v>241.92270000000002</v>
      </c>
      <c r="I62" s="45">
        <f t="shared" si="0"/>
        <v>116.14147863658187</v>
      </c>
      <c r="J62" s="45">
        <f t="shared" si="1"/>
        <v>100</v>
      </c>
    </row>
    <row r="63" spans="1:10" ht="51" x14ac:dyDescent="0.2">
      <c r="A63" s="31"/>
      <c r="B63" s="42">
        <v>24</v>
      </c>
      <c r="C63" s="43" t="s">
        <v>1014</v>
      </c>
      <c r="D63" s="44"/>
      <c r="E63" s="44" t="s">
        <v>1358</v>
      </c>
      <c r="F63" s="45">
        <v>4443.5</v>
      </c>
      <c r="G63" s="45">
        <v>4972.3774000000003</v>
      </c>
      <c r="H63" s="45">
        <v>4972.3774000000003</v>
      </c>
      <c r="I63" s="45">
        <f t="shared" si="0"/>
        <v>111.90227073253067</v>
      </c>
      <c r="J63" s="45">
        <f t="shared" si="1"/>
        <v>100</v>
      </c>
    </row>
    <row r="64" spans="1:10" ht="38.25" x14ac:dyDescent="0.2">
      <c r="A64" s="31"/>
      <c r="B64" s="42">
        <v>25</v>
      </c>
      <c r="C64" s="43" t="s">
        <v>1013</v>
      </c>
      <c r="D64" s="44"/>
      <c r="E64" s="44" t="s">
        <v>1359</v>
      </c>
      <c r="F64" s="45">
        <v>8680.9</v>
      </c>
      <c r="G64" s="45">
        <v>9523.0583999999999</v>
      </c>
      <c r="H64" s="45">
        <v>9423.0583999999999</v>
      </c>
      <c r="I64" s="45">
        <f t="shared" si="0"/>
        <v>108.54932553076296</v>
      </c>
      <c r="J64" s="45">
        <f t="shared" si="1"/>
        <v>98.949917182068319</v>
      </c>
    </row>
    <row r="65" spans="1:10" ht="51" x14ac:dyDescent="0.2">
      <c r="A65" s="31"/>
      <c r="B65" s="42">
        <v>26</v>
      </c>
      <c r="C65" s="43" t="s">
        <v>1360</v>
      </c>
      <c r="D65" s="44"/>
      <c r="E65" s="44" t="s">
        <v>1012</v>
      </c>
      <c r="F65" s="45">
        <v>12557.7</v>
      </c>
      <c r="G65" s="45">
        <v>14164.893</v>
      </c>
      <c r="H65" s="45">
        <v>14164.893</v>
      </c>
      <c r="I65" s="45">
        <f t="shared" si="0"/>
        <v>112.79846627965311</v>
      </c>
      <c r="J65" s="45">
        <f t="shared" si="1"/>
        <v>100</v>
      </c>
    </row>
    <row r="66" spans="1:10" x14ac:dyDescent="0.2">
      <c r="A66" s="31"/>
      <c r="B66" s="42">
        <v>27</v>
      </c>
      <c r="C66" s="43" t="s">
        <v>90</v>
      </c>
      <c r="D66" s="44"/>
      <c r="E66" s="44" t="s">
        <v>897</v>
      </c>
      <c r="F66" s="45">
        <v>86.100000000000009</v>
      </c>
      <c r="G66" s="45">
        <v>102.3013</v>
      </c>
      <c r="H66" s="45">
        <v>102.3013</v>
      </c>
      <c r="I66" s="45">
        <f t="shared" si="0"/>
        <v>118.81684088269454</v>
      </c>
      <c r="J66" s="45">
        <f t="shared" si="1"/>
        <v>100</v>
      </c>
    </row>
    <row r="67" spans="1:10" ht="51" x14ac:dyDescent="0.2">
      <c r="A67" s="31"/>
      <c r="B67" s="42">
        <v>28</v>
      </c>
      <c r="C67" s="43" t="s">
        <v>1009</v>
      </c>
      <c r="D67" s="44"/>
      <c r="E67" s="44" t="s">
        <v>1010</v>
      </c>
      <c r="F67" s="45">
        <v>655.7</v>
      </c>
      <c r="G67" s="45">
        <v>678.14540000000011</v>
      </c>
      <c r="H67" s="45">
        <v>678.1454</v>
      </c>
      <c r="I67" s="45">
        <f t="shared" si="0"/>
        <v>103.42312032941894</v>
      </c>
      <c r="J67" s="45">
        <f t="shared" si="1"/>
        <v>99.999999999999972</v>
      </c>
    </row>
    <row r="68" spans="1:10" x14ac:dyDescent="0.2">
      <c r="A68" s="31"/>
      <c r="B68" s="42">
        <v>29</v>
      </c>
      <c r="C68" s="43" t="s">
        <v>1007</v>
      </c>
      <c r="D68" s="44"/>
      <c r="E68" s="44" t="s">
        <v>1008</v>
      </c>
      <c r="F68" s="45">
        <v>370.40000000000003</v>
      </c>
      <c r="G68" s="45">
        <v>418.28500000000003</v>
      </c>
      <c r="H68" s="45">
        <v>418.28500000000003</v>
      </c>
      <c r="I68" s="45">
        <f t="shared" si="0"/>
        <v>112.92791576673866</v>
      </c>
      <c r="J68" s="45">
        <f t="shared" si="1"/>
        <v>100</v>
      </c>
    </row>
    <row r="69" spans="1:10" ht="25.5" x14ac:dyDescent="0.2">
      <c r="A69" s="31"/>
      <c r="B69" s="42">
        <v>30</v>
      </c>
      <c r="C69" s="43" t="s">
        <v>236</v>
      </c>
      <c r="D69" s="44"/>
      <c r="E69" s="44" t="s">
        <v>934</v>
      </c>
      <c r="F69" s="45">
        <v>5.5</v>
      </c>
      <c r="G69" s="45">
        <v>0</v>
      </c>
      <c r="H69" s="45">
        <v>0</v>
      </c>
      <c r="I69" s="45">
        <f t="shared" si="0"/>
        <v>0</v>
      </c>
      <c r="J69" s="45"/>
    </row>
    <row r="70" spans="1:10" x14ac:dyDescent="0.2">
      <c r="A70" s="31"/>
      <c r="B70" s="42">
        <v>31</v>
      </c>
      <c r="C70" s="43" t="s">
        <v>1004</v>
      </c>
      <c r="D70" s="44"/>
      <c r="E70" s="44" t="s">
        <v>1005</v>
      </c>
      <c r="F70" s="45">
        <v>161.80000000000001</v>
      </c>
      <c r="G70" s="45">
        <v>0</v>
      </c>
      <c r="H70" s="45">
        <v>0</v>
      </c>
      <c r="I70" s="45">
        <f t="shared" si="0"/>
        <v>0</v>
      </c>
      <c r="J70" s="45"/>
    </row>
    <row r="71" spans="1:10" x14ac:dyDescent="0.2">
      <c r="A71" s="31"/>
      <c r="B71" s="42">
        <v>32</v>
      </c>
      <c r="C71" s="43" t="s">
        <v>913</v>
      </c>
      <c r="D71" s="44"/>
      <c r="E71" s="44" t="s">
        <v>1361</v>
      </c>
      <c r="F71" s="45">
        <v>4444.5</v>
      </c>
      <c r="G71" s="45">
        <v>5275.3027000000002</v>
      </c>
      <c r="H71" s="45">
        <v>5275.3027000000002</v>
      </c>
      <c r="I71" s="45">
        <f t="shared" si="0"/>
        <v>118.69282708966138</v>
      </c>
      <c r="J71" s="45">
        <f t="shared" si="1"/>
        <v>100</v>
      </c>
    </row>
    <row r="72" spans="1:10" ht="25.5" x14ac:dyDescent="0.2">
      <c r="A72" s="31"/>
      <c r="B72" s="37"/>
      <c r="C72" s="38" t="s">
        <v>1362</v>
      </c>
      <c r="D72" s="39" t="s">
        <v>921</v>
      </c>
      <c r="E72" s="39"/>
      <c r="F72" s="40">
        <v>1064048.2</v>
      </c>
      <c r="G72" s="40">
        <f>SUM(G73:G112)</f>
        <v>1016732.6413999998</v>
      </c>
      <c r="H72" s="40">
        <f>SUM(H73:H112)</f>
        <v>990971.10125970002</v>
      </c>
      <c r="I72" s="40">
        <f t="shared" si="0"/>
        <v>93.132162740343915</v>
      </c>
      <c r="J72" s="40">
        <f t="shared" si="1"/>
        <v>97.466242442572977</v>
      </c>
    </row>
    <row r="73" spans="1:10" x14ac:dyDescent="0.2">
      <c r="A73" s="31"/>
      <c r="B73" s="42">
        <v>1</v>
      </c>
      <c r="C73" s="43" t="s">
        <v>1172</v>
      </c>
      <c r="D73" s="44"/>
      <c r="E73" s="44" t="s">
        <v>926</v>
      </c>
      <c r="F73" s="45">
        <v>1.2</v>
      </c>
      <c r="G73" s="45">
        <v>1.1714</v>
      </c>
      <c r="H73" s="45">
        <v>1.1714</v>
      </c>
      <c r="I73" s="45">
        <f t="shared" si="0"/>
        <v>97.616666666666674</v>
      </c>
      <c r="J73" s="45">
        <f t="shared" si="1"/>
        <v>100</v>
      </c>
    </row>
    <row r="74" spans="1:10" x14ac:dyDescent="0.2">
      <c r="A74" s="31"/>
      <c r="B74" s="42">
        <v>2</v>
      </c>
      <c r="C74" s="43" t="s">
        <v>91</v>
      </c>
      <c r="D74" s="44"/>
      <c r="E74" s="44" t="s">
        <v>883</v>
      </c>
      <c r="F74" s="45">
        <v>75.600000000000009</v>
      </c>
      <c r="G74" s="45">
        <v>85.940600000000003</v>
      </c>
      <c r="H74" s="45">
        <v>85.733997380000005</v>
      </c>
      <c r="I74" s="45">
        <f t="shared" si="0"/>
        <v>113.40475843915343</v>
      </c>
      <c r="J74" s="45">
        <f t="shared" si="1"/>
        <v>99.759598350488602</v>
      </c>
    </row>
    <row r="75" spans="1:10" x14ac:dyDescent="0.2">
      <c r="A75" s="31"/>
      <c r="B75" s="42">
        <v>3</v>
      </c>
      <c r="C75" s="43" t="s">
        <v>915</v>
      </c>
      <c r="D75" s="44"/>
      <c r="E75" s="44" t="s">
        <v>916</v>
      </c>
      <c r="F75" s="45">
        <v>334.8</v>
      </c>
      <c r="G75" s="45">
        <v>421.42140000000001</v>
      </c>
      <c r="H75" s="45">
        <v>415.40376250999998</v>
      </c>
      <c r="I75" s="45">
        <f t="shared" si="0"/>
        <v>124.0751978823178</v>
      </c>
      <c r="J75" s="45">
        <f t="shared" si="1"/>
        <v>98.572061720168918</v>
      </c>
    </row>
    <row r="76" spans="1:10" x14ac:dyDescent="0.2">
      <c r="A76" s="31"/>
      <c r="B76" s="42">
        <v>4</v>
      </c>
      <c r="C76" s="43" t="s">
        <v>360</v>
      </c>
      <c r="D76" s="44"/>
      <c r="E76" s="44" t="s">
        <v>443</v>
      </c>
      <c r="F76" s="45">
        <v>7390.3</v>
      </c>
      <c r="G76" s="45">
        <v>6773.4274000000005</v>
      </c>
      <c r="H76" s="45">
        <v>6179.6287971799993</v>
      </c>
      <c r="I76" s="45">
        <f t="shared" si="0"/>
        <v>83.618104774907636</v>
      </c>
      <c r="J76" s="45">
        <f t="shared" si="1"/>
        <v>91.233410092798792</v>
      </c>
    </row>
    <row r="77" spans="1:10" x14ac:dyDescent="0.2">
      <c r="A77" s="31"/>
      <c r="B77" s="42">
        <v>5</v>
      </c>
      <c r="C77" s="43" t="s">
        <v>235</v>
      </c>
      <c r="D77" s="44"/>
      <c r="E77" s="44" t="s">
        <v>902</v>
      </c>
      <c r="F77" s="45">
        <v>73.600000000000009</v>
      </c>
      <c r="G77" s="45">
        <v>73.608899999999991</v>
      </c>
      <c r="H77" s="45">
        <v>70.853944290000001</v>
      </c>
      <c r="I77" s="45">
        <f t="shared" si="0"/>
        <v>96.268946046195651</v>
      </c>
      <c r="J77" s="45">
        <f t="shared" si="1"/>
        <v>96.257306236066569</v>
      </c>
    </row>
    <row r="78" spans="1:10" x14ac:dyDescent="0.2">
      <c r="A78" s="31"/>
      <c r="B78" s="42">
        <v>6</v>
      </c>
      <c r="C78" s="43" t="s">
        <v>646</v>
      </c>
      <c r="D78" s="44"/>
      <c r="E78" s="44" t="s">
        <v>87</v>
      </c>
      <c r="F78" s="45">
        <v>728.5</v>
      </c>
      <c r="G78" s="45">
        <v>728.50340000000006</v>
      </c>
      <c r="H78" s="45">
        <v>725.48965370999997</v>
      </c>
      <c r="I78" s="45">
        <f t="shared" si="0"/>
        <v>99.586774702813997</v>
      </c>
      <c r="J78" s="45">
        <f t="shared" si="1"/>
        <v>99.586309921134202</v>
      </c>
    </row>
    <row r="79" spans="1:10" x14ac:dyDescent="0.2">
      <c r="A79" s="31"/>
      <c r="B79" s="42">
        <v>7</v>
      </c>
      <c r="C79" s="43" t="s">
        <v>645</v>
      </c>
      <c r="D79" s="44"/>
      <c r="E79" s="44" t="s">
        <v>588</v>
      </c>
      <c r="F79" s="45">
        <v>24.400000000000002</v>
      </c>
      <c r="G79" s="45">
        <v>27.143000000000001</v>
      </c>
      <c r="H79" s="45">
        <v>27.143000000000001</v>
      </c>
      <c r="I79" s="45">
        <f t="shared" si="0"/>
        <v>111.24180327868851</v>
      </c>
      <c r="J79" s="45">
        <f t="shared" si="1"/>
        <v>100</v>
      </c>
    </row>
    <row r="80" spans="1:10" ht="25.5" x14ac:dyDescent="0.2">
      <c r="A80" s="31"/>
      <c r="B80" s="42">
        <v>8</v>
      </c>
      <c r="C80" s="43" t="s">
        <v>523</v>
      </c>
      <c r="D80" s="44"/>
      <c r="E80" s="44" t="s">
        <v>947</v>
      </c>
      <c r="F80" s="45"/>
      <c r="G80" s="45">
        <v>0.1103</v>
      </c>
      <c r="H80" s="45">
        <v>0.1103</v>
      </c>
      <c r="I80" s="45"/>
      <c r="J80" s="45">
        <f t="shared" ref="J80:J143" si="2">H80/G80*100</f>
        <v>100</v>
      </c>
    </row>
    <row r="81" spans="1:10" x14ac:dyDescent="0.2">
      <c r="A81" s="31"/>
      <c r="B81" s="42">
        <v>9</v>
      </c>
      <c r="C81" s="43" t="s">
        <v>83</v>
      </c>
      <c r="D81" s="44"/>
      <c r="E81" s="44" t="s">
        <v>296</v>
      </c>
      <c r="F81" s="45">
        <v>887846.9</v>
      </c>
      <c r="G81" s="45">
        <v>822558.95360000001</v>
      </c>
      <c r="H81" s="45">
        <v>799668.99961544003</v>
      </c>
      <c r="I81" s="45">
        <f t="shared" ref="I81:I144" si="3">H81/F81*100</f>
        <v>90.068343947074652</v>
      </c>
      <c r="J81" s="45">
        <f t="shared" si="2"/>
        <v>97.21722632956822</v>
      </c>
    </row>
    <row r="82" spans="1:10" x14ac:dyDescent="0.2">
      <c r="A82" s="31"/>
      <c r="B82" s="42">
        <v>10</v>
      </c>
      <c r="C82" s="43" t="s">
        <v>333</v>
      </c>
      <c r="D82" s="44"/>
      <c r="E82" s="44" t="s">
        <v>901</v>
      </c>
      <c r="F82" s="45"/>
      <c r="G82" s="45">
        <v>16615.176899999999</v>
      </c>
      <c r="H82" s="45">
        <v>16610.464030130002</v>
      </c>
      <c r="I82" s="45"/>
      <c r="J82" s="45">
        <f t="shared" si="2"/>
        <v>99.971635150812048</v>
      </c>
    </row>
    <row r="83" spans="1:10" x14ac:dyDescent="0.2">
      <c r="A83" s="31"/>
      <c r="B83" s="42">
        <v>11</v>
      </c>
      <c r="C83" s="43" t="s">
        <v>732</v>
      </c>
      <c r="D83" s="44"/>
      <c r="E83" s="44" t="s">
        <v>782</v>
      </c>
      <c r="F83" s="45">
        <v>28.2</v>
      </c>
      <c r="G83" s="45">
        <v>28.160900000000002</v>
      </c>
      <c r="H83" s="45">
        <v>20.635008559999999</v>
      </c>
      <c r="I83" s="45">
        <f t="shared" si="3"/>
        <v>73.173789219858151</v>
      </c>
      <c r="J83" s="45">
        <f t="shared" si="2"/>
        <v>73.275387363329997</v>
      </c>
    </row>
    <row r="84" spans="1:10" x14ac:dyDescent="0.2">
      <c r="A84" s="31"/>
      <c r="B84" s="42">
        <v>12</v>
      </c>
      <c r="C84" s="43" t="s">
        <v>734</v>
      </c>
      <c r="D84" s="44"/>
      <c r="E84" s="44" t="s">
        <v>589</v>
      </c>
      <c r="F84" s="45">
        <v>269.5</v>
      </c>
      <c r="G84" s="45">
        <v>269.4853</v>
      </c>
      <c r="H84" s="45">
        <v>262.75608532000001</v>
      </c>
      <c r="I84" s="45">
        <f t="shared" si="3"/>
        <v>97.49761978478665</v>
      </c>
      <c r="J84" s="45">
        <f t="shared" si="2"/>
        <v>97.502938126866283</v>
      </c>
    </row>
    <row r="85" spans="1:10" x14ac:dyDescent="0.2">
      <c r="A85" s="31"/>
      <c r="B85" s="42">
        <v>13</v>
      </c>
      <c r="C85" s="43" t="s">
        <v>330</v>
      </c>
      <c r="D85" s="44"/>
      <c r="E85" s="44" t="s">
        <v>785</v>
      </c>
      <c r="F85" s="45">
        <v>94.8</v>
      </c>
      <c r="G85" s="45">
        <v>94.808700000000002</v>
      </c>
      <c r="H85" s="45">
        <v>90.393545759999995</v>
      </c>
      <c r="I85" s="45">
        <f t="shared" si="3"/>
        <v>95.351841518987328</v>
      </c>
      <c r="J85" s="45">
        <f t="shared" si="2"/>
        <v>95.343091678295337</v>
      </c>
    </row>
    <row r="86" spans="1:10" ht="25.5" x14ac:dyDescent="0.2">
      <c r="A86" s="31"/>
      <c r="B86" s="42">
        <v>14</v>
      </c>
      <c r="C86" s="43" t="s">
        <v>327</v>
      </c>
      <c r="D86" s="44"/>
      <c r="E86" s="44" t="s">
        <v>750</v>
      </c>
      <c r="F86" s="45">
        <v>945.1</v>
      </c>
      <c r="G86" s="45">
        <v>940.04489999999998</v>
      </c>
      <c r="H86" s="45">
        <v>937.15425436999999</v>
      </c>
      <c r="I86" s="45">
        <f t="shared" si="3"/>
        <v>99.159269322822979</v>
      </c>
      <c r="J86" s="45">
        <f t="shared" si="2"/>
        <v>99.692499195517144</v>
      </c>
    </row>
    <row r="87" spans="1:10" ht="25.5" x14ac:dyDescent="0.2">
      <c r="A87" s="31"/>
      <c r="B87" s="42">
        <v>15</v>
      </c>
      <c r="C87" s="43" t="s">
        <v>917</v>
      </c>
      <c r="D87" s="44"/>
      <c r="E87" s="44" t="s">
        <v>918</v>
      </c>
      <c r="F87" s="45">
        <v>83022</v>
      </c>
      <c r="G87" s="45">
        <v>92204.223799999992</v>
      </c>
      <c r="H87" s="45">
        <v>90422.22830254001</v>
      </c>
      <c r="I87" s="45">
        <f t="shared" si="3"/>
        <v>108.9135750795452</v>
      </c>
      <c r="J87" s="45">
        <f t="shared" si="2"/>
        <v>98.067338540449839</v>
      </c>
    </row>
    <row r="88" spans="1:10" x14ac:dyDescent="0.2">
      <c r="A88" s="31"/>
      <c r="B88" s="42">
        <v>16</v>
      </c>
      <c r="C88" s="43" t="s">
        <v>89</v>
      </c>
      <c r="D88" s="44"/>
      <c r="E88" s="44" t="s">
        <v>944</v>
      </c>
      <c r="F88" s="45">
        <v>30757.8</v>
      </c>
      <c r="G88" s="45">
        <v>27630.082300000002</v>
      </c>
      <c r="H88" s="45">
        <v>27567.822338629998</v>
      </c>
      <c r="I88" s="45">
        <f t="shared" si="3"/>
        <v>89.628719669904868</v>
      </c>
      <c r="J88" s="45">
        <f t="shared" si="2"/>
        <v>99.774666029966895</v>
      </c>
    </row>
    <row r="89" spans="1:10" x14ac:dyDescent="0.2">
      <c r="A89" s="31"/>
      <c r="B89" s="42">
        <v>17</v>
      </c>
      <c r="C89" s="43" t="s">
        <v>147</v>
      </c>
      <c r="D89" s="44"/>
      <c r="E89" s="44" t="s">
        <v>85</v>
      </c>
      <c r="F89" s="45">
        <v>262.3</v>
      </c>
      <c r="G89" s="45">
        <v>205.75450000000001</v>
      </c>
      <c r="H89" s="45">
        <v>204.20427106</v>
      </c>
      <c r="I89" s="45">
        <f t="shared" si="3"/>
        <v>77.851418627525732</v>
      </c>
      <c r="J89" s="45">
        <f t="shared" si="2"/>
        <v>99.246563773817826</v>
      </c>
    </row>
    <row r="90" spans="1:10" x14ac:dyDescent="0.2">
      <c r="A90" s="31"/>
      <c r="B90" s="42">
        <v>18</v>
      </c>
      <c r="C90" s="43" t="s">
        <v>328</v>
      </c>
      <c r="D90" s="44"/>
      <c r="E90" s="44" t="s">
        <v>911</v>
      </c>
      <c r="F90" s="45"/>
      <c r="G90" s="45">
        <v>5.0136000000000003</v>
      </c>
      <c r="H90" s="45">
        <v>4.8754161500000004</v>
      </c>
      <c r="I90" s="45"/>
      <c r="J90" s="45">
        <f t="shared" si="2"/>
        <v>97.243819810116477</v>
      </c>
    </row>
    <row r="91" spans="1:10" x14ac:dyDescent="0.2">
      <c r="A91" s="31"/>
      <c r="B91" s="42">
        <v>19</v>
      </c>
      <c r="C91" s="43" t="s">
        <v>1029</v>
      </c>
      <c r="D91" s="44"/>
      <c r="E91" s="44" t="s">
        <v>940</v>
      </c>
      <c r="F91" s="45">
        <v>0.6</v>
      </c>
      <c r="G91" s="45">
        <v>0.73950000000000005</v>
      </c>
      <c r="H91" s="45">
        <v>0.73950000000000005</v>
      </c>
      <c r="I91" s="45">
        <f t="shared" si="3"/>
        <v>123.25000000000001</v>
      </c>
      <c r="J91" s="45">
        <f t="shared" si="2"/>
        <v>100</v>
      </c>
    </row>
    <row r="92" spans="1:10" x14ac:dyDescent="0.2">
      <c r="A92" s="31"/>
      <c r="B92" s="42">
        <v>20</v>
      </c>
      <c r="C92" s="43" t="s">
        <v>131</v>
      </c>
      <c r="D92" s="44"/>
      <c r="E92" s="44" t="s">
        <v>912</v>
      </c>
      <c r="F92" s="45">
        <v>1.2</v>
      </c>
      <c r="G92" s="45">
        <v>1.1930000000000001</v>
      </c>
      <c r="H92" s="45">
        <v>1.1843823199999999</v>
      </c>
      <c r="I92" s="45">
        <f t="shared" si="3"/>
        <v>98.698526666666666</v>
      </c>
      <c r="J92" s="45">
        <f t="shared" si="2"/>
        <v>99.277646269907777</v>
      </c>
    </row>
    <row r="93" spans="1:10" ht="38.25" x14ac:dyDescent="0.2">
      <c r="A93" s="31"/>
      <c r="B93" s="42">
        <v>21</v>
      </c>
      <c r="C93" s="43" t="s">
        <v>12</v>
      </c>
      <c r="D93" s="44"/>
      <c r="E93" s="44" t="s">
        <v>592</v>
      </c>
      <c r="F93" s="45">
        <v>742.80000000000007</v>
      </c>
      <c r="G93" s="45">
        <v>837.82500000000005</v>
      </c>
      <c r="H93" s="45">
        <v>832.81210539999995</v>
      </c>
      <c r="I93" s="45">
        <f t="shared" si="3"/>
        <v>112.11794633817985</v>
      </c>
      <c r="J93" s="45">
        <f t="shared" si="2"/>
        <v>99.401677605705245</v>
      </c>
    </row>
    <row r="94" spans="1:10" x14ac:dyDescent="0.2">
      <c r="A94" s="31"/>
      <c r="B94" s="42">
        <v>22</v>
      </c>
      <c r="C94" s="43" t="s">
        <v>524</v>
      </c>
      <c r="D94" s="44"/>
      <c r="E94" s="44" t="s">
        <v>1028</v>
      </c>
      <c r="F94" s="45">
        <v>0</v>
      </c>
      <c r="G94" s="45">
        <v>6.5404</v>
      </c>
      <c r="H94" s="45">
        <v>6.5126097600000001</v>
      </c>
      <c r="I94" s="45"/>
      <c r="J94" s="45">
        <f t="shared" si="2"/>
        <v>99.575098770717389</v>
      </c>
    </row>
    <row r="95" spans="1:10" x14ac:dyDescent="0.2">
      <c r="A95" s="31"/>
      <c r="B95" s="42">
        <v>23</v>
      </c>
      <c r="C95" s="43" t="s">
        <v>15</v>
      </c>
      <c r="D95" s="44"/>
      <c r="E95" s="44" t="s">
        <v>593</v>
      </c>
      <c r="F95" s="45">
        <v>19135.2</v>
      </c>
      <c r="G95" s="45">
        <v>17056.128199999999</v>
      </c>
      <c r="H95" s="45">
        <v>16993.563079359999</v>
      </c>
      <c r="I95" s="45">
        <f t="shared" si="3"/>
        <v>88.807867591454482</v>
      </c>
      <c r="J95" s="45">
        <f t="shared" si="2"/>
        <v>99.633180989809873</v>
      </c>
    </row>
    <row r="96" spans="1:10" x14ac:dyDescent="0.2">
      <c r="A96" s="31"/>
      <c r="B96" s="42">
        <v>24</v>
      </c>
      <c r="C96" s="43" t="s">
        <v>447</v>
      </c>
      <c r="D96" s="44"/>
      <c r="E96" s="44" t="s">
        <v>594</v>
      </c>
      <c r="F96" s="45">
        <v>21218.7</v>
      </c>
      <c r="G96" s="45">
        <v>17175.846600000001</v>
      </c>
      <c r="H96" s="45">
        <v>17159.433973880001</v>
      </c>
      <c r="I96" s="45">
        <f t="shared" si="3"/>
        <v>80.869393383572046</v>
      </c>
      <c r="J96" s="45">
        <f t="shared" si="2"/>
        <v>99.904443568330421</v>
      </c>
    </row>
    <row r="97" spans="1:10" x14ac:dyDescent="0.2">
      <c r="A97" s="31"/>
      <c r="B97" s="42">
        <v>25</v>
      </c>
      <c r="C97" s="43" t="s">
        <v>525</v>
      </c>
      <c r="D97" s="44"/>
      <c r="E97" s="44" t="s">
        <v>1027</v>
      </c>
      <c r="F97" s="45">
        <v>1426</v>
      </c>
      <c r="G97" s="45">
        <v>3077.3033999999998</v>
      </c>
      <c r="H97" s="45">
        <v>2936.3725370000002</v>
      </c>
      <c r="I97" s="45">
        <f t="shared" si="3"/>
        <v>205.91672769985979</v>
      </c>
      <c r="J97" s="45">
        <f t="shared" si="2"/>
        <v>95.420313024708591</v>
      </c>
    </row>
    <row r="98" spans="1:10" x14ac:dyDescent="0.2">
      <c r="A98" s="31"/>
      <c r="B98" s="42">
        <v>26</v>
      </c>
      <c r="C98" s="43" t="s">
        <v>448</v>
      </c>
      <c r="D98" s="44"/>
      <c r="E98" s="44" t="s">
        <v>453</v>
      </c>
      <c r="F98" s="45">
        <v>152.9</v>
      </c>
      <c r="G98" s="45">
        <v>283.55740000000003</v>
      </c>
      <c r="H98" s="45">
        <v>281.34544442999999</v>
      </c>
      <c r="I98" s="45">
        <f t="shared" si="3"/>
        <v>184.00617686723345</v>
      </c>
      <c r="J98" s="45">
        <f t="shared" si="2"/>
        <v>99.219926699144494</v>
      </c>
    </row>
    <row r="99" spans="1:10" x14ac:dyDescent="0.2">
      <c r="A99" s="31"/>
      <c r="B99" s="42">
        <v>27</v>
      </c>
      <c r="C99" s="43" t="s">
        <v>527</v>
      </c>
      <c r="D99" s="44"/>
      <c r="E99" s="44" t="s">
        <v>1026</v>
      </c>
      <c r="F99" s="45"/>
      <c r="G99" s="45">
        <v>73.374499999999998</v>
      </c>
      <c r="H99" s="45">
        <v>54.065239569999996</v>
      </c>
      <c r="I99" s="45"/>
      <c r="J99" s="45">
        <f t="shared" si="2"/>
        <v>73.683963188846263</v>
      </c>
    </row>
    <row r="100" spans="1:10" ht="25.5" x14ac:dyDescent="0.2">
      <c r="A100" s="31"/>
      <c r="B100" s="42">
        <v>28</v>
      </c>
      <c r="C100" s="43" t="s">
        <v>526</v>
      </c>
      <c r="D100" s="44"/>
      <c r="E100" s="44" t="s">
        <v>454</v>
      </c>
      <c r="F100" s="45">
        <v>364.3</v>
      </c>
      <c r="G100" s="45">
        <v>283.93799999999999</v>
      </c>
      <c r="H100" s="45">
        <v>283.62354314999999</v>
      </c>
      <c r="I100" s="45">
        <f t="shared" si="3"/>
        <v>77.85439010430963</v>
      </c>
      <c r="J100" s="45">
        <f t="shared" si="2"/>
        <v>99.8892515795702</v>
      </c>
    </row>
    <row r="101" spans="1:10" x14ac:dyDescent="0.2">
      <c r="A101" s="31"/>
      <c r="B101" s="42">
        <v>29</v>
      </c>
      <c r="C101" s="43" t="s">
        <v>528</v>
      </c>
      <c r="D101" s="44"/>
      <c r="E101" s="44" t="s">
        <v>456</v>
      </c>
      <c r="F101" s="45">
        <v>62.5</v>
      </c>
      <c r="G101" s="45">
        <v>62.498800000000003</v>
      </c>
      <c r="H101" s="45">
        <v>62.240829409999996</v>
      </c>
      <c r="I101" s="45">
        <f t="shared" si="3"/>
        <v>99.585327055999997</v>
      </c>
      <c r="J101" s="45">
        <f t="shared" si="2"/>
        <v>99.587239130991307</v>
      </c>
    </row>
    <row r="102" spans="1:10" x14ac:dyDescent="0.2">
      <c r="A102" s="31"/>
      <c r="B102" s="42">
        <v>30</v>
      </c>
      <c r="C102" s="43" t="s">
        <v>13</v>
      </c>
      <c r="D102" s="44"/>
      <c r="E102" s="44" t="s">
        <v>752</v>
      </c>
      <c r="F102" s="45">
        <v>1.5</v>
      </c>
      <c r="G102" s="45">
        <v>1.5355000000000001</v>
      </c>
      <c r="H102" s="45">
        <v>1.5355000000000001</v>
      </c>
      <c r="I102" s="45">
        <f t="shared" si="3"/>
        <v>102.36666666666667</v>
      </c>
      <c r="J102" s="45">
        <f t="shared" si="2"/>
        <v>100</v>
      </c>
    </row>
    <row r="103" spans="1:10" x14ac:dyDescent="0.2">
      <c r="A103" s="31"/>
      <c r="B103" s="42">
        <v>31</v>
      </c>
      <c r="C103" s="43" t="s">
        <v>226</v>
      </c>
      <c r="D103" s="44"/>
      <c r="E103" s="44" t="s">
        <v>1019</v>
      </c>
      <c r="F103" s="45">
        <v>8.3000000000000007</v>
      </c>
      <c r="G103" s="45">
        <v>15.530100000000001</v>
      </c>
      <c r="H103" s="45">
        <v>15.530100000000001</v>
      </c>
      <c r="I103" s="45">
        <f t="shared" si="3"/>
        <v>187.10963855421687</v>
      </c>
      <c r="J103" s="45">
        <f t="shared" si="2"/>
        <v>100</v>
      </c>
    </row>
    <row r="104" spans="1:10" x14ac:dyDescent="0.2">
      <c r="A104" s="31"/>
      <c r="B104" s="42">
        <v>32</v>
      </c>
      <c r="C104" s="43" t="s">
        <v>521</v>
      </c>
      <c r="D104" s="44"/>
      <c r="E104" s="44" t="s">
        <v>86</v>
      </c>
      <c r="F104" s="45">
        <v>1774.2</v>
      </c>
      <c r="G104" s="45">
        <v>1849.6758</v>
      </c>
      <c r="H104" s="45">
        <v>1822.77927211</v>
      </c>
      <c r="I104" s="45">
        <f t="shared" si="3"/>
        <v>102.73809447131102</v>
      </c>
      <c r="J104" s="45">
        <f t="shared" si="2"/>
        <v>98.545878802652879</v>
      </c>
    </row>
    <row r="105" spans="1:10" x14ac:dyDescent="0.2">
      <c r="A105" s="31"/>
      <c r="B105" s="42">
        <v>33</v>
      </c>
      <c r="C105" s="43" t="s">
        <v>522</v>
      </c>
      <c r="D105" s="44"/>
      <c r="E105" s="44" t="s">
        <v>896</v>
      </c>
      <c r="F105" s="45">
        <v>0.8</v>
      </c>
      <c r="G105" s="45">
        <v>1.1054000000000002</v>
      </c>
      <c r="H105" s="45">
        <v>1.0576755599999998</v>
      </c>
      <c r="I105" s="45">
        <f t="shared" si="3"/>
        <v>132.20944499999999</v>
      </c>
      <c r="J105" s="45">
        <f t="shared" si="2"/>
        <v>95.682609010312973</v>
      </c>
    </row>
    <row r="106" spans="1:10" ht="51" x14ac:dyDescent="0.2">
      <c r="A106" s="31"/>
      <c r="B106" s="42">
        <v>34</v>
      </c>
      <c r="C106" s="43" t="s">
        <v>1014</v>
      </c>
      <c r="D106" s="44"/>
      <c r="E106" s="44" t="s">
        <v>1358</v>
      </c>
      <c r="F106" s="45">
        <v>68</v>
      </c>
      <c r="G106" s="45">
        <v>105.0423</v>
      </c>
      <c r="H106" s="45">
        <v>97.42941854</v>
      </c>
      <c r="I106" s="45">
        <f t="shared" si="3"/>
        <v>143.27855667647057</v>
      </c>
      <c r="J106" s="45">
        <f t="shared" si="2"/>
        <v>92.752556389187973</v>
      </c>
    </row>
    <row r="107" spans="1:10" ht="38.25" x14ac:dyDescent="0.2">
      <c r="A107" s="31"/>
      <c r="B107" s="42">
        <v>35</v>
      </c>
      <c r="C107" s="43" t="s">
        <v>1013</v>
      </c>
      <c r="D107" s="44"/>
      <c r="E107" s="44" t="s">
        <v>1359</v>
      </c>
      <c r="F107" s="45">
        <v>24.3</v>
      </c>
      <c r="G107" s="45">
        <v>25.9315</v>
      </c>
      <c r="H107" s="45">
        <v>25.9315</v>
      </c>
      <c r="I107" s="45">
        <f t="shared" si="3"/>
        <v>106.71399176954732</v>
      </c>
      <c r="J107" s="45">
        <f t="shared" si="2"/>
        <v>100</v>
      </c>
    </row>
    <row r="108" spans="1:10" ht="51" x14ac:dyDescent="0.2">
      <c r="A108" s="31"/>
      <c r="B108" s="42">
        <v>36</v>
      </c>
      <c r="C108" s="43" t="s">
        <v>1360</v>
      </c>
      <c r="D108" s="44"/>
      <c r="E108" s="44" t="s">
        <v>1012</v>
      </c>
      <c r="F108" s="45">
        <v>24.7</v>
      </c>
      <c r="G108" s="45">
        <v>24.653700000000001</v>
      </c>
      <c r="H108" s="45">
        <v>24.653573680000001</v>
      </c>
      <c r="I108" s="45">
        <f t="shared" si="3"/>
        <v>99.812039190283414</v>
      </c>
      <c r="J108" s="45">
        <f t="shared" si="2"/>
        <v>99.999487622547534</v>
      </c>
    </row>
    <row r="109" spans="1:10" x14ac:dyDescent="0.2">
      <c r="A109" s="31"/>
      <c r="B109" s="42">
        <v>37</v>
      </c>
      <c r="C109" s="43" t="s">
        <v>90</v>
      </c>
      <c r="D109" s="44"/>
      <c r="E109" s="44" t="s">
        <v>897</v>
      </c>
      <c r="F109" s="45">
        <v>7112</v>
      </c>
      <c r="G109" s="45">
        <v>7112.0162</v>
      </c>
      <c r="H109" s="45">
        <v>7000.4457769999999</v>
      </c>
      <c r="I109" s="45">
        <f t="shared" si="3"/>
        <v>98.431464805961753</v>
      </c>
      <c r="J109" s="45">
        <f t="shared" si="2"/>
        <v>98.431240595318101</v>
      </c>
    </row>
    <row r="110" spans="1:10" ht="51" x14ac:dyDescent="0.2">
      <c r="A110" s="31"/>
      <c r="B110" s="42">
        <v>38</v>
      </c>
      <c r="C110" s="43" t="s">
        <v>1009</v>
      </c>
      <c r="D110" s="44"/>
      <c r="E110" s="44" t="s">
        <v>1010</v>
      </c>
      <c r="F110" s="45">
        <v>0.9</v>
      </c>
      <c r="G110" s="45">
        <v>0.89839999999999998</v>
      </c>
      <c r="H110" s="45">
        <v>0.62678489999999998</v>
      </c>
      <c r="I110" s="45">
        <f t="shared" si="3"/>
        <v>69.64276666666666</v>
      </c>
      <c r="J110" s="45">
        <f t="shared" si="2"/>
        <v>69.766796527159386</v>
      </c>
    </row>
    <row r="111" spans="1:10" x14ac:dyDescent="0.2">
      <c r="A111" s="31"/>
      <c r="B111" s="42">
        <v>39</v>
      </c>
      <c r="C111" s="43" t="s">
        <v>1007</v>
      </c>
      <c r="D111" s="44"/>
      <c r="E111" s="44" t="s">
        <v>1008</v>
      </c>
      <c r="F111" s="45">
        <v>0.70000000000000007</v>
      </c>
      <c r="G111" s="45">
        <v>0.65349999999999997</v>
      </c>
      <c r="H111" s="45">
        <v>0.65349999999999997</v>
      </c>
      <c r="I111" s="45">
        <f t="shared" si="3"/>
        <v>93.357142857142833</v>
      </c>
      <c r="J111" s="45">
        <f t="shared" si="2"/>
        <v>100</v>
      </c>
    </row>
    <row r="112" spans="1:10" x14ac:dyDescent="0.2">
      <c r="A112" s="31"/>
      <c r="B112" s="42">
        <v>40</v>
      </c>
      <c r="C112" s="43" t="s">
        <v>913</v>
      </c>
      <c r="D112" s="44"/>
      <c r="E112" s="44" t="s">
        <v>1361</v>
      </c>
      <c r="F112" s="45">
        <v>73.600000000000009</v>
      </c>
      <c r="G112" s="45">
        <v>73.6233</v>
      </c>
      <c r="H112" s="45">
        <v>73.497190599999996</v>
      </c>
      <c r="I112" s="45">
        <f t="shared" si="3"/>
        <v>99.860313315217368</v>
      </c>
      <c r="J112" s="45">
        <f t="shared" si="2"/>
        <v>99.828709932860932</v>
      </c>
    </row>
    <row r="113" spans="1:12" ht="25.5" x14ac:dyDescent="0.2">
      <c r="A113" s="31"/>
      <c r="B113" s="37"/>
      <c r="C113" s="38" t="s">
        <v>1363</v>
      </c>
      <c r="D113" s="39" t="s">
        <v>107</v>
      </c>
      <c r="E113" s="39"/>
      <c r="F113" s="40">
        <v>35083.5</v>
      </c>
      <c r="G113" s="40">
        <f>SUM(G114:G120)</f>
        <v>40473.597800000003</v>
      </c>
      <c r="H113" s="40">
        <f>SUM(H114:H120)</f>
        <v>40285.135132750002</v>
      </c>
      <c r="I113" s="40">
        <f t="shared" si="3"/>
        <v>114.82644300810922</v>
      </c>
      <c r="J113" s="40">
        <f t="shared" si="2"/>
        <v>99.534356525008505</v>
      </c>
    </row>
    <row r="114" spans="1:12" ht="25.5" x14ac:dyDescent="0.2">
      <c r="A114" s="31"/>
      <c r="B114" s="42">
        <v>1</v>
      </c>
      <c r="C114" s="43" t="s">
        <v>215</v>
      </c>
      <c r="D114" s="44"/>
      <c r="E114" s="44" t="s">
        <v>903</v>
      </c>
      <c r="F114" s="45">
        <v>174.70000000000002</v>
      </c>
      <c r="G114" s="45">
        <v>174.6765</v>
      </c>
      <c r="H114" s="45">
        <v>174.6765</v>
      </c>
      <c r="I114" s="45">
        <f t="shared" si="3"/>
        <v>99.986548368631929</v>
      </c>
      <c r="J114" s="45">
        <f t="shared" si="2"/>
        <v>100</v>
      </c>
    </row>
    <row r="115" spans="1:12" x14ac:dyDescent="0.2">
      <c r="A115" s="31"/>
      <c r="B115" s="42">
        <v>2</v>
      </c>
      <c r="C115" s="43" t="s">
        <v>360</v>
      </c>
      <c r="D115" s="44"/>
      <c r="E115" s="44" t="s">
        <v>443</v>
      </c>
      <c r="F115" s="45">
        <v>3360</v>
      </c>
      <c r="G115" s="45">
        <v>3359.9789999999998</v>
      </c>
      <c r="H115" s="45">
        <v>3357.5608283900001</v>
      </c>
      <c r="I115" s="45">
        <f t="shared" si="3"/>
        <v>99.927405606845241</v>
      </c>
      <c r="J115" s="45">
        <f t="shared" si="2"/>
        <v>99.928030157033731</v>
      </c>
    </row>
    <row r="116" spans="1:12" x14ac:dyDescent="0.2">
      <c r="A116" s="31"/>
      <c r="B116" s="42">
        <v>3</v>
      </c>
      <c r="C116" s="43" t="s">
        <v>83</v>
      </c>
      <c r="D116" s="44"/>
      <c r="E116" s="44" t="s">
        <v>296</v>
      </c>
      <c r="F116" s="45">
        <v>8999.5</v>
      </c>
      <c r="G116" s="45">
        <v>11651.925800000001</v>
      </c>
      <c r="H116" s="45">
        <v>11651.925800000001</v>
      </c>
      <c r="I116" s="45">
        <f t="shared" si="3"/>
        <v>129.4730351686205</v>
      </c>
      <c r="J116" s="45">
        <f t="shared" si="2"/>
        <v>100</v>
      </c>
    </row>
    <row r="117" spans="1:12" x14ac:dyDescent="0.2">
      <c r="A117" s="31"/>
      <c r="B117" s="42">
        <v>4</v>
      </c>
      <c r="C117" s="43" t="s">
        <v>644</v>
      </c>
      <c r="D117" s="44"/>
      <c r="E117" s="44" t="s">
        <v>590</v>
      </c>
      <c r="F117" s="45">
        <v>170.70000000000002</v>
      </c>
      <c r="G117" s="45">
        <v>170.70150000000001</v>
      </c>
      <c r="H117" s="45">
        <v>170.70150000000001</v>
      </c>
      <c r="I117" s="45">
        <f t="shared" si="3"/>
        <v>100.00087873462213</v>
      </c>
      <c r="J117" s="45">
        <f t="shared" si="2"/>
        <v>100</v>
      </c>
    </row>
    <row r="118" spans="1:12" ht="25.5" x14ac:dyDescent="0.2">
      <c r="A118" s="31"/>
      <c r="B118" s="42">
        <v>5</v>
      </c>
      <c r="C118" s="43" t="s">
        <v>917</v>
      </c>
      <c r="D118" s="44"/>
      <c r="E118" s="44" t="s">
        <v>918</v>
      </c>
      <c r="F118" s="45">
        <v>22183.200000000001</v>
      </c>
      <c r="G118" s="45">
        <v>24897.891</v>
      </c>
      <c r="H118" s="45">
        <v>24716.976396090002</v>
      </c>
      <c r="I118" s="45">
        <f t="shared" si="3"/>
        <v>111.42205090379207</v>
      </c>
      <c r="J118" s="45">
        <f t="shared" si="2"/>
        <v>99.273373781297394</v>
      </c>
    </row>
    <row r="119" spans="1:12" x14ac:dyDescent="0.2">
      <c r="A119" s="31"/>
      <c r="B119" s="42">
        <v>6</v>
      </c>
      <c r="C119" s="43" t="s">
        <v>90</v>
      </c>
      <c r="D119" s="44"/>
      <c r="E119" s="44" t="s">
        <v>897</v>
      </c>
      <c r="F119" s="45">
        <v>148.20000000000002</v>
      </c>
      <c r="G119" s="45">
        <v>171.19759999999999</v>
      </c>
      <c r="H119" s="45">
        <v>166.06860927</v>
      </c>
      <c r="I119" s="45">
        <f t="shared" si="3"/>
        <v>112.05709127530363</v>
      </c>
      <c r="J119" s="45">
        <f t="shared" si="2"/>
        <v>97.004052200498137</v>
      </c>
    </row>
    <row r="120" spans="1:12" x14ac:dyDescent="0.2">
      <c r="A120" s="31"/>
      <c r="B120" s="42">
        <v>7</v>
      </c>
      <c r="C120" s="43" t="s">
        <v>913</v>
      </c>
      <c r="D120" s="44"/>
      <c r="E120" s="44" t="s">
        <v>1361</v>
      </c>
      <c r="F120" s="45">
        <v>47.2</v>
      </c>
      <c r="G120" s="45">
        <v>47.226399999999998</v>
      </c>
      <c r="H120" s="45">
        <v>47.225499000000006</v>
      </c>
      <c r="I120" s="45">
        <f t="shared" si="3"/>
        <v>100.05402330508475</v>
      </c>
      <c r="J120" s="45">
        <f t="shared" si="2"/>
        <v>99.998092168786968</v>
      </c>
    </row>
    <row r="121" spans="1:12" ht="38.25" x14ac:dyDescent="0.2">
      <c r="A121" s="31"/>
      <c r="B121" s="37"/>
      <c r="C121" s="38" t="s">
        <v>1364</v>
      </c>
      <c r="D121" s="39" t="s">
        <v>67</v>
      </c>
      <c r="E121" s="39"/>
      <c r="F121" s="40">
        <v>90534.6</v>
      </c>
      <c r="G121" s="40">
        <f>SUM(G122:G193)</f>
        <v>94691.913699999961</v>
      </c>
      <c r="H121" s="40">
        <v>91033.4</v>
      </c>
      <c r="I121" s="40">
        <f t="shared" si="3"/>
        <v>100.55094958170687</v>
      </c>
      <c r="J121" s="40">
        <f t="shared" si="2"/>
        <v>96.136403250238715</v>
      </c>
      <c r="L121" s="41"/>
    </row>
    <row r="122" spans="1:12" x14ac:dyDescent="0.2">
      <c r="A122" s="31"/>
      <c r="B122" s="42">
        <v>1</v>
      </c>
      <c r="C122" s="43" t="s">
        <v>1172</v>
      </c>
      <c r="D122" s="44"/>
      <c r="E122" s="44" t="s">
        <v>926</v>
      </c>
      <c r="F122" s="45">
        <v>1910</v>
      </c>
      <c r="G122" s="45">
        <v>1532.2709</v>
      </c>
      <c r="H122" s="45">
        <v>520.36025979999999</v>
      </c>
      <c r="I122" s="45">
        <f t="shared" si="3"/>
        <v>27.243992659685862</v>
      </c>
      <c r="J122" s="45">
        <f t="shared" si="2"/>
        <v>33.960069319335112</v>
      </c>
    </row>
    <row r="123" spans="1:12" ht="25.5" x14ac:dyDescent="0.2">
      <c r="A123" s="31"/>
      <c r="B123" s="42">
        <v>2</v>
      </c>
      <c r="C123" s="43" t="s">
        <v>213</v>
      </c>
      <c r="D123" s="44"/>
      <c r="E123" s="44" t="s">
        <v>710</v>
      </c>
      <c r="F123" s="45">
        <v>50.1</v>
      </c>
      <c r="G123" s="45">
        <v>50.091999999999999</v>
      </c>
      <c r="H123" s="45">
        <v>50.091999999999999</v>
      </c>
      <c r="I123" s="45">
        <f t="shared" si="3"/>
        <v>99.984031936127735</v>
      </c>
      <c r="J123" s="45">
        <f t="shared" si="2"/>
        <v>100</v>
      </c>
    </row>
    <row r="124" spans="1:12" x14ac:dyDescent="0.2">
      <c r="A124" s="31"/>
      <c r="B124" s="42">
        <v>3</v>
      </c>
      <c r="C124" s="43" t="s">
        <v>145</v>
      </c>
      <c r="D124" s="44"/>
      <c r="E124" s="44" t="s">
        <v>101</v>
      </c>
      <c r="F124" s="45">
        <v>37.6</v>
      </c>
      <c r="G124" s="45">
        <v>37.5535</v>
      </c>
      <c r="H124" s="45">
        <v>37.5535</v>
      </c>
      <c r="I124" s="45">
        <f t="shared" si="3"/>
        <v>99.876329787234042</v>
      </c>
      <c r="J124" s="45">
        <f t="shared" si="2"/>
        <v>100</v>
      </c>
    </row>
    <row r="125" spans="1:12" x14ac:dyDescent="0.2">
      <c r="A125" s="31"/>
      <c r="B125" s="42">
        <v>4</v>
      </c>
      <c r="C125" s="43" t="s">
        <v>45</v>
      </c>
      <c r="D125" s="44"/>
      <c r="E125" s="44" t="s">
        <v>951</v>
      </c>
      <c r="F125" s="45">
        <v>9.9</v>
      </c>
      <c r="G125" s="45">
        <v>9.8725000000000005</v>
      </c>
      <c r="H125" s="45">
        <v>9.8725000000000005</v>
      </c>
      <c r="I125" s="45">
        <f t="shared" si="3"/>
        <v>99.722222222222229</v>
      </c>
      <c r="J125" s="45">
        <f t="shared" si="2"/>
        <v>100</v>
      </c>
    </row>
    <row r="126" spans="1:12" x14ac:dyDescent="0.2">
      <c r="A126" s="31"/>
      <c r="B126" s="42">
        <v>5</v>
      </c>
      <c r="C126" s="43" t="s">
        <v>320</v>
      </c>
      <c r="D126" s="44"/>
      <c r="E126" s="44" t="s">
        <v>904</v>
      </c>
      <c r="F126" s="45">
        <v>6.9</v>
      </c>
      <c r="G126" s="45">
        <v>6.8757999999999999</v>
      </c>
      <c r="H126" s="45">
        <v>6.8757999999999999</v>
      </c>
      <c r="I126" s="45">
        <f t="shared" si="3"/>
        <v>99.649275362318832</v>
      </c>
      <c r="J126" s="45">
        <f t="shared" si="2"/>
        <v>100</v>
      </c>
    </row>
    <row r="127" spans="1:12" ht="25.5" x14ac:dyDescent="0.2">
      <c r="A127" s="31"/>
      <c r="B127" s="42">
        <v>6</v>
      </c>
      <c r="C127" s="43" t="s">
        <v>43</v>
      </c>
      <c r="D127" s="44"/>
      <c r="E127" s="44" t="s">
        <v>950</v>
      </c>
      <c r="F127" s="45">
        <v>14</v>
      </c>
      <c r="G127" s="45">
        <v>14.022</v>
      </c>
      <c r="H127" s="45">
        <v>14.022</v>
      </c>
      <c r="I127" s="45">
        <f t="shared" si="3"/>
        <v>100.15714285714286</v>
      </c>
      <c r="J127" s="45">
        <f t="shared" si="2"/>
        <v>100</v>
      </c>
    </row>
    <row r="128" spans="1:12" x14ac:dyDescent="0.2">
      <c r="A128" s="31"/>
      <c r="B128" s="42">
        <v>7</v>
      </c>
      <c r="C128" s="43" t="s">
        <v>319</v>
      </c>
      <c r="D128" s="44"/>
      <c r="E128" s="44" t="s">
        <v>885</v>
      </c>
      <c r="F128" s="45">
        <v>21.6</v>
      </c>
      <c r="G128" s="45">
        <v>21.561299999999999</v>
      </c>
      <c r="H128" s="45">
        <v>21.561299999999999</v>
      </c>
      <c r="I128" s="45">
        <f t="shared" si="3"/>
        <v>99.820833333333326</v>
      </c>
      <c r="J128" s="45">
        <f t="shared" si="2"/>
        <v>100</v>
      </c>
    </row>
    <row r="129" spans="1:10" x14ac:dyDescent="0.2">
      <c r="A129" s="31"/>
      <c r="B129" s="42">
        <v>8</v>
      </c>
      <c r="C129" s="43" t="s">
        <v>237</v>
      </c>
      <c r="D129" s="44"/>
      <c r="E129" s="44" t="s">
        <v>884</v>
      </c>
      <c r="F129" s="45">
        <v>13.1</v>
      </c>
      <c r="G129" s="45">
        <v>13.1198</v>
      </c>
      <c r="H129" s="45">
        <v>13.1198</v>
      </c>
      <c r="I129" s="45">
        <f t="shared" si="3"/>
        <v>100.15114503816793</v>
      </c>
      <c r="J129" s="45">
        <f t="shared" si="2"/>
        <v>100</v>
      </c>
    </row>
    <row r="130" spans="1:10" x14ac:dyDescent="0.2">
      <c r="A130" s="31"/>
      <c r="B130" s="42">
        <v>9</v>
      </c>
      <c r="C130" s="43" t="s">
        <v>91</v>
      </c>
      <c r="D130" s="44"/>
      <c r="E130" s="44" t="s">
        <v>883</v>
      </c>
      <c r="F130" s="45">
        <v>34.4</v>
      </c>
      <c r="G130" s="45">
        <v>34.384800000000006</v>
      </c>
      <c r="H130" s="45">
        <v>34.384800000000006</v>
      </c>
      <c r="I130" s="45">
        <f t="shared" si="3"/>
        <v>99.955813953488388</v>
      </c>
      <c r="J130" s="45">
        <f t="shared" si="2"/>
        <v>100</v>
      </c>
    </row>
    <row r="131" spans="1:10" x14ac:dyDescent="0.2">
      <c r="A131" s="31"/>
      <c r="B131" s="42">
        <v>10</v>
      </c>
      <c r="C131" s="43" t="s">
        <v>915</v>
      </c>
      <c r="D131" s="44"/>
      <c r="E131" s="44" t="s">
        <v>916</v>
      </c>
      <c r="F131" s="45">
        <v>91.3</v>
      </c>
      <c r="G131" s="45">
        <v>91.302700000000002</v>
      </c>
      <c r="H131" s="45">
        <v>55.2502</v>
      </c>
      <c r="I131" s="45">
        <f t="shared" si="3"/>
        <v>60.515005476451257</v>
      </c>
      <c r="J131" s="45">
        <f t="shared" si="2"/>
        <v>60.513215928992238</v>
      </c>
    </row>
    <row r="132" spans="1:10" x14ac:dyDescent="0.2">
      <c r="A132" s="31"/>
      <c r="B132" s="42">
        <v>11</v>
      </c>
      <c r="C132" s="43" t="s">
        <v>1034</v>
      </c>
      <c r="D132" s="44"/>
      <c r="E132" s="44" t="s">
        <v>949</v>
      </c>
      <c r="F132" s="45">
        <v>17.8</v>
      </c>
      <c r="G132" s="45">
        <v>17.762799999999999</v>
      </c>
      <c r="H132" s="45">
        <v>17.762799999999999</v>
      </c>
      <c r="I132" s="45">
        <f t="shared" si="3"/>
        <v>99.79101123595504</v>
      </c>
      <c r="J132" s="45">
        <f t="shared" si="2"/>
        <v>100</v>
      </c>
    </row>
    <row r="133" spans="1:10" ht="25.5" x14ac:dyDescent="0.2">
      <c r="A133" s="31"/>
      <c r="B133" s="42">
        <v>12</v>
      </c>
      <c r="C133" s="43" t="s">
        <v>1217</v>
      </c>
      <c r="D133" s="44"/>
      <c r="E133" s="44" t="s">
        <v>1174</v>
      </c>
      <c r="F133" s="45">
        <v>893.30000000000007</v>
      </c>
      <c r="G133" s="45">
        <v>85211.479099999997</v>
      </c>
      <c r="H133" s="45">
        <v>82986.059612979996</v>
      </c>
      <c r="I133" s="45">
        <f t="shared" si="3"/>
        <v>9289.8309205171827</v>
      </c>
      <c r="J133" s="45">
        <f t="shared" si="2"/>
        <v>97.388357166751732</v>
      </c>
    </row>
    <row r="134" spans="1:10" ht="25.5" x14ac:dyDescent="0.2">
      <c r="A134" s="31"/>
      <c r="B134" s="42">
        <v>13</v>
      </c>
      <c r="C134" s="43" t="s">
        <v>215</v>
      </c>
      <c r="D134" s="44"/>
      <c r="E134" s="44" t="s">
        <v>903</v>
      </c>
      <c r="F134" s="45">
        <v>29.8</v>
      </c>
      <c r="G134" s="45">
        <v>29.8049</v>
      </c>
      <c r="H134" s="45">
        <v>29.8049</v>
      </c>
      <c r="I134" s="45">
        <f t="shared" si="3"/>
        <v>100.01644295302012</v>
      </c>
      <c r="J134" s="45">
        <f t="shared" si="2"/>
        <v>100</v>
      </c>
    </row>
    <row r="135" spans="1:10" x14ac:dyDescent="0.2">
      <c r="A135" s="31"/>
      <c r="B135" s="42">
        <v>14</v>
      </c>
      <c r="C135" s="43" t="s">
        <v>360</v>
      </c>
      <c r="D135" s="44"/>
      <c r="E135" s="44" t="s">
        <v>443</v>
      </c>
      <c r="F135" s="45">
        <v>489.5</v>
      </c>
      <c r="G135" s="45">
        <v>489.51279999999997</v>
      </c>
      <c r="H135" s="45">
        <v>489.51279999999997</v>
      </c>
      <c r="I135" s="45">
        <f t="shared" si="3"/>
        <v>100.0026149131767</v>
      </c>
      <c r="J135" s="45">
        <f t="shared" si="2"/>
        <v>100</v>
      </c>
    </row>
    <row r="136" spans="1:10" x14ac:dyDescent="0.2">
      <c r="A136" s="31"/>
      <c r="B136" s="42">
        <v>15</v>
      </c>
      <c r="C136" s="43" t="s">
        <v>235</v>
      </c>
      <c r="D136" s="44"/>
      <c r="E136" s="44" t="s">
        <v>902</v>
      </c>
      <c r="F136" s="45">
        <v>17.900000000000002</v>
      </c>
      <c r="G136" s="45">
        <v>17.9129</v>
      </c>
      <c r="H136" s="45">
        <v>17.9129</v>
      </c>
      <c r="I136" s="45">
        <f t="shared" si="3"/>
        <v>100.07206703910614</v>
      </c>
      <c r="J136" s="45">
        <f t="shared" si="2"/>
        <v>100</v>
      </c>
    </row>
    <row r="137" spans="1:10" ht="25.5" x14ac:dyDescent="0.2">
      <c r="A137" s="31"/>
      <c r="B137" s="42">
        <v>16</v>
      </c>
      <c r="C137" s="43" t="s">
        <v>647</v>
      </c>
      <c r="D137" s="44"/>
      <c r="E137" s="44" t="s">
        <v>948</v>
      </c>
      <c r="F137" s="45">
        <v>14.8</v>
      </c>
      <c r="G137" s="45">
        <v>14.829799999999999</v>
      </c>
      <c r="H137" s="45">
        <v>14.829799999999999</v>
      </c>
      <c r="I137" s="45">
        <f t="shared" si="3"/>
        <v>100.20135135135133</v>
      </c>
      <c r="J137" s="45">
        <f t="shared" si="2"/>
        <v>100</v>
      </c>
    </row>
    <row r="138" spans="1:10" x14ac:dyDescent="0.2">
      <c r="A138" s="31"/>
      <c r="B138" s="42">
        <v>17</v>
      </c>
      <c r="C138" s="43" t="s">
        <v>646</v>
      </c>
      <c r="D138" s="44"/>
      <c r="E138" s="44" t="s">
        <v>87</v>
      </c>
      <c r="F138" s="45">
        <v>61.800000000000004</v>
      </c>
      <c r="G138" s="45">
        <v>61.752600000000001</v>
      </c>
      <c r="H138" s="45">
        <v>61.752600000000001</v>
      </c>
      <c r="I138" s="45">
        <f t="shared" si="3"/>
        <v>99.923300970873782</v>
      </c>
      <c r="J138" s="45">
        <f t="shared" si="2"/>
        <v>100</v>
      </c>
    </row>
    <row r="139" spans="1:10" x14ac:dyDescent="0.2">
      <c r="A139" s="31"/>
      <c r="B139" s="42">
        <v>18</v>
      </c>
      <c r="C139" s="43" t="s">
        <v>645</v>
      </c>
      <c r="D139" s="44"/>
      <c r="E139" s="44" t="s">
        <v>588</v>
      </c>
      <c r="F139" s="45">
        <v>16.399999999999999</v>
      </c>
      <c r="G139" s="45">
        <v>16.390799999999999</v>
      </c>
      <c r="H139" s="45">
        <v>16.35821086</v>
      </c>
      <c r="I139" s="45">
        <f t="shared" si="3"/>
        <v>99.745188170731709</v>
      </c>
      <c r="J139" s="45">
        <f t="shared" si="2"/>
        <v>99.801174195280282</v>
      </c>
    </row>
    <row r="140" spans="1:10" ht="25.5" x14ac:dyDescent="0.2">
      <c r="A140" s="31"/>
      <c r="B140" s="42">
        <v>19</v>
      </c>
      <c r="C140" s="43" t="s">
        <v>523</v>
      </c>
      <c r="D140" s="44"/>
      <c r="E140" s="44" t="s">
        <v>947</v>
      </c>
      <c r="F140" s="45">
        <v>6.8</v>
      </c>
      <c r="G140" s="45">
        <v>6.8053999999999997</v>
      </c>
      <c r="H140" s="45">
        <v>6.8053999999999997</v>
      </c>
      <c r="I140" s="45">
        <f t="shared" si="3"/>
        <v>100.07941176470587</v>
      </c>
      <c r="J140" s="45">
        <f t="shared" si="2"/>
        <v>100</v>
      </c>
    </row>
    <row r="141" spans="1:10" x14ac:dyDescent="0.2">
      <c r="A141" s="31"/>
      <c r="B141" s="42">
        <v>20</v>
      </c>
      <c r="C141" s="43" t="s">
        <v>313</v>
      </c>
      <c r="D141" s="44"/>
      <c r="E141" s="44" t="s">
        <v>923</v>
      </c>
      <c r="F141" s="45">
        <v>8.6</v>
      </c>
      <c r="G141" s="45">
        <v>8.6012999999999984</v>
      </c>
      <c r="H141" s="45">
        <v>8.6012999999999984</v>
      </c>
      <c r="I141" s="45">
        <f t="shared" si="3"/>
        <v>100.01511627906976</v>
      </c>
      <c r="J141" s="45">
        <f t="shared" si="2"/>
        <v>100</v>
      </c>
    </row>
    <row r="142" spans="1:10" x14ac:dyDescent="0.2">
      <c r="A142" s="31"/>
      <c r="B142" s="42">
        <v>21</v>
      </c>
      <c r="C142" s="43" t="s">
        <v>83</v>
      </c>
      <c r="D142" s="44"/>
      <c r="E142" s="44" t="s">
        <v>296</v>
      </c>
      <c r="F142" s="45">
        <v>765.9</v>
      </c>
      <c r="G142" s="45">
        <v>765.9162</v>
      </c>
      <c r="H142" s="45">
        <v>765.9162</v>
      </c>
      <c r="I142" s="45">
        <f t="shared" si="3"/>
        <v>100.00211515863691</v>
      </c>
      <c r="J142" s="45">
        <f t="shared" si="2"/>
        <v>100</v>
      </c>
    </row>
    <row r="143" spans="1:10" ht="25.5" x14ac:dyDescent="0.2">
      <c r="A143" s="31"/>
      <c r="B143" s="42">
        <v>22</v>
      </c>
      <c r="C143" s="43" t="s">
        <v>643</v>
      </c>
      <c r="D143" s="44"/>
      <c r="E143" s="44" t="s">
        <v>946</v>
      </c>
      <c r="F143" s="45">
        <v>33.4</v>
      </c>
      <c r="G143" s="45">
        <v>33.366999999999997</v>
      </c>
      <c r="H143" s="45">
        <v>33.366999999999997</v>
      </c>
      <c r="I143" s="45">
        <f t="shared" si="3"/>
        <v>99.901197604790411</v>
      </c>
      <c r="J143" s="45">
        <f t="shared" si="2"/>
        <v>100</v>
      </c>
    </row>
    <row r="144" spans="1:10" x14ac:dyDescent="0.2">
      <c r="A144" s="31"/>
      <c r="B144" s="42">
        <v>23</v>
      </c>
      <c r="C144" s="43" t="s">
        <v>333</v>
      </c>
      <c r="D144" s="44"/>
      <c r="E144" s="44" t="s">
        <v>901</v>
      </c>
      <c r="F144" s="45">
        <v>47.800000000000004</v>
      </c>
      <c r="G144" s="45">
        <v>47.828699999999998</v>
      </c>
      <c r="H144" s="45">
        <v>47.828699999999998</v>
      </c>
      <c r="I144" s="45">
        <f t="shared" si="3"/>
        <v>100.06004184100416</v>
      </c>
      <c r="J144" s="45">
        <f t="shared" ref="J144:J206" si="4">H144/G144*100</f>
        <v>100</v>
      </c>
    </row>
    <row r="145" spans="1:10" x14ac:dyDescent="0.2">
      <c r="A145" s="31"/>
      <c r="B145" s="42">
        <v>24</v>
      </c>
      <c r="C145" s="43" t="s">
        <v>315</v>
      </c>
      <c r="D145" s="44"/>
      <c r="E145" s="44" t="s">
        <v>69</v>
      </c>
      <c r="F145" s="45">
        <v>38.6</v>
      </c>
      <c r="G145" s="45">
        <v>38.557499999999997</v>
      </c>
      <c r="H145" s="45">
        <v>38.557499999999997</v>
      </c>
      <c r="I145" s="45">
        <f t="shared" ref="I145:I208" si="5">H145/F145*100</f>
        <v>99.889896373056985</v>
      </c>
      <c r="J145" s="45">
        <f t="shared" si="4"/>
        <v>100</v>
      </c>
    </row>
    <row r="146" spans="1:10" x14ac:dyDescent="0.2">
      <c r="A146" s="31"/>
      <c r="B146" s="42">
        <v>25</v>
      </c>
      <c r="C146" s="43" t="s">
        <v>731</v>
      </c>
      <c r="D146" s="44"/>
      <c r="E146" s="44" t="s">
        <v>945</v>
      </c>
      <c r="F146" s="45">
        <v>15.6</v>
      </c>
      <c r="G146" s="45">
        <v>15.610299999999999</v>
      </c>
      <c r="H146" s="45">
        <v>15.610299999999999</v>
      </c>
      <c r="I146" s="45">
        <f t="shared" si="5"/>
        <v>100.06602564102562</v>
      </c>
      <c r="J146" s="45">
        <f t="shared" si="4"/>
        <v>100</v>
      </c>
    </row>
    <row r="147" spans="1:10" x14ac:dyDescent="0.2">
      <c r="A147" s="31"/>
      <c r="B147" s="42">
        <v>26</v>
      </c>
      <c r="C147" s="43" t="s">
        <v>732</v>
      </c>
      <c r="D147" s="44"/>
      <c r="E147" s="44" t="s">
        <v>782</v>
      </c>
      <c r="F147" s="45">
        <v>51</v>
      </c>
      <c r="G147" s="45">
        <v>51.013500000000001</v>
      </c>
      <c r="H147" s="45">
        <v>51.013468000000003</v>
      </c>
      <c r="I147" s="45">
        <f t="shared" si="5"/>
        <v>100.02640784313725</v>
      </c>
      <c r="J147" s="45">
        <f t="shared" si="4"/>
        <v>99.999937271506568</v>
      </c>
    </row>
    <row r="148" spans="1:10" x14ac:dyDescent="0.2">
      <c r="A148" s="31"/>
      <c r="B148" s="42">
        <v>27</v>
      </c>
      <c r="C148" s="43" t="s">
        <v>733</v>
      </c>
      <c r="D148" s="44"/>
      <c r="E148" s="44" t="s">
        <v>783</v>
      </c>
      <c r="F148" s="45">
        <v>51.9</v>
      </c>
      <c r="G148" s="45">
        <v>51.87</v>
      </c>
      <c r="H148" s="45">
        <v>51.87</v>
      </c>
      <c r="I148" s="45">
        <f t="shared" si="5"/>
        <v>99.942196531791907</v>
      </c>
      <c r="J148" s="45">
        <f t="shared" si="4"/>
        <v>100</v>
      </c>
    </row>
    <row r="149" spans="1:10" x14ac:dyDescent="0.2">
      <c r="A149" s="31"/>
      <c r="B149" s="42">
        <v>28</v>
      </c>
      <c r="C149" s="43" t="s">
        <v>734</v>
      </c>
      <c r="D149" s="44"/>
      <c r="E149" s="44" t="s">
        <v>589</v>
      </c>
      <c r="F149" s="45">
        <v>8.1999999999999993</v>
      </c>
      <c r="G149" s="45">
        <v>8.1563999999999997</v>
      </c>
      <c r="H149" s="45">
        <v>8.1563990000000004</v>
      </c>
      <c r="I149" s="45">
        <f t="shared" si="5"/>
        <v>99.46828048780489</v>
      </c>
      <c r="J149" s="45">
        <f t="shared" si="4"/>
        <v>99.999987739689089</v>
      </c>
    </row>
    <row r="150" spans="1:10" x14ac:dyDescent="0.2">
      <c r="A150" s="31"/>
      <c r="B150" s="42">
        <v>29</v>
      </c>
      <c r="C150" s="43" t="s">
        <v>330</v>
      </c>
      <c r="D150" s="44"/>
      <c r="E150" s="44" t="s">
        <v>785</v>
      </c>
      <c r="F150" s="45">
        <v>18.7</v>
      </c>
      <c r="G150" s="45">
        <v>18.732400000000002</v>
      </c>
      <c r="H150" s="45">
        <v>18.732400000000002</v>
      </c>
      <c r="I150" s="45">
        <f t="shared" si="5"/>
        <v>100.17326203208559</v>
      </c>
      <c r="J150" s="45">
        <f t="shared" si="4"/>
        <v>100</v>
      </c>
    </row>
    <row r="151" spans="1:10" x14ac:dyDescent="0.2">
      <c r="A151" s="31"/>
      <c r="B151" s="42">
        <v>30</v>
      </c>
      <c r="C151" s="43" t="s">
        <v>644</v>
      </c>
      <c r="D151" s="44"/>
      <c r="E151" s="44" t="s">
        <v>590</v>
      </c>
      <c r="F151" s="45">
        <v>3.9</v>
      </c>
      <c r="G151" s="45">
        <v>3.9399000000000002</v>
      </c>
      <c r="H151" s="45">
        <v>3.9399000000000002</v>
      </c>
      <c r="I151" s="45">
        <f t="shared" si="5"/>
        <v>101.02307692307693</v>
      </c>
      <c r="J151" s="45">
        <f t="shared" si="4"/>
        <v>100</v>
      </c>
    </row>
    <row r="152" spans="1:10" ht="25.5" x14ac:dyDescent="0.2">
      <c r="A152" s="31"/>
      <c r="B152" s="42">
        <v>31</v>
      </c>
      <c r="C152" s="43" t="s">
        <v>327</v>
      </c>
      <c r="D152" s="44"/>
      <c r="E152" s="44" t="s">
        <v>750</v>
      </c>
      <c r="F152" s="45">
        <v>299.10000000000002</v>
      </c>
      <c r="G152" s="45">
        <v>299.08240000000001</v>
      </c>
      <c r="H152" s="45">
        <v>299.04686842999996</v>
      </c>
      <c r="I152" s="45">
        <f t="shared" si="5"/>
        <v>99.98223618522232</v>
      </c>
      <c r="J152" s="45">
        <f t="shared" si="4"/>
        <v>99.988119805779263</v>
      </c>
    </row>
    <row r="153" spans="1:10" ht="25.5" x14ac:dyDescent="0.2">
      <c r="A153" s="31"/>
      <c r="B153" s="42">
        <v>32</v>
      </c>
      <c r="C153" s="43" t="s">
        <v>88</v>
      </c>
      <c r="D153" s="44"/>
      <c r="E153" s="44" t="s">
        <v>900</v>
      </c>
      <c r="F153" s="45">
        <v>4.9000000000000004</v>
      </c>
      <c r="G153" s="45">
        <v>4.8887999999999998</v>
      </c>
      <c r="H153" s="45">
        <v>4.8887999999999998</v>
      </c>
      <c r="I153" s="45">
        <f t="shared" si="5"/>
        <v>99.771428571428558</v>
      </c>
      <c r="J153" s="45">
        <f t="shared" si="4"/>
        <v>100</v>
      </c>
    </row>
    <row r="154" spans="1:10" ht="25.5" x14ac:dyDescent="0.2">
      <c r="A154" s="31"/>
      <c r="B154" s="42">
        <v>33</v>
      </c>
      <c r="C154" s="43" t="s">
        <v>917</v>
      </c>
      <c r="D154" s="44"/>
      <c r="E154" s="44" t="s">
        <v>918</v>
      </c>
      <c r="F154" s="45">
        <v>46.800000000000004</v>
      </c>
      <c r="G154" s="45">
        <v>46.796599999999998</v>
      </c>
      <c r="H154" s="45">
        <v>46.796599999999998</v>
      </c>
      <c r="I154" s="45">
        <f t="shared" si="5"/>
        <v>99.992735042735021</v>
      </c>
      <c r="J154" s="45">
        <f t="shared" si="4"/>
        <v>100</v>
      </c>
    </row>
    <row r="155" spans="1:10" x14ac:dyDescent="0.2">
      <c r="A155" s="31"/>
      <c r="B155" s="42">
        <v>34</v>
      </c>
      <c r="C155" s="43" t="s">
        <v>89</v>
      </c>
      <c r="D155" s="44"/>
      <c r="E155" s="44" t="s">
        <v>944</v>
      </c>
      <c r="F155" s="45">
        <v>5.1000000000000005</v>
      </c>
      <c r="G155" s="45">
        <v>5.1461000000000006</v>
      </c>
      <c r="H155" s="45">
        <v>5.1461000000000006</v>
      </c>
      <c r="I155" s="45">
        <f t="shared" si="5"/>
        <v>100.90392156862744</v>
      </c>
      <c r="J155" s="45">
        <f t="shared" si="4"/>
        <v>100</v>
      </c>
    </row>
    <row r="156" spans="1:10" x14ac:dyDescent="0.2">
      <c r="A156" s="31"/>
      <c r="B156" s="42">
        <v>35</v>
      </c>
      <c r="C156" s="43" t="s">
        <v>332</v>
      </c>
      <c r="D156" s="44"/>
      <c r="E156" s="44" t="s">
        <v>943</v>
      </c>
      <c r="F156" s="45">
        <v>8.9</v>
      </c>
      <c r="G156" s="45">
        <v>8.8852999999999991</v>
      </c>
      <c r="H156" s="45">
        <v>8.8852999999999991</v>
      </c>
      <c r="I156" s="45">
        <f t="shared" si="5"/>
        <v>99.834831460674138</v>
      </c>
      <c r="J156" s="45">
        <f t="shared" si="4"/>
        <v>100</v>
      </c>
    </row>
    <row r="157" spans="1:10" x14ac:dyDescent="0.2">
      <c r="A157" s="31"/>
      <c r="B157" s="42">
        <v>36</v>
      </c>
      <c r="C157" s="43" t="s">
        <v>147</v>
      </c>
      <c r="D157" s="44"/>
      <c r="E157" s="44" t="s">
        <v>85</v>
      </c>
      <c r="F157" s="45">
        <v>525.70000000000005</v>
      </c>
      <c r="G157" s="45">
        <v>525.66030000000001</v>
      </c>
      <c r="H157" s="45">
        <v>525.66030000000001</v>
      </c>
      <c r="I157" s="45">
        <f t="shared" si="5"/>
        <v>99.992448164352282</v>
      </c>
      <c r="J157" s="45">
        <f t="shared" si="4"/>
        <v>100</v>
      </c>
    </row>
    <row r="158" spans="1:10" x14ac:dyDescent="0.2">
      <c r="A158" s="31"/>
      <c r="B158" s="42">
        <v>37</v>
      </c>
      <c r="C158" s="43" t="s">
        <v>41</v>
      </c>
      <c r="D158" s="44"/>
      <c r="E158" s="44" t="s">
        <v>882</v>
      </c>
      <c r="F158" s="45">
        <v>4.0999999999999996</v>
      </c>
      <c r="G158" s="45">
        <v>4.1473000000000004</v>
      </c>
      <c r="H158" s="45">
        <v>4.1473000000000004</v>
      </c>
      <c r="I158" s="45">
        <f t="shared" si="5"/>
        <v>101.15365853658538</v>
      </c>
      <c r="J158" s="45">
        <f t="shared" si="4"/>
        <v>100</v>
      </c>
    </row>
    <row r="159" spans="1:10" x14ac:dyDescent="0.2">
      <c r="A159" s="31"/>
      <c r="B159" s="42">
        <v>38</v>
      </c>
      <c r="C159" s="43" t="s">
        <v>328</v>
      </c>
      <c r="D159" s="44"/>
      <c r="E159" s="44" t="s">
        <v>911</v>
      </c>
      <c r="F159" s="45">
        <v>39.300000000000004</v>
      </c>
      <c r="G159" s="45">
        <v>39.298900000000003</v>
      </c>
      <c r="H159" s="45">
        <v>39.298900000000003</v>
      </c>
      <c r="I159" s="45">
        <f t="shared" si="5"/>
        <v>99.997201017811705</v>
      </c>
      <c r="J159" s="45">
        <f t="shared" si="4"/>
        <v>100</v>
      </c>
    </row>
    <row r="160" spans="1:10" x14ac:dyDescent="0.2">
      <c r="A160" s="31"/>
      <c r="B160" s="42">
        <v>39</v>
      </c>
      <c r="C160" s="43" t="s">
        <v>150</v>
      </c>
      <c r="D160" s="44"/>
      <c r="E160" s="44" t="s">
        <v>942</v>
      </c>
      <c r="F160" s="45">
        <v>15.1</v>
      </c>
      <c r="G160" s="45">
        <v>15.062299999999999</v>
      </c>
      <c r="H160" s="45">
        <v>15.062299999999999</v>
      </c>
      <c r="I160" s="45">
        <f t="shared" si="5"/>
        <v>99.750331125827813</v>
      </c>
      <c r="J160" s="45">
        <f t="shared" si="4"/>
        <v>100</v>
      </c>
    </row>
    <row r="161" spans="1:10" x14ac:dyDescent="0.2">
      <c r="A161" s="31"/>
      <c r="B161" s="42">
        <v>40</v>
      </c>
      <c r="C161" s="43" t="s">
        <v>146</v>
      </c>
      <c r="D161" s="44"/>
      <c r="E161" s="44" t="s">
        <v>941</v>
      </c>
      <c r="F161" s="45">
        <v>18.7</v>
      </c>
      <c r="G161" s="45">
        <v>18.709299999999999</v>
      </c>
      <c r="H161" s="45">
        <v>18.709299999999999</v>
      </c>
      <c r="I161" s="45">
        <f t="shared" si="5"/>
        <v>100.04973262032087</v>
      </c>
      <c r="J161" s="45">
        <f t="shared" si="4"/>
        <v>100</v>
      </c>
    </row>
    <row r="162" spans="1:10" ht="25.5" x14ac:dyDescent="0.2">
      <c r="A162" s="31"/>
      <c r="B162" s="42">
        <v>41</v>
      </c>
      <c r="C162" s="43" t="s">
        <v>46</v>
      </c>
      <c r="D162" s="44"/>
      <c r="E162" s="44" t="s">
        <v>908</v>
      </c>
      <c r="F162" s="45">
        <v>51.2</v>
      </c>
      <c r="G162" s="45">
        <v>51.185300000000005</v>
      </c>
      <c r="H162" s="45">
        <v>51.185292999999994</v>
      </c>
      <c r="I162" s="45">
        <f t="shared" si="5"/>
        <v>99.971275390624982</v>
      </c>
      <c r="J162" s="45">
        <f t="shared" si="4"/>
        <v>99.999986324198531</v>
      </c>
    </row>
    <row r="163" spans="1:10" x14ac:dyDescent="0.2">
      <c r="A163" s="31"/>
      <c r="B163" s="42">
        <v>42</v>
      </c>
      <c r="C163" s="43" t="s">
        <v>1029</v>
      </c>
      <c r="D163" s="44"/>
      <c r="E163" s="44" t="s">
        <v>940</v>
      </c>
      <c r="F163" s="45">
        <v>18.5</v>
      </c>
      <c r="G163" s="45">
        <v>18.537299999999998</v>
      </c>
      <c r="H163" s="45">
        <v>18.537299999999998</v>
      </c>
      <c r="I163" s="45">
        <f t="shared" si="5"/>
        <v>100.20162162162161</v>
      </c>
      <c r="J163" s="45">
        <f t="shared" si="4"/>
        <v>100</v>
      </c>
    </row>
    <row r="164" spans="1:10" ht="25.5" x14ac:dyDescent="0.2">
      <c r="A164" s="31"/>
      <c r="B164" s="42">
        <v>43</v>
      </c>
      <c r="C164" s="43" t="s">
        <v>44</v>
      </c>
      <c r="D164" s="44"/>
      <c r="E164" s="44" t="s">
        <v>591</v>
      </c>
      <c r="F164" s="45">
        <v>3.9</v>
      </c>
      <c r="G164" s="45">
        <v>3.9399000000000002</v>
      </c>
      <c r="H164" s="45">
        <v>3.9399000000000002</v>
      </c>
      <c r="I164" s="45">
        <f t="shared" si="5"/>
        <v>101.02307692307693</v>
      </c>
      <c r="J164" s="45">
        <f t="shared" si="4"/>
        <v>100</v>
      </c>
    </row>
    <row r="165" spans="1:10" x14ac:dyDescent="0.2">
      <c r="A165" s="31"/>
      <c r="B165" s="42">
        <v>44</v>
      </c>
      <c r="C165" s="43" t="s">
        <v>131</v>
      </c>
      <c r="D165" s="44"/>
      <c r="E165" s="44" t="s">
        <v>912</v>
      </c>
      <c r="F165" s="45">
        <v>29.3</v>
      </c>
      <c r="G165" s="45">
        <v>29.3325</v>
      </c>
      <c r="H165" s="45">
        <v>29.3325</v>
      </c>
      <c r="I165" s="45">
        <f t="shared" si="5"/>
        <v>100.11092150170649</v>
      </c>
      <c r="J165" s="45">
        <f t="shared" si="4"/>
        <v>100</v>
      </c>
    </row>
    <row r="166" spans="1:10" ht="25.5" x14ac:dyDescent="0.2">
      <c r="A166" s="31"/>
      <c r="B166" s="42">
        <v>45</v>
      </c>
      <c r="C166" s="43" t="s">
        <v>214</v>
      </c>
      <c r="D166" s="44"/>
      <c r="E166" s="44" t="s">
        <v>939</v>
      </c>
      <c r="F166" s="45">
        <v>13.3</v>
      </c>
      <c r="G166" s="45">
        <v>13.3468</v>
      </c>
      <c r="H166" s="45">
        <v>13.3468</v>
      </c>
      <c r="I166" s="45">
        <f t="shared" si="5"/>
        <v>100.35187969924813</v>
      </c>
      <c r="J166" s="45">
        <f t="shared" si="4"/>
        <v>100</v>
      </c>
    </row>
    <row r="167" spans="1:10" x14ac:dyDescent="0.2">
      <c r="A167" s="31"/>
      <c r="B167" s="42">
        <v>46</v>
      </c>
      <c r="C167" s="43" t="s">
        <v>314</v>
      </c>
      <c r="D167" s="44"/>
      <c r="E167" s="44" t="s">
        <v>938</v>
      </c>
      <c r="F167" s="45">
        <v>3.9</v>
      </c>
      <c r="G167" s="45">
        <v>3.9424999999999999</v>
      </c>
      <c r="H167" s="45">
        <v>3.9424999999999999</v>
      </c>
      <c r="I167" s="45">
        <f t="shared" si="5"/>
        <v>101.08974358974359</v>
      </c>
      <c r="J167" s="45">
        <f t="shared" si="4"/>
        <v>100</v>
      </c>
    </row>
    <row r="168" spans="1:10" ht="38.25" x14ac:dyDescent="0.2">
      <c r="A168" s="31"/>
      <c r="B168" s="42">
        <v>47</v>
      </c>
      <c r="C168" s="43" t="s">
        <v>12</v>
      </c>
      <c r="D168" s="44"/>
      <c r="E168" s="44" t="s">
        <v>592</v>
      </c>
      <c r="F168" s="45">
        <v>468.5</v>
      </c>
      <c r="G168" s="45">
        <v>468.46840000000003</v>
      </c>
      <c r="H168" s="45">
        <v>89.169780079999995</v>
      </c>
      <c r="I168" s="45">
        <f t="shared" si="5"/>
        <v>19.033037370330842</v>
      </c>
      <c r="J168" s="45">
        <f t="shared" si="4"/>
        <v>19.034321222093102</v>
      </c>
    </row>
    <row r="169" spans="1:10" x14ac:dyDescent="0.2">
      <c r="A169" s="31"/>
      <c r="B169" s="42">
        <v>48</v>
      </c>
      <c r="C169" s="43" t="s">
        <v>331</v>
      </c>
      <c r="D169" s="44"/>
      <c r="E169" s="44" t="s">
        <v>899</v>
      </c>
      <c r="F169" s="45">
        <v>79.900000000000006</v>
      </c>
      <c r="G169" s="45">
        <v>79.893000000000001</v>
      </c>
      <c r="H169" s="45">
        <v>79.893000000000001</v>
      </c>
      <c r="I169" s="45">
        <f t="shared" si="5"/>
        <v>99.991239048811011</v>
      </c>
      <c r="J169" s="45">
        <f t="shared" si="4"/>
        <v>100</v>
      </c>
    </row>
    <row r="170" spans="1:10" x14ac:dyDescent="0.2">
      <c r="A170" s="31"/>
      <c r="B170" s="42">
        <v>49</v>
      </c>
      <c r="C170" s="43" t="s">
        <v>17</v>
      </c>
      <c r="D170" s="44"/>
      <c r="E170" s="44" t="s">
        <v>937</v>
      </c>
      <c r="F170" s="45">
        <v>15.6</v>
      </c>
      <c r="G170" s="45">
        <v>15.571299999999999</v>
      </c>
      <c r="H170" s="45">
        <v>15.571299999999999</v>
      </c>
      <c r="I170" s="45">
        <f t="shared" si="5"/>
        <v>99.816025641025647</v>
      </c>
      <c r="J170" s="45">
        <f t="shared" si="4"/>
        <v>100</v>
      </c>
    </row>
    <row r="171" spans="1:10" x14ac:dyDescent="0.2">
      <c r="A171" s="31"/>
      <c r="B171" s="42">
        <v>50</v>
      </c>
      <c r="C171" s="43" t="s">
        <v>448</v>
      </c>
      <c r="D171" s="44"/>
      <c r="E171" s="44" t="s">
        <v>453</v>
      </c>
      <c r="F171" s="45">
        <v>34.700000000000003</v>
      </c>
      <c r="G171" s="45">
        <v>34.674999999999997</v>
      </c>
      <c r="H171" s="45">
        <v>34.674052499999995</v>
      </c>
      <c r="I171" s="45">
        <f t="shared" si="5"/>
        <v>99.925223342939461</v>
      </c>
      <c r="J171" s="45">
        <f t="shared" si="4"/>
        <v>99.997267483777932</v>
      </c>
    </row>
    <row r="172" spans="1:10" ht="25.5" x14ac:dyDescent="0.2">
      <c r="A172" s="31"/>
      <c r="B172" s="42">
        <v>51</v>
      </c>
      <c r="C172" s="43" t="s">
        <v>526</v>
      </c>
      <c r="D172" s="44"/>
      <c r="E172" s="44" t="s">
        <v>454</v>
      </c>
      <c r="F172" s="45">
        <v>147.5</v>
      </c>
      <c r="G172" s="45">
        <v>147.51729999999998</v>
      </c>
      <c r="H172" s="45">
        <v>147.42429999999999</v>
      </c>
      <c r="I172" s="45">
        <f t="shared" si="5"/>
        <v>99.948677966101684</v>
      </c>
      <c r="J172" s="45">
        <f t="shared" si="4"/>
        <v>99.936956546791464</v>
      </c>
    </row>
    <row r="173" spans="1:10" x14ac:dyDescent="0.2">
      <c r="A173" s="31"/>
      <c r="B173" s="42">
        <v>52</v>
      </c>
      <c r="C173" s="43" t="s">
        <v>227</v>
      </c>
      <c r="D173" s="44"/>
      <c r="E173" s="44" t="s">
        <v>751</v>
      </c>
      <c r="F173" s="45">
        <v>17.8</v>
      </c>
      <c r="G173" s="45">
        <v>17.7958</v>
      </c>
      <c r="H173" s="45">
        <v>17.7958</v>
      </c>
      <c r="I173" s="45">
        <f t="shared" si="5"/>
        <v>99.976404494382024</v>
      </c>
      <c r="J173" s="45">
        <f t="shared" si="4"/>
        <v>100</v>
      </c>
    </row>
    <row r="174" spans="1:10" ht="25.5" x14ac:dyDescent="0.2">
      <c r="A174" s="31"/>
      <c r="B174" s="42">
        <v>53</v>
      </c>
      <c r="C174" s="43" t="s">
        <v>234</v>
      </c>
      <c r="D174" s="44"/>
      <c r="E174" s="44" t="s">
        <v>455</v>
      </c>
      <c r="F174" s="45">
        <v>22.5</v>
      </c>
      <c r="G174" s="45">
        <v>22.4772</v>
      </c>
      <c r="H174" s="45">
        <v>22.4772</v>
      </c>
      <c r="I174" s="45">
        <f t="shared" si="5"/>
        <v>99.898666666666671</v>
      </c>
      <c r="J174" s="45">
        <f t="shared" si="4"/>
        <v>100</v>
      </c>
    </row>
    <row r="175" spans="1:10" ht="25.5" x14ac:dyDescent="0.2">
      <c r="A175" s="31"/>
      <c r="B175" s="42">
        <v>54</v>
      </c>
      <c r="C175" s="43" t="s">
        <v>1022</v>
      </c>
      <c r="D175" s="44"/>
      <c r="E175" s="44" t="s">
        <v>1023</v>
      </c>
      <c r="F175" s="45">
        <v>3.9</v>
      </c>
      <c r="G175" s="45">
        <v>3.9399000000000002</v>
      </c>
      <c r="H175" s="45">
        <v>3.9399000000000002</v>
      </c>
      <c r="I175" s="45">
        <f t="shared" si="5"/>
        <v>101.02307692307693</v>
      </c>
      <c r="J175" s="45">
        <f t="shared" si="4"/>
        <v>100</v>
      </c>
    </row>
    <row r="176" spans="1:10" x14ac:dyDescent="0.2">
      <c r="A176" s="31"/>
      <c r="B176" s="42">
        <v>55</v>
      </c>
      <c r="C176" s="43" t="s">
        <v>528</v>
      </c>
      <c r="D176" s="44"/>
      <c r="E176" s="44" t="s">
        <v>456</v>
      </c>
      <c r="F176" s="45">
        <v>1709</v>
      </c>
      <c r="G176" s="45">
        <v>2003.2601999999999</v>
      </c>
      <c r="H176" s="45">
        <v>1997.8362062599999</v>
      </c>
      <c r="I176" s="45">
        <f t="shared" si="5"/>
        <v>116.90088977530719</v>
      </c>
      <c r="J176" s="45">
        <f t="shared" si="4"/>
        <v>99.729241676143715</v>
      </c>
    </row>
    <row r="177" spans="1:10" x14ac:dyDescent="0.2">
      <c r="A177" s="31"/>
      <c r="B177" s="42">
        <v>56</v>
      </c>
      <c r="C177" s="43" t="s">
        <v>1020</v>
      </c>
      <c r="D177" s="44"/>
      <c r="E177" s="44" t="s">
        <v>1021</v>
      </c>
      <c r="F177" s="45">
        <v>50</v>
      </c>
      <c r="G177" s="45">
        <v>50</v>
      </c>
      <c r="H177" s="45">
        <v>50</v>
      </c>
      <c r="I177" s="45">
        <f t="shared" si="5"/>
        <v>100</v>
      </c>
      <c r="J177" s="45">
        <f t="shared" si="4"/>
        <v>100</v>
      </c>
    </row>
    <row r="178" spans="1:10" x14ac:dyDescent="0.2">
      <c r="A178" s="31"/>
      <c r="B178" s="42">
        <v>57</v>
      </c>
      <c r="C178" s="43" t="s">
        <v>148</v>
      </c>
      <c r="D178" s="44"/>
      <c r="E178" s="44" t="s">
        <v>936</v>
      </c>
      <c r="F178" s="45">
        <v>15.6</v>
      </c>
      <c r="G178" s="45">
        <v>15.610299999999999</v>
      </c>
      <c r="H178" s="45">
        <v>15.610299999999999</v>
      </c>
      <c r="I178" s="45">
        <f t="shared" si="5"/>
        <v>100.06602564102562</v>
      </c>
      <c r="J178" s="45">
        <f t="shared" si="4"/>
        <v>100</v>
      </c>
    </row>
    <row r="179" spans="1:10" x14ac:dyDescent="0.2">
      <c r="A179" s="31"/>
      <c r="B179" s="42">
        <v>58</v>
      </c>
      <c r="C179" s="43" t="s">
        <v>763</v>
      </c>
      <c r="D179" s="44"/>
      <c r="E179" s="44" t="s">
        <v>559</v>
      </c>
      <c r="F179" s="45">
        <v>2391.4</v>
      </c>
      <c r="G179" s="45">
        <v>106.0158</v>
      </c>
      <c r="H179" s="45">
        <v>106.0158</v>
      </c>
      <c r="I179" s="45">
        <f t="shared" si="5"/>
        <v>4.4332106715731365</v>
      </c>
      <c r="J179" s="45">
        <f t="shared" si="4"/>
        <v>100</v>
      </c>
    </row>
    <row r="180" spans="1:10" x14ac:dyDescent="0.2">
      <c r="A180" s="31"/>
      <c r="B180" s="42">
        <v>59</v>
      </c>
      <c r="C180" s="43" t="s">
        <v>13</v>
      </c>
      <c r="D180" s="44"/>
      <c r="E180" s="44" t="s">
        <v>752</v>
      </c>
      <c r="F180" s="45">
        <v>179.3</v>
      </c>
      <c r="G180" s="45">
        <v>179.34279999999998</v>
      </c>
      <c r="H180" s="45">
        <v>179.34279999999998</v>
      </c>
      <c r="I180" s="45">
        <f t="shared" si="5"/>
        <v>100.02387060791966</v>
      </c>
      <c r="J180" s="45">
        <f t="shared" si="4"/>
        <v>100</v>
      </c>
    </row>
    <row r="181" spans="1:10" x14ac:dyDescent="0.2">
      <c r="A181" s="31"/>
      <c r="B181" s="42">
        <v>60</v>
      </c>
      <c r="C181" s="43" t="s">
        <v>226</v>
      </c>
      <c r="D181" s="44"/>
      <c r="E181" s="44" t="s">
        <v>1019</v>
      </c>
      <c r="F181" s="45">
        <v>64.5</v>
      </c>
      <c r="G181" s="45">
        <v>64.5351</v>
      </c>
      <c r="H181" s="45">
        <v>64.5351</v>
      </c>
      <c r="I181" s="45">
        <f t="shared" si="5"/>
        <v>100.05441860465116</v>
      </c>
      <c r="J181" s="45">
        <f t="shared" si="4"/>
        <v>100</v>
      </c>
    </row>
    <row r="182" spans="1:10" x14ac:dyDescent="0.2">
      <c r="A182" s="31"/>
      <c r="B182" s="42">
        <v>61</v>
      </c>
      <c r="C182" s="43" t="s">
        <v>1018</v>
      </c>
      <c r="D182" s="44"/>
      <c r="E182" s="44" t="s">
        <v>952</v>
      </c>
      <c r="F182" s="45"/>
      <c r="G182" s="45">
        <v>528.19130000000007</v>
      </c>
      <c r="H182" s="45">
        <v>528.19130000000007</v>
      </c>
      <c r="I182" s="45"/>
      <c r="J182" s="45">
        <f t="shared" si="4"/>
        <v>100</v>
      </c>
    </row>
    <row r="183" spans="1:10" ht="25.5" x14ac:dyDescent="0.2">
      <c r="A183" s="31"/>
      <c r="B183" s="42">
        <v>62</v>
      </c>
      <c r="C183" s="43" t="s">
        <v>130</v>
      </c>
      <c r="D183" s="44"/>
      <c r="E183" s="44" t="s">
        <v>898</v>
      </c>
      <c r="F183" s="45">
        <v>76.3</v>
      </c>
      <c r="G183" s="45">
        <v>76.291300000000007</v>
      </c>
      <c r="H183" s="45">
        <v>76.291300000000007</v>
      </c>
      <c r="I183" s="45">
        <f t="shared" si="5"/>
        <v>99.988597640891228</v>
      </c>
      <c r="J183" s="45">
        <f t="shared" si="4"/>
        <v>100</v>
      </c>
    </row>
    <row r="184" spans="1:10" x14ac:dyDescent="0.2">
      <c r="A184" s="31"/>
      <c r="B184" s="42">
        <v>63</v>
      </c>
      <c r="C184" s="43" t="s">
        <v>522</v>
      </c>
      <c r="D184" s="44"/>
      <c r="E184" s="44" t="s">
        <v>896</v>
      </c>
      <c r="F184" s="45">
        <v>43</v>
      </c>
      <c r="G184" s="45">
        <v>42.955199999999998</v>
      </c>
      <c r="H184" s="45">
        <v>42.809780629999999</v>
      </c>
      <c r="I184" s="45">
        <f t="shared" si="5"/>
        <v>99.557629372093018</v>
      </c>
      <c r="J184" s="45">
        <f t="shared" si="4"/>
        <v>99.66146270998621</v>
      </c>
    </row>
    <row r="185" spans="1:10" ht="25.5" x14ac:dyDescent="0.2">
      <c r="A185" s="31"/>
      <c r="B185" s="42">
        <v>64</v>
      </c>
      <c r="C185" s="43" t="s">
        <v>1015</v>
      </c>
      <c r="D185" s="44"/>
      <c r="E185" s="44" t="s">
        <v>927</v>
      </c>
      <c r="F185" s="45">
        <v>78320.3</v>
      </c>
      <c r="G185" s="45">
        <v>0</v>
      </c>
      <c r="H185" s="45">
        <v>0</v>
      </c>
      <c r="I185" s="45">
        <f t="shared" si="5"/>
        <v>0</v>
      </c>
      <c r="J185" s="45"/>
    </row>
    <row r="186" spans="1:10" x14ac:dyDescent="0.2">
      <c r="A186" s="31"/>
      <c r="B186" s="42">
        <v>65</v>
      </c>
      <c r="C186" s="43" t="s">
        <v>90</v>
      </c>
      <c r="D186" s="44"/>
      <c r="E186" s="44" t="s">
        <v>897</v>
      </c>
      <c r="F186" s="45">
        <v>22.2</v>
      </c>
      <c r="G186" s="45">
        <v>22.244700000000002</v>
      </c>
      <c r="H186" s="45">
        <v>22.244700000000002</v>
      </c>
      <c r="I186" s="45">
        <f t="shared" si="5"/>
        <v>100.20135135135135</v>
      </c>
      <c r="J186" s="45">
        <f t="shared" si="4"/>
        <v>100</v>
      </c>
    </row>
    <row r="187" spans="1:10" x14ac:dyDescent="0.2">
      <c r="A187" s="31"/>
      <c r="B187" s="42">
        <v>66</v>
      </c>
      <c r="C187" s="43" t="s">
        <v>907</v>
      </c>
      <c r="D187" s="44"/>
      <c r="E187" s="44" t="s">
        <v>342</v>
      </c>
      <c r="F187" s="45">
        <v>559.30000000000007</v>
      </c>
      <c r="G187" s="45">
        <v>559.33460000000002</v>
      </c>
      <c r="H187" s="45">
        <v>559.31188054000006</v>
      </c>
      <c r="I187" s="45">
        <f t="shared" si="5"/>
        <v>100.00212418022527</v>
      </c>
      <c r="J187" s="45">
        <f t="shared" si="4"/>
        <v>99.99593812719614</v>
      </c>
    </row>
    <row r="188" spans="1:10" x14ac:dyDescent="0.2">
      <c r="A188" s="31"/>
      <c r="B188" s="42">
        <v>67</v>
      </c>
      <c r="C188" s="43" t="s">
        <v>909</v>
      </c>
      <c r="D188" s="44"/>
      <c r="E188" s="44" t="s">
        <v>749</v>
      </c>
      <c r="F188" s="45">
        <v>281</v>
      </c>
      <c r="G188" s="45">
        <v>280.9846</v>
      </c>
      <c r="H188" s="45">
        <v>277.29673100000002</v>
      </c>
      <c r="I188" s="45">
        <f t="shared" si="5"/>
        <v>98.682110676156583</v>
      </c>
      <c r="J188" s="45">
        <f t="shared" si="4"/>
        <v>98.687519173648681</v>
      </c>
    </row>
    <row r="189" spans="1:10" x14ac:dyDescent="0.2">
      <c r="A189" s="31"/>
      <c r="B189" s="42">
        <v>68</v>
      </c>
      <c r="C189" s="43" t="s">
        <v>1006</v>
      </c>
      <c r="D189" s="44"/>
      <c r="E189" s="44" t="s">
        <v>935</v>
      </c>
      <c r="F189" s="45">
        <v>28</v>
      </c>
      <c r="G189" s="45">
        <v>27.999599999999997</v>
      </c>
      <c r="H189" s="45">
        <v>27.999599999999997</v>
      </c>
      <c r="I189" s="45">
        <f t="shared" si="5"/>
        <v>99.99857142857141</v>
      </c>
      <c r="J189" s="45">
        <f t="shared" si="4"/>
        <v>100</v>
      </c>
    </row>
    <row r="190" spans="1:10" ht="25.5" x14ac:dyDescent="0.2">
      <c r="A190" s="31"/>
      <c r="B190" s="42">
        <v>69</v>
      </c>
      <c r="C190" s="43" t="s">
        <v>236</v>
      </c>
      <c r="D190" s="44"/>
      <c r="E190" s="44" t="s">
        <v>934</v>
      </c>
      <c r="F190" s="45">
        <v>56.2</v>
      </c>
      <c r="G190" s="45">
        <v>56.236599999999996</v>
      </c>
      <c r="H190" s="45">
        <v>56.236599999999996</v>
      </c>
      <c r="I190" s="45">
        <f t="shared" si="5"/>
        <v>100.06512455516012</v>
      </c>
      <c r="J190" s="45">
        <f t="shared" si="4"/>
        <v>100</v>
      </c>
    </row>
    <row r="191" spans="1:10" x14ac:dyDescent="0.2">
      <c r="A191" s="31"/>
      <c r="B191" s="42">
        <v>70</v>
      </c>
      <c r="C191" s="43" t="s">
        <v>16</v>
      </c>
      <c r="D191" s="44"/>
      <c r="E191" s="44" t="s">
        <v>991</v>
      </c>
      <c r="F191" s="45">
        <v>3.9</v>
      </c>
      <c r="G191" s="45">
        <v>3.9399000000000002</v>
      </c>
      <c r="H191" s="45">
        <v>3.9399000000000002</v>
      </c>
      <c r="I191" s="45">
        <f t="shared" si="5"/>
        <v>101.02307692307693</v>
      </c>
      <c r="J191" s="45">
        <f t="shared" si="4"/>
        <v>100</v>
      </c>
    </row>
    <row r="192" spans="1:10" x14ac:dyDescent="0.2">
      <c r="A192" s="31"/>
      <c r="B192" s="42">
        <v>71</v>
      </c>
      <c r="C192" s="43" t="s">
        <v>149</v>
      </c>
      <c r="D192" s="44"/>
      <c r="E192" s="44" t="s">
        <v>933</v>
      </c>
      <c r="F192" s="45">
        <v>5.3</v>
      </c>
      <c r="G192" s="45">
        <v>5.3311000000000002</v>
      </c>
      <c r="H192" s="45">
        <v>5.3311000000000002</v>
      </c>
      <c r="I192" s="45">
        <f t="shared" si="5"/>
        <v>100.5867924528302</v>
      </c>
      <c r="J192" s="45">
        <f t="shared" si="4"/>
        <v>100</v>
      </c>
    </row>
    <row r="193" spans="1:10" x14ac:dyDescent="0.2">
      <c r="A193" s="31"/>
      <c r="B193" s="42">
        <v>72</v>
      </c>
      <c r="C193" s="43" t="s">
        <v>913</v>
      </c>
      <c r="D193" s="44"/>
      <c r="E193" s="44" t="s">
        <v>1361</v>
      </c>
      <c r="F193" s="45">
        <v>70.400000000000006</v>
      </c>
      <c r="G193" s="45">
        <v>70.441500000000005</v>
      </c>
      <c r="H193" s="45">
        <v>70.441500000000005</v>
      </c>
      <c r="I193" s="45">
        <f t="shared" si="5"/>
        <v>100.05894886363636</v>
      </c>
      <c r="J193" s="45">
        <f t="shared" si="4"/>
        <v>100</v>
      </c>
    </row>
    <row r="194" spans="1:10" ht="25.5" x14ac:dyDescent="0.2">
      <c r="A194" s="31"/>
      <c r="B194" s="37"/>
      <c r="C194" s="38" t="s">
        <v>1365</v>
      </c>
      <c r="D194" s="39" t="s">
        <v>496</v>
      </c>
      <c r="E194" s="39"/>
      <c r="F194" s="40">
        <v>69671.7</v>
      </c>
      <c r="G194" s="40">
        <f>SUM(G195:G197)</f>
        <v>73241.310299999997</v>
      </c>
      <c r="H194" s="40">
        <f>SUM(H195:H197)</f>
        <v>69724.125373760005</v>
      </c>
      <c r="I194" s="40">
        <f t="shared" si="5"/>
        <v>100.07524629621498</v>
      </c>
      <c r="J194" s="40">
        <f t="shared" si="4"/>
        <v>95.197812666330748</v>
      </c>
    </row>
    <row r="195" spans="1:10" ht="25.5" x14ac:dyDescent="0.2">
      <c r="A195" s="31"/>
      <c r="B195" s="42">
        <v>1</v>
      </c>
      <c r="C195" s="43" t="s">
        <v>917</v>
      </c>
      <c r="D195" s="44"/>
      <c r="E195" s="44" t="s">
        <v>918</v>
      </c>
      <c r="F195" s="45">
        <v>513.70000000000005</v>
      </c>
      <c r="G195" s="45">
        <v>493.08769999999998</v>
      </c>
      <c r="H195" s="45">
        <v>465.97531415999998</v>
      </c>
      <c r="I195" s="45">
        <f t="shared" si="5"/>
        <v>90.709619264161958</v>
      </c>
      <c r="J195" s="45">
        <f t="shared" si="4"/>
        <v>94.501508384816731</v>
      </c>
    </row>
    <row r="196" spans="1:10" x14ac:dyDescent="0.2">
      <c r="A196" s="31"/>
      <c r="B196" s="42">
        <v>2</v>
      </c>
      <c r="C196" s="43" t="s">
        <v>89</v>
      </c>
      <c r="D196" s="44"/>
      <c r="E196" s="44" t="s">
        <v>944</v>
      </c>
      <c r="F196" s="45">
        <v>41429.800000000003</v>
      </c>
      <c r="G196" s="45">
        <v>41859.2647</v>
      </c>
      <c r="H196" s="45">
        <v>38426.549834339996</v>
      </c>
      <c r="I196" s="45">
        <f t="shared" si="5"/>
        <v>92.75099043282853</v>
      </c>
      <c r="J196" s="45">
        <f t="shared" si="4"/>
        <v>91.799390433009677</v>
      </c>
    </row>
    <row r="197" spans="1:10" x14ac:dyDescent="0.2">
      <c r="A197" s="31"/>
      <c r="B197" s="42">
        <v>3</v>
      </c>
      <c r="C197" s="43" t="s">
        <v>448</v>
      </c>
      <c r="D197" s="44"/>
      <c r="E197" s="44" t="s">
        <v>453</v>
      </c>
      <c r="F197" s="45">
        <v>27728.3</v>
      </c>
      <c r="G197" s="45">
        <v>30888.957899999998</v>
      </c>
      <c r="H197" s="45">
        <v>30831.600225260001</v>
      </c>
      <c r="I197" s="45">
        <f t="shared" si="5"/>
        <v>111.19181567301277</v>
      </c>
      <c r="J197" s="45">
        <f t="shared" si="4"/>
        <v>99.814310100956831</v>
      </c>
    </row>
    <row r="198" spans="1:10" ht="38.25" x14ac:dyDescent="0.2">
      <c r="A198" s="31"/>
      <c r="B198" s="37"/>
      <c r="C198" s="38" t="s">
        <v>1366</v>
      </c>
      <c r="D198" s="39" t="s">
        <v>535</v>
      </c>
      <c r="E198" s="39"/>
      <c r="F198" s="40">
        <v>913083.5</v>
      </c>
      <c r="G198" s="40">
        <v>926381.9</v>
      </c>
      <c r="H198" s="40">
        <f>SUM(H199:H210)</f>
        <v>924866.03576524998</v>
      </c>
      <c r="I198" s="40">
        <f t="shared" si="5"/>
        <v>101.29041163981715</v>
      </c>
      <c r="J198" s="40">
        <f t="shared" si="4"/>
        <v>99.836367243924997</v>
      </c>
    </row>
    <row r="199" spans="1:10" ht="25.5" x14ac:dyDescent="0.2">
      <c r="A199" s="31"/>
      <c r="B199" s="42">
        <v>1</v>
      </c>
      <c r="C199" s="43" t="s">
        <v>213</v>
      </c>
      <c r="D199" s="44"/>
      <c r="E199" s="44" t="s">
        <v>710</v>
      </c>
      <c r="F199" s="45">
        <v>52.800000000000004</v>
      </c>
      <c r="G199" s="45">
        <v>52.790999999999997</v>
      </c>
      <c r="H199" s="45">
        <v>52.790999999999997</v>
      </c>
      <c r="I199" s="45">
        <f t="shared" si="5"/>
        <v>99.982954545454533</v>
      </c>
      <c r="J199" s="45">
        <f t="shared" si="4"/>
        <v>100</v>
      </c>
    </row>
    <row r="200" spans="1:10" x14ac:dyDescent="0.2">
      <c r="A200" s="31"/>
      <c r="B200" s="42">
        <v>2</v>
      </c>
      <c r="C200" s="43" t="s">
        <v>915</v>
      </c>
      <c r="D200" s="44"/>
      <c r="E200" s="44" t="s">
        <v>916</v>
      </c>
      <c r="F200" s="45">
        <v>6</v>
      </c>
      <c r="G200" s="45">
        <v>6</v>
      </c>
      <c r="H200" s="45">
        <v>5.4</v>
      </c>
      <c r="I200" s="45">
        <f t="shared" si="5"/>
        <v>90</v>
      </c>
      <c r="J200" s="45">
        <f t="shared" si="4"/>
        <v>90</v>
      </c>
    </row>
    <row r="201" spans="1:10" x14ac:dyDescent="0.2">
      <c r="A201" s="31"/>
      <c r="B201" s="42">
        <v>3</v>
      </c>
      <c r="C201" s="43" t="s">
        <v>360</v>
      </c>
      <c r="D201" s="44"/>
      <c r="E201" s="44" t="s">
        <v>443</v>
      </c>
      <c r="F201" s="45">
        <v>287</v>
      </c>
      <c r="G201" s="45">
        <v>286.96899999999999</v>
      </c>
      <c r="H201" s="45">
        <v>93.625025449999995</v>
      </c>
      <c r="I201" s="45">
        <f t="shared" si="5"/>
        <v>32.621960087108015</v>
      </c>
      <c r="J201" s="45">
        <f t="shared" si="4"/>
        <v>32.625484094100756</v>
      </c>
    </row>
    <row r="202" spans="1:10" x14ac:dyDescent="0.2">
      <c r="A202" s="31"/>
      <c r="B202" s="42">
        <v>4</v>
      </c>
      <c r="C202" s="43" t="s">
        <v>315</v>
      </c>
      <c r="D202" s="44"/>
      <c r="E202" s="44" t="s">
        <v>69</v>
      </c>
      <c r="F202" s="45">
        <v>247.6</v>
      </c>
      <c r="G202" s="45">
        <v>247.61600000000001</v>
      </c>
      <c r="H202" s="45">
        <v>246.60684254</v>
      </c>
      <c r="I202" s="45">
        <f t="shared" si="5"/>
        <v>99.598886324717284</v>
      </c>
      <c r="J202" s="45">
        <f t="shared" si="4"/>
        <v>99.592450625161533</v>
      </c>
    </row>
    <row r="203" spans="1:10" x14ac:dyDescent="0.2">
      <c r="A203" s="31"/>
      <c r="B203" s="42">
        <v>5</v>
      </c>
      <c r="C203" s="43" t="s">
        <v>733</v>
      </c>
      <c r="D203" s="44"/>
      <c r="E203" s="44" t="s">
        <v>783</v>
      </c>
      <c r="F203" s="45">
        <v>144.20000000000002</v>
      </c>
      <c r="G203" s="45">
        <v>144.154</v>
      </c>
      <c r="H203" s="45">
        <v>126.74475616999999</v>
      </c>
      <c r="I203" s="45">
        <f t="shared" si="5"/>
        <v>87.895115235783621</v>
      </c>
      <c r="J203" s="45">
        <f t="shared" si="4"/>
        <v>87.923162846677855</v>
      </c>
    </row>
    <row r="204" spans="1:10" x14ac:dyDescent="0.2">
      <c r="A204" s="31"/>
      <c r="B204" s="42">
        <v>6</v>
      </c>
      <c r="C204" s="43" t="s">
        <v>89</v>
      </c>
      <c r="D204" s="44"/>
      <c r="E204" s="44" t="s">
        <v>944</v>
      </c>
      <c r="F204" s="45">
        <v>4.3</v>
      </c>
      <c r="G204" s="45">
        <v>0</v>
      </c>
      <c r="H204" s="45">
        <v>0</v>
      </c>
      <c r="I204" s="45">
        <f t="shared" si="5"/>
        <v>0</v>
      </c>
      <c r="J204" s="45"/>
    </row>
    <row r="205" spans="1:10" x14ac:dyDescent="0.2">
      <c r="A205" s="31"/>
      <c r="B205" s="42">
        <v>7</v>
      </c>
      <c r="C205" s="43" t="s">
        <v>147</v>
      </c>
      <c r="D205" s="44"/>
      <c r="E205" s="44" t="s">
        <v>85</v>
      </c>
      <c r="F205" s="45">
        <v>3.8000000000000003</v>
      </c>
      <c r="G205" s="45">
        <v>3.83</v>
      </c>
      <c r="H205" s="45">
        <v>0</v>
      </c>
      <c r="I205" s="45">
        <f t="shared" si="5"/>
        <v>0</v>
      </c>
      <c r="J205" s="45">
        <f t="shared" si="4"/>
        <v>0</v>
      </c>
    </row>
    <row r="206" spans="1:10" ht="38.25" x14ac:dyDescent="0.2">
      <c r="A206" s="31"/>
      <c r="B206" s="42">
        <v>8</v>
      </c>
      <c r="C206" s="43" t="s">
        <v>12</v>
      </c>
      <c r="D206" s="44"/>
      <c r="E206" s="44" t="s">
        <v>592</v>
      </c>
      <c r="F206" s="45">
        <v>257.5</v>
      </c>
      <c r="G206" s="45">
        <v>257.46609999999998</v>
      </c>
      <c r="H206" s="45">
        <v>257.44760589999999</v>
      </c>
      <c r="I206" s="45">
        <f t="shared" si="5"/>
        <v>99.979652776699027</v>
      </c>
      <c r="J206" s="45">
        <f t="shared" si="4"/>
        <v>99.992816879581426</v>
      </c>
    </row>
    <row r="207" spans="1:10" x14ac:dyDescent="0.2">
      <c r="A207" s="31"/>
      <c r="B207" s="42">
        <v>9</v>
      </c>
      <c r="C207" s="43" t="s">
        <v>15</v>
      </c>
      <c r="D207" s="44"/>
      <c r="E207" s="44" t="s">
        <v>593</v>
      </c>
      <c r="F207" s="45">
        <v>3.8000000000000003</v>
      </c>
      <c r="G207" s="45">
        <v>0</v>
      </c>
      <c r="H207" s="45">
        <v>0</v>
      </c>
      <c r="I207" s="45">
        <f t="shared" si="5"/>
        <v>0</v>
      </c>
      <c r="J207" s="45"/>
    </row>
    <row r="208" spans="1:10" x14ac:dyDescent="0.2">
      <c r="A208" s="31"/>
      <c r="B208" s="42">
        <v>10</v>
      </c>
      <c r="C208" s="43" t="s">
        <v>447</v>
      </c>
      <c r="D208" s="44"/>
      <c r="E208" s="44" t="s">
        <v>594</v>
      </c>
      <c r="F208" s="45">
        <v>912019.8</v>
      </c>
      <c r="G208" s="45">
        <v>913184.03599999996</v>
      </c>
      <c r="H208" s="45">
        <v>924057.89922291005</v>
      </c>
      <c r="I208" s="45">
        <f t="shared" si="5"/>
        <v>101.31993836349935</v>
      </c>
      <c r="J208" s="45">
        <f t="shared" ref="J208:J229" si="6">H208/G208*100</f>
        <v>101.19076361327346</v>
      </c>
    </row>
    <row r="209" spans="1:10" ht="25.5" x14ac:dyDescent="0.2">
      <c r="A209" s="31"/>
      <c r="B209" s="42">
        <v>11</v>
      </c>
      <c r="C209" s="43" t="s">
        <v>526</v>
      </c>
      <c r="D209" s="44"/>
      <c r="E209" s="44" t="s">
        <v>454</v>
      </c>
      <c r="F209" s="45">
        <v>39.1</v>
      </c>
      <c r="G209" s="45">
        <v>14.1</v>
      </c>
      <c r="H209" s="45">
        <v>7.9213122800000004</v>
      </c>
      <c r="I209" s="45">
        <f t="shared" ref="I209:I270" si="7">H209/F209*100</f>
        <v>20.259110690537085</v>
      </c>
      <c r="J209" s="45">
        <f t="shared" si="6"/>
        <v>56.179519716312065</v>
      </c>
    </row>
    <row r="210" spans="1:10" x14ac:dyDescent="0.2">
      <c r="A210" s="31"/>
      <c r="B210" s="42">
        <v>12</v>
      </c>
      <c r="C210" s="43" t="s">
        <v>521</v>
      </c>
      <c r="D210" s="44"/>
      <c r="E210" s="44" t="s">
        <v>86</v>
      </c>
      <c r="F210" s="45">
        <v>17.600000000000001</v>
      </c>
      <c r="G210" s="45">
        <v>17.600000000000001</v>
      </c>
      <c r="H210" s="45">
        <v>17.600000000000001</v>
      </c>
      <c r="I210" s="45">
        <f t="shared" si="7"/>
        <v>100</v>
      </c>
      <c r="J210" s="45">
        <f t="shared" si="6"/>
        <v>100</v>
      </c>
    </row>
    <row r="211" spans="1:10" ht="25.5" x14ac:dyDescent="0.2">
      <c r="A211" s="31"/>
      <c r="B211" s="37"/>
      <c r="C211" s="38" t="s">
        <v>1367</v>
      </c>
      <c r="D211" s="39" t="s">
        <v>784</v>
      </c>
      <c r="E211" s="39"/>
      <c r="F211" s="40">
        <v>33359</v>
      </c>
      <c r="G211" s="40">
        <f>SUM(G212)</f>
        <v>34051.926200000002</v>
      </c>
      <c r="H211" s="40">
        <f>SUM(H212)</f>
        <v>33980.847861019996</v>
      </c>
      <c r="I211" s="40">
        <f t="shared" si="7"/>
        <v>101.8641082197308</v>
      </c>
      <c r="J211" s="40">
        <f t="shared" si="6"/>
        <v>99.791264850738443</v>
      </c>
    </row>
    <row r="212" spans="1:10" ht="25.5" x14ac:dyDescent="0.2">
      <c r="A212" s="31"/>
      <c r="B212" s="42">
        <v>1</v>
      </c>
      <c r="C212" s="43" t="s">
        <v>526</v>
      </c>
      <c r="D212" s="44"/>
      <c r="E212" s="44" t="s">
        <v>454</v>
      </c>
      <c r="F212" s="45">
        <v>33359</v>
      </c>
      <c r="G212" s="45">
        <v>34051.926200000002</v>
      </c>
      <c r="H212" s="45">
        <v>33980.847861019996</v>
      </c>
      <c r="I212" s="45">
        <f t="shared" si="7"/>
        <v>101.8641082197308</v>
      </c>
      <c r="J212" s="45">
        <f t="shared" si="6"/>
        <v>99.791264850738443</v>
      </c>
    </row>
    <row r="213" spans="1:10" ht="51" x14ac:dyDescent="0.2">
      <c r="A213" s="31"/>
      <c r="B213" s="37"/>
      <c r="C213" s="38" t="s">
        <v>1368</v>
      </c>
      <c r="D213" s="39" t="s">
        <v>68</v>
      </c>
      <c r="E213" s="39"/>
      <c r="F213" s="40">
        <v>222581.7</v>
      </c>
      <c r="G213" s="40">
        <f>SUM(G214:G232)</f>
        <v>228874.35969999997</v>
      </c>
      <c r="H213" s="40">
        <f>SUM(H214:H232)</f>
        <v>219702.61327403999</v>
      </c>
      <c r="I213" s="40">
        <f t="shared" si="7"/>
        <v>98.706503398096061</v>
      </c>
      <c r="J213" s="40">
        <f t="shared" si="6"/>
        <v>95.992671945436797</v>
      </c>
    </row>
    <row r="214" spans="1:10" ht="25.5" x14ac:dyDescent="0.2">
      <c r="A214" s="31"/>
      <c r="B214" s="42">
        <v>1</v>
      </c>
      <c r="C214" s="43" t="s">
        <v>213</v>
      </c>
      <c r="D214" s="44"/>
      <c r="E214" s="44" t="s">
        <v>710</v>
      </c>
      <c r="F214" s="45">
        <v>3100.6</v>
      </c>
      <c r="G214" s="45">
        <v>3348.5273999999999</v>
      </c>
      <c r="H214" s="45">
        <v>3230.9248939999998</v>
      </c>
      <c r="I214" s="45">
        <f t="shared" si="7"/>
        <v>104.20321531316519</v>
      </c>
      <c r="J214" s="45">
        <f t="shared" si="6"/>
        <v>96.487933591345254</v>
      </c>
    </row>
    <row r="215" spans="1:10" x14ac:dyDescent="0.2">
      <c r="A215" s="31"/>
      <c r="B215" s="42">
        <v>2</v>
      </c>
      <c r="C215" s="43" t="s">
        <v>145</v>
      </c>
      <c r="D215" s="44"/>
      <c r="E215" s="44" t="s">
        <v>101</v>
      </c>
      <c r="F215" s="45">
        <v>655.5</v>
      </c>
      <c r="G215" s="45">
        <v>655.47640000000001</v>
      </c>
      <c r="H215" s="45">
        <v>639.21794409999995</v>
      </c>
      <c r="I215" s="45">
        <f t="shared" si="7"/>
        <v>97.516086056445445</v>
      </c>
      <c r="J215" s="45">
        <f t="shared" si="6"/>
        <v>97.519597059482223</v>
      </c>
    </row>
    <row r="216" spans="1:10" x14ac:dyDescent="0.2">
      <c r="A216" s="31"/>
      <c r="B216" s="42">
        <v>3</v>
      </c>
      <c r="C216" s="43" t="s">
        <v>237</v>
      </c>
      <c r="D216" s="44"/>
      <c r="E216" s="44" t="s">
        <v>884</v>
      </c>
      <c r="F216" s="45">
        <v>1.4000000000000001</v>
      </c>
      <c r="G216" s="45">
        <v>26.276199999999999</v>
      </c>
      <c r="H216" s="45">
        <v>26.223700000000001</v>
      </c>
      <c r="I216" s="45">
        <f t="shared" si="7"/>
        <v>1873.1214285714284</v>
      </c>
      <c r="J216" s="45">
        <f t="shared" si="6"/>
        <v>99.800199420007459</v>
      </c>
    </row>
    <row r="217" spans="1:10" x14ac:dyDescent="0.2">
      <c r="A217" s="31"/>
      <c r="B217" s="42">
        <v>4</v>
      </c>
      <c r="C217" s="43" t="s">
        <v>915</v>
      </c>
      <c r="D217" s="44"/>
      <c r="E217" s="44" t="s">
        <v>916</v>
      </c>
      <c r="F217" s="45">
        <v>47.2</v>
      </c>
      <c r="G217" s="45">
        <v>58.236899999999999</v>
      </c>
      <c r="H217" s="45">
        <v>20.78</v>
      </c>
      <c r="I217" s="45">
        <f t="shared" si="7"/>
        <v>44.025423728813557</v>
      </c>
      <c r="J217" s="45">
        <f t="shared" si="6"/>
        <v>35.681844328939214</v>
      </c>
    </row>
    <row r="218" spans="1:10" ht="25.5" x14ac:dyDescent="0.2">
      <c r="A218" s="31"/>
      <c r="B218" s="42">
        <v>5</v>
      </c>
      <c r="C218" s="43" t="s">
        <v>1217</v>
      </c>
      <c r="D218" s="44"/>
      <c r="E218" s="44" t="s">
        <v>1174</v>
      </c>
      <c r="F218" s="45"/>
      <c r="G218" s="45">
        <v>4439.9769999999999</v>
      </c>
      <c r="H218" s="45">
        <v>4416.8302999999996</v>
      </c>
      <c r="I218" s="45"/>
      <c r="J218" s="45">
        <f t="shared" si="6"/>
        <v>99.478675227371667</v>
      </c>
    </row>
    <row r="219" spans="1:10" ht="25.5" x14ac:dyDescent="0.2">
      <c r="A219" s="31"/>
      <c r="B219" s="42">
        <v>6</v>
      </c>
      <c r="C219" s="43" t="s">
        <v>215</v>
      </c>
      <c r="D219" s="44"/>
      <c r="E219" s="44" t="s">
        <v>903</v>
      </c>
      <c r="F219" s="45">
        <v>39.800000000000004</v>
      </c>
      <c r="G219" s="45">
        <v>40.403100000000002</v>
      </c>
      <c r="H219" s="45">
        <v>38.1395914</v>
      </c>
      <c r="I219" s="45">
        <f t="shared" si="7"/>
        <v>95.828119095477376</v>
      </c>
      <c r="J219" s="45">
        <f t="shared" si="6"/>
        <v>94.397685821137472</v>
      </c>
    </row>
    <row r="220" spans="1:10" ht="25.5" x14ac:dyDescent="0.2">
      <c r="A220" s="31"/>
      <c r="B220" s="42">
        <v>7</v>
      </c>
      <c r="C220" s="43" t="s">
        <v>647</v>
      </c>
      <c r="D220" s="44"/>
      <c r="E220" s="44" t="s">
        <v>948</v>
      </c>
      <c r="F220" s="45">
        <v>534.9</v>
      </c>
      <c r="G220" s="45">
        <v>534.92989999999998</v>
      </c>
      <c r="H220" s="45">
        <v>477.72123486999999</v>
      </c>
      <c r="I220" s="45">
        <f t="shared" si="7"/>
        <v>89.3103822901477</v>
      </c>
      <c r="J220" s="45">
        <f t="shared" si="6"/>
        <v>89.305390270762587</v>
      </c>
    </row>
    <row r="221" spans="1:10" x14ac:dyDescent="0.2">
      <c r="A221" s="31"/>
      <c r="B221" s="42">
        <v>8</v>
      </c>
      <c r="C221" s="43" t="s">
        <v>646</v>
      </c>
      <c r="D221" s="44"/>
      <c r="E221" s="44" t="s">
        <v>87</v>
      </c>
      <c r="F221" s="45">
        <v>643</v>
      </c>
      <c r="G221" s="45">
        <v>643.0018</v>
      </c>
      <c r="H221" s="45">
        <v>642.99844999999993</v>
      </c>
      <c r="I221" s="45">
        <f t="shared" si="7"/>
        <v>99.99975894245722</v>
      </c>
      <c r="J221" s="45">
        <f t="shared" si="6"/>
        <v>99.999479006124076</v>
      </c>
    </row>
    <row r="222" spans="1:10" x14ac:dyDescent="0.2">
      <c r="A222" s="31"/>
      <c r="B222" s="42">
        <v>9</v>
      </c>
      <c r="C222" s="43" t="s">
        <v>83</v>
      </c>
      <c r="D222" s="44"/>
      <c r="E222" s="44" t="s">
        <v>296</v>
      </c>
      <c r="F222" s="45">
        <v>14000</v>
      </c>
      <c r="G222" s="45">
        <v>13564.655199999999</v>
      </c>
      <c r="H222" s="45">
        <v>12047.40704502</v>
      </c>
      <c r="I222" s="45">
        <f t="shared" si="7"/>
        <v>86.052907464428571</v>
      </c>
      <c r="J222" s="45">
        <f t="shared" si="6"/>
        <v>88.814694272656496</v>
      </c>
    </row>
    <row r="223" spans="1:10" ht="25.5" x14ac:dyDescent="0.2">
      <c r="A223" s="31"/>
      <c r="B223" s="42">
        <v>10</v>
      </c>
      <c r="C223" s="43" t="s">
        <v>88</v>
      </c>
      <c r="D223" s="44"/>
      <c r="E223" s="44" t="s">
        <v>900</v>
      </c>
      <c r="F223" s="45">
        <v>426.8</v>
      </c>
      <c r="G223" s="45">
        <v>426.84070000000003</v>
      </c>
      <c r="H223" s="45">
        <v>425.77556631000004</v>
      </c>
      <c r="I223" s="45">
        <f t="shared" si="7"/>
        <v>99.759973362230554</v>
      </c>
      <c r="J223" s="45">
        <f t="shared" si="6"/>
        <v>99.750461075993925</v>
      </c>
    </row>
    <row r="224" spans="1:10" ht="25.5" x14ac:dyDescent="0.2">
      <c r="A224" s="31"/>
      <c r="B224" s="42">
        <v>11</v>
      </c>
      <c r="C224" s="43" t="s">
        <v>44</v>
      </c>
      <c r="D224" s="44"/>
      <c r="E224" s="44" t="s">
        <v>591</v>
      </c>
      <c r="F224" s="45">
        <v>28.2</v>
      </c>
      <c r="G224" s="45">
        <v>28.213900000000002</v>
      </c>
      <c r="H224" s="45">
        <v>28.213900000000002</v>
      </c>
      <c r="I224" s="45">
        <f t="shared" si="7"/>
        <v>100.04929078014186</v>
      </c>
      <c r="J224" s="45">
        <f t="shared" si="6"/>
        <v>100</v>
      </c>
    </row>
    <row r="225" spans="1:10" x14ac:dyDescent="0.2">
      <c r="A225" s="31"/>
      <c r="B225" s="42">
        <v>12</v>
      </c>
      <c r="C225" s="43" t="s">
        <v>131</v>
      </c>
      <c r="D225" s="44"/>
      <c r="E225" s="44" t="s">
        <v>912</v>
      </c>
      <c r="F225" s="45"/>
      <c r="G225" s="45">
        <v>409.82890000000003</v>
      </c>
      <c r="H225" s="45">
        <v>408.04459766999997</v>
      </c>
      <c r="I225" s="45"/>
      <c r="J225" s="45">
        <f t="shared" si="6"/>
        <v>99.564622619341861</v>
      </c>
    </row>
    <row r="226" spans="1:10" ht="38.25" x14ac:dyDescent="0.2">
      <c r="A226" s="31"/>
      <c r="B226" s="42">
        <v>13</v>
      </c>
      <c r="C226" s="43" t="s">
        <v>12</v>
      </c>
      <c r="D226" s="44"/>
      <c r="E226" s="44" t="s">
        <v>592</v>
      </c>
      <c r="F226" s="45">
        <v>190248.7</v>
      </c>
      <c r="G226" s="45">
        <v>195731.3762</v>
      </c>
      <c r="H226" s="45">
        <v>188579.42122321998</v>
      </c>
      <c r="I226" s="45">
        <f t="shared" si="7"/>
        <v>99.122580718406994</v>
      </c>
      <c r="J226" s="45">
        <f t="shared" si="6"/>
        <v>96.346035512736549</v>
      </c>
    </row>
    <row r="227" spans="1:10" x14ac:dyDescent="0.2">
      <c r="A227" s="31"/>
      <c r="B227" s="42">
        <v>14</v>
      </c>
      <c r="C227" s="43" t="s">
        <v>15</v>
      </c>
      <c r="D227" s="44"/>
      <c r="E227" s="44" t="s">
        <v>593</v>
      </c>
      <c r="F227" s="45">
        <v>1710.3</v>
      </c>
      <c r="G227" s="45">
        <v>1710.3135</v>
      </c>
      <c r="H227" s="45">
        <v>1605.0909938300001</v>
      </c>
      <c r="I227" s="45">
        <f t="shared" si="7"/>
        <v>93.84850574928376</v>
      </c>
      <c r="J227" s="45">
        <f t="shared" si="6"/>
        <v>93.847764975836313</v>
      </c>
    </row>
    <row r="228" spans="1:10" x14ac:dyDescent="0.2">
      <c r="A228" s="31"/>
      <c r="B228" s="42">
        <v>15</v>
      </c>
      <c r="C228" s="43" t="s">
        <v>447</v>
      </c>
      <c r="D228" s="44"/>
      <c r="E228" s="44" t="s">
        <v>594</v>
      </c>
      <c r="F228" s="45">
        <v>285.5</v>
      </c>
      <c r="G228" s="45">
        <v>204.07479999999998</v>
      </c>
      <c r="H228" s="45">
        <v>204.07207556</v>
      </c>
      <c r="I228" s="45">
        <f t="shared" si="7"/>
        <v>71.478835572679515</v>
      </c>
      <c r="J228" s="45">
        <f t="shared" si="6"/>
        <v>99.998664979703534</v>
      </c>
    </row>
    <row r="229" spans="1:10" x14ac:dyDescent="0.2">
      <c r="A229" s="31"/>
      <c r="B229" s="42">
        <v>16</v>
      </c>
      <c r="C229" s="43" t="s">
        <v>525</v>
      </c>
      <c r="D229" s="44"/>
      <c r="E229" s="44" t="s">
        <v>1027</v>
      </c>
      <c r="F229" s="45">
        <v>2.4</v>
      </c>
      <c r="G229" s="45">
        <v>2.4415</v>
      </c>
      <c r="H229" s="45">
        <v>1.4689000000000001</v>
      </c>
      <c r="I229" s="45">
        <f t="shared" si="7"/>
        <v>61.204166666666673</v>
      </c>
      <c r="J229" s="45">
        <f t="shared" si="6"/>
        <v>60.163833708785589</v>
      </c>
    </row>
    <row r="230" spans="1:10" ht="25.5" x14ac:dyDescent="0.2">
      <c r="A230" s="31"/>
      <c r="B230" s="42">
        <v>17</v>
      </c>
      <c r="C230" s="43" t="s">
        <v>1015</v>
      </c>
      <c r="D230" s="44"/>
      <c r="E230" s="44" t="s">
        <v>927</v>
      </c>
      <c r="F230" s="45">
        <v>4440</v>
      </c>
      <c r="G230" s="45">
        <v>0</v>
      </c>
      <c r="H230" s="45">
        <v>0</v>
      </c>
      <c r="I230" s="45">
        <f t="shared" si="7"/>
        <v>0</v>
      </c>
      <c r="J230" s="45"/>
    </row>
    <row r="231" spans="1:10" x14ac:dyDescent="0.2">
      <c r="A231" s="31"/>
      <c r="B231" s="42">
        <v>18</v>
      </c>
      <c r="C231" s="43" t="s">
        <v>90</v>
      </c>
      <c r="D231" s="44"/>
      <c r="E231" s="44" t="s">
        <v>897</v>
      </c>
      <c r="F231" s="45">
        <v>668.6</v>
      </c>
      <c r="G231" s="45">
        <v>702.71759999999995</v>
      </c>
      <c r="H231" s="45">
        <v>635.02310323999995</v>
      </c>
      <c r="I231" s="45">
        <f t="shared" si="7"/>
        <v>94.978029201316176</v>
      </c>
      <c r="J231" s="45">
        <f t="shared" ref="J231:J294" si="8">H231/G231*100</f>
        <v>90.366756608913732</v>
      </c>
    </row>
    <row r="232" spans="1:10" ht="25.5" x14ac:dyDescent="0.2">
      <c r="A232" s="31"/>
      <c r="B232" s="42">
        <v>19</v>
      </c>
      <c r="C232" s="43" t="s">
        <v>236</v>
      </c>
      <c r="D232" s="44"/>
      <c r="E232" s="44" t="s">
        <v>934</v>
      </c>
      <c r="F232" s="45">
        <v>5748.7</v>
      </c>
      <c r="G232" s="45">
        <v>6347.0686999999998</v>
      </c>
      <c r="H232" s="45">
        <v>6275.2597548200001</v>
      </c>
      <c r="I232" s="45">
        <f t="shared" si="7"/>
        <v>109.15963182667386</v>
      </c>
      <c r="J232" s="45">
        <f t="shared" si="8"/>
        <v>98.868628203441375</v>
      </c>
    </row>
    <row r="233" spans="1:10" ht="25.5" x14ac:dyDescent="0.2">
      <c r="A233" s="31"/>
      <c r="B233" s="37"/>
      <c r="C233" s="38" t="s">
        <v>1369</v>
      </c>
      <c r="D233" s="39" t="s">
        <v>108</v>
      </c>
      <c r="E233" s="39"/>
      <c r="F233" s="40">
        <v>103682.2</v>
      </c>
      <c r="G233" s="40">
        <f>SUM(G234:G251)</f>
        <v>102397.29609999999</v>
      </c>
      <c r="H233" s="40">
        <f>SUM(H234:H251)</f>
        <v>101313.14653573999</v>
      </c>
      <c r="I233" s="40">
        <f t="shared" si="7"/>
        <v>97.715081793924114</v>
      </c>
      <c r="J233" s="40">
        <f t="shared" si="8"/>
        <v>98.941232234099971</v>
      </c>
    </row>
    <row r="234" spans="1:10" x14ac:dyDescent="0.2">
      <c r="A234" s="31"/>
      <c r="B234" s="42">
        <v>1</v>
      </c>
      <c r="C234" s="43" t="s">
        <v>1172</v>
      </c>
      <c r="D234" s="44"/>
      <c r="E234" s="44" t="s">
        <v>926</v>
      </c>
      <c r="F234" s="45">
        <v>154.1</v>
      </c>
      <c r="G234" s="45">
        <v>228.4041</v>
      </c>
      <c r="H234" s="45">
        <v>192.58942361000001</v>
      </c>
      <c r="I234" s="45">
        <f t="shared" si="7"/>
        <v>124.97691343932513</v>
      </c>
      <c r="J234" s="45">
        <f t="shared" si="8"/>
        <v>84.319600046584114</v>
      </c>
    </row>
    <row r="235" spans="1:10" ht="25.5" x14ac:dyDescent="0.2">
      <c r="A235" s="31"/>
      <c r="B235" s="42">
        <v>2</v>
      </c>
      <c r="C235" s="43" t="s">
        <v>213</v>
      </c>
      <c r="D235" s="44"/>
      <c r="E235" s="44" t="s">
        <v>710</v>
      </c>
      <c r="F235" s="45">
        <v>17.8</v>
      </c>
      <c r="G235" s="45">
        <v>40.599299999999999</v>
      </c>
      <c r="H235" s="45">
        <v>40.599299999999999</v>
      </c>
      <c r="I235" s="45">
        <f t="shared" si="7"/>
        <v>228.08595505617976</v>
      </c>
      <c r="J235" s="45">
        <f t="shared" si="8"/>
        <v>100</v>
      </c>
    </row>
    <row r="236" spans="1:10" x14ac:dyDescent="0.2">
      <c r="A236" s="31"/>
      <c r="B236" s="42">
        <v>3</v>
      </c>
      <c r="C236" s="43" t="s">
        <v>91</v>
      </c>
      <c r="D236" s="44"/>
      <c r="E236" s="44" t="s">
        <v>883</v>
      </c>
      <c r="F236" s="45">
        <v>85098.2</v>
      </c>
      <c r="G236" s="45">
        <v>82622.506699999998</v>
      </c>
      <c r="H236" s="45">
        <v>81719.287075389992</v>
      </c>
      <c r="I236" s="45">
        <f t="shared" si="7"/>
        <v>96.029395539964412</v>
      </c>
      <c r="J236" s="45">
        <f t="shared" si="8"/>
        <v>98.906811641663722</v>
      </c>
    </row>
    <row r="237" spans="1:10" ht="25.5" x14ac:dyDescent="0.2">
      <c r="A237" s="31"/>
      <c r="B237" s="42">
        <v>4</v>
      </c>
      <c r="C237" s="43" t="s">
        <v>1217</v>
      </c>
      <c r="D237" s="44"/>
      <c r="E237" s="44" t="s">
        <v>1174</v>
      </c>
      <c r="F237" s="45"/>
      <c r="G237" s="45">
        <v>195.2105</v>
      </c>
      <c r="H237" s="45">
        <v>195.2105</v>
      </c>
      <c r="I237" s="45"/>
      <c r="J237" s="45">
        <f t="shared" si="8"/>
        <v>100</v>
      </c>
    </row>
    <row r="238" spans="1:10" x14ac:dyDescent="0.2">
      <c r="A238" s="31"/>
      <c r="B238" s="42">
        <v>5</v>
      </c>
      <c r="C238" s="43" t="s">
        <v>360</v>
      </c>
      <c r="D238" s="44"/>
      <c r="E238" s="44" t="s">
        <v>443</v>
      </c>
      <c r="F238" s="45"/>
      <c r="G238" s="45">
        <v>15.986600000000001</v>
      </c>
      <c r="H238" s="45">
        <v>15.986600000000001</v>
      </c>
      <c r="I238" s="45"/>
      <c r="J238" s="45">
        <f t="shared" si="8"/>
        <v>100</v>
      </c>
    </row>
    <row r="239" spans="1:10" x14ac:dyDescent="0.2">
      <c r="A239" s="31"/>
      <c r="B239" s="42">
        <v>6</v>
      </c>
      <c r="C239" s="43" t="s">
        <v>645</v>
      </c>
      <c r="D239" s="44"/>
      <c r="E239" s="44" t="s">
        <v>588</v>
      </c>
      <c r="F239" s="45">
        <v>19.2</v>
      </c>
      <c r="G239" s="45">
        <v>26.2864</v>
      </c>
      <c r="H239" s="45">
        <v>26.2864</v>
      </c>
      <c r="I239" s="45">
        <f t="shared" si="7"/>
        <v>136.90833333333333</v>
      </c>
      <c r="J239" s="45">
        <f t="shared" si="8"/>
        <v>100</v>
      </c>
    </row>
    <row r="240" spans="1:10" x14ac:dyDescent="0.2">
      <c r="A240" s="31"/>
      <c r="B240" s="42">
        <v>7</v>
      </c>
      <c r="C240" s="43" t="s">
        <v>734</v>
      </c>
      <c r="D240" s="44"/>
      <c r="E240" s="44" t="s">
        <v>589</v>
      </c>
      <c r="F240" s="45">
        <v>12.4</v>
      </c>
      <c r="G240" s="45">
        <v>27.713000000000001</v>
      </c>
      <c r="H240" s="45">
        <v>27.713000000000001</v>
      </c>
      <c r="I240" s="45">
        <f t="shared" si="7"/>
        <v>223.49193548387098</v>
      </c>
      <c r="J240" s="45">
        <f t="shared" si="8"/>
        <v>100</v>
      </c>
    </row>
    <row r="241" spans="1:10" x14ac:dyDescent="0.2">
      <c r="A241" s="31"/>
      <c r="B241" s="42">
        <v>8</v>
      </c>
      <c r="C241" s="43" t="s">
        <v>330</v>
      </c>
      <c r="D241" s="44"/>
      <c r="E241" s="44" t="s">
        <v>785</v>
      </c>
      <c r="F241" s="45">
        <v>1.8</v>
      </c>
      <c r="G241" s="45">
        <v>7.3521999999999998</v>
      </c>
      <c r="H241" s="45">
        <v>7.3521999999999998</v>
      </c>
      <c r="I241" s="45">
        <f t="shared" si="7"/>
        <v>408.45555555555552</v>
      </c>
      <c r="J241" s="45">
        <f t="shared" si="8"/>
        <v>100</v>
      </c>
    </row>
    <row r="242" spans="1:10" x14ac:dyDescent="0.2">
      <c r="A242" s="31"/>
      <c r="B242" s="42">
        <v>9</v>
      </c>
      <c r="C242" s="43" t="s">
        <v>644</v>
      </c>
      <c r="D242" s="44"/>
      <c r="E242" s="44" t="s">
        <v>590</v>
      </c>
      <c r="F242" s="45">
        <v>337.40000000000003</v>
      </c>
      <c r="G242" s="45">
        <v>337.44159999999999</v>
      </c>
      <c r="H242" s="45">
        <v>336.81810775999998</v>
      </c>
      <c r="I242" s="45">
        <f t="shared" si="7"/>
        <v>99.827536384113785</v>
      </c>
      <c r="J242" s="45">
        <f t="shared" si="8"/>
        <v>99.815229586393599</v>
      </c>
    </row>
    <row r="243" spans="1:10" x14ac:dyDescent="0.2">
      <c r="A243" s="31"/>
      <c r="B243" s="42">
        <v>10</v>
      </c>
      <c r="C243" s="43" t="s">
        <v>41</v>
      </c>
      <c r="D243" s="44"/>
      <c r="E243" s="44" t="s">
        <v>882</v>
      </c>
      <c r="F243" s="45">
        <v>1792</v>
      </c>
      <c r="G243" s="45">
        <v>2349.8991000000001</v>
      </c>
      <c r="H243" s="45">
        <v>2209.7655921599999</v>
      </c>
      <c r="I243" s="45">
        <f t="shared" si="7"/>
        <v>123.3128120625</v>
      </c>
      <c r="J243" s="45">
        <f t="shared" si="8"/>
        <v>94.036615961936405</v>
      </c>
    </row>
    <row r="244" spans="1:10" ht="25.5" x14ac:dyDescent="0.2">
      <c r="A244" s="31"/>
      <c r="B244" s="42">
        <v>11</v>
      </c>
      <c r="C244" s="43" t="s">
        <v>44</v>
      </c>
      <c r="D244" s="44"/>
      <c r="E244" s="44" t="s">
        <v>591</v>
      </c>
      <c r="F244" s="45">
        <v>9.6</v>
      </c>
      <c r="G244" s="45">
        <v>13.6204</v>
      </c>
      <c r="H244" s="45">
        <v>13.6204</v>
      </c>
      <c r="I244" s="45">
        <f t="shared" si="7"/>
        <v>141.87916666666666</v>
      </c>
      <c r="J244" s="45">
        <f t="shared" si="8"/>
        <v>100</v>
      </c>
    </row>
    <row r="245" spans="1:10" x14ac:dyDescent="0.2">
      <c r="A245" s="31"/>
      <c r="B245" s="42">
        <v>12</v>
      </c>
      <c r="C245" s="43" t="s">
        <v>314</v>
      </c>
      <c r="D245" s="44"/>
      <c r="E245" s="44" t="s">
        <v>938</v>
      </c>
      <c r="F245" s="45">
        <v>4884.4000000000005</v>
      </c>
      <c r="G245" s="45">
        <v>4899.2695000000003</v>
      </c>
      <c r="H245" s="45">
        <v>4894.9112368200003</v>
      </c>
      <c r="I245" s="45">
        <f t="shared" si="7"/>
        <v>100.2152001641962</v>
      </c>
      <c r="J245" s="45">
        <f t="shared" si="8"/>
        <v>99.911042591553695</v>
      </c>
    </row>
    <row r="246" spans="1:10" ht="25.5" x14ac:dyDescent="0.2">
      <c r="A246" s="31"/>
      <c r="B246" s="42">
        <v>13</v>
      </c>
      <c r="C246" s="43" t="s">
        <v>1015</v>
      </c>
      <c r="D246" s="44"/>
      <c r="E246" s="44" t="s">
        <v>927</v>
      </c>
      <c r="F246" s="45">
        <v>341.90000000000003</v>
      </c>
      <c r="G246" s="45">
        <v>0</v>
      </c>
      <c r="H246" s="45">
        <v>0</v>
      </c>
      <c r="I246" s="45">
        <f t="shared" si="7"/>
        <v>0</v>
      </c>
      <c r="J246" s="45"/>
    </row>
    <row r="247" spans="1:10" ht="38.25" x14ac:dyDescent="0.2">
      <c r="A247" s="31"/>
      <c r="B247" s="42">
        <v>14</v>
      </c>
      <c r="C247" s="43" t="s">
        <v>1173</v>
      </c>
      <c r="D247" s="44"/>
      <c r="E247" s="44" t="s">
        <v>1011</v>
      </c>
      <c r="F247" s="45">
        <v>4599.8</v>
      </c>
      <c r="G247" s="45">
        <v>5158.0294000000004</v>
      </c>
      <c r="H247" s="45">
        <v>5158.0294000000004</v>
      </c>
      <c r="I247" s="45">
        <f t="shared" si="7"/>
        <v>112.13594938910387</v>
      </c>
      <c r="J247" s="45">
        <f t="shared" si="8"/>
        <v>100</v>
      </c>
    </row>
    <row r="248" spans="1:10" x14ac:dyDescent="0.2">
      <c r="A248" s="31"/>
      <c r="B248" s="42">
        <v>15</v>
      </c>
      <c r="C248" s="43" t="s">
        <v>1004</v>
      </c>
      <c r="D248" s="44"/>
      <c r="E248" s="44" t="s">
        <v>1005</v>
      </c>
      <c r="F248" s="45">
        <v>6.9</v>
      </c>
      <c r="G248" s="45">
        <v>0</v>
      </c>
      <c r="H248" s="45">
        <v>0</v>
      </c>
      <c r="I248" s="45">
        <f t="shared" si="7"/>
        <v>0</v>
      </c>
      <c r="J248" s="45"/>
    </row>
    <row r="249" spans="1:10" ht="38.25" x14ac:dyDescent="0.2">
      <c r="A249" s="31"/>
      <c r="B249" s="42">
        <v>16</v>
      </c>
      <c r="C249" s="43" t="s">
        <v>999</v>
      </c>
      <c r="D249" s="44"/>
      <c r="E249" s="44" t="s">
        <v>1000</v>
      </c>
      <c r="F249" s="45">
        <v>780.9</v>
      </c>
      <c r="G249" s="45">
        <v>826.87840000000006</v>
      </c>
      <c r="H249" s="45">
        <v>826.87840000000006</v>
      </c>
      <c r="I249" s="45">
        <f t="shared" si="7"/>
        <v>105.88787296708927</v>
      </c>
      <c r="J249" s="45">
        <f t="shared" si="8"/>
        <v>100</v>
      </c>
    </row>
    <row r="250" spans="1:10" ht="25.5" x14ac:dyDescent="0.2">
      <c r="A250" s="31"/>
      <c r="B250" s="42">
        <v>17</v>
      </c>
      <c r="C250" s="43" t="s">
        <v>996</v>
      </c>
      <c r="D250" s="44"/>
      <c r="E250" s="44" t="s">
        <v>997</v>
      </c>
      <c r="F250" s="45">
        <v>5583.3</v>
      </c>
      <c r="G250" s="45">
        <v>5597.8431</v>
      </c>
      <c r="H250" s="45">
        <v>5597.8431</v>
      </c>
      <c r="I250" s="45">
        <f t="shared" si="7"/>
        <v>100.26047498791037</v>
      </c>
      <c r="J250" s="45">
        <f t="shared" si="8"/>
        <v>100</v>
      </c>
    </row>
    <row r="251" spans="1:10" x14ac:dyDescent="0.2">
      <c r="A251" s="31"/>
      <c r="B251" s="42">
        <v>18</v>
      </c>
      <c r="C251" s="43" t="s">
        <v>913</v>
      </c>
      <c r="D251" s="44"/>
      <c r="E251" s="44" t="s">
        <v>1361</v>
      </c>
      <c r="F251" s="45">
        <v>42.5</v>
      </c>
      <c r="G251" s="45">
        <v>50.255800000000001</v>
      </c>
      <c r="H251" s="45">
        <v>50.255800000000001</v>
      </c>
      <c r="I251" s="45">
        <f t="shared" si="7"/>
        <v>118.24894117647058</v>
      </c>
      <c r="J251" s="45">
        <f t="shared" si="8"/>
        <v>100</v>
      </c>
    </row>
    <row r="252" spans="1:10" ht="25.5" x14ac:dyDescent="0.2">
      <c r="A252" s="31"/>
      <c r="B252" s="37"/>
      <c r="C252" s="38" t="s">
        <v>1370</v>
      </c>
      <c r="D252" s="39" t="s">
        <v>106</v>
      </c>
      <c r="E252" s="39"/>
      <c r="F252" s="40">
        <v>31503.3</v>
      </c>
      <c r="G252" s="40">
        <f>SUM(G253:G261)</f>
        <v>31271.558900000004</v>
      </c>
      <c r="H252" s="40">
        <f>SUM(H253:H261)</f>
        <v>30528.291255509997</v>
      </c>
      <c r="I252" s="40">
        <f t="shared" si="7"/>
        <v>96.905058376455798</v>
      </c>
      <c r="J252" s="40">
        <f t="shared" si="8"/>
        <v>97.623183267368205</v>
      </c>
    </row>
    <row r="253" spans="1:10" ht="25.5" x14ac:dyDescent="0.2">
      <c r="A253" s="31"/>
      <c r="B253" s="42">
        <v>1</v>
      </c>
      <c r="C253" s="43" t="s">
        <v>213</v>
      </c>
      <c r="D253" s="44"/>
      <c r="E253" s="44" t="s">
        <v>710</v>
      </c>
      <c r="F253" s="45">
        <v>327.8</v>
      </c>
      <c r="G253" s="45">
        <v>327.77850000000001</v>
      </c>
      <c r="H253" s="45">
        <v>327.77850000000001</v>
      </c>
      <c r="I253" s="45">
        <f t="shared" si="7"/>
        <v>99.993441122635744</v>
      </c>
      <c r="J253" s="45">
        <f t="shared" si="8"/>
        <v>100</v>
      </c>
    </row>
    <row r="254" spans="1:10" x14ac:dyDescent="0.2">
      <c r="A254" s="31"/>
      <c r="B254" s="42">
        <v>2</v>
      </c>
      <c r="C254" s="43" t="s">
        <v>145</v>
      </c>
      <c r="D254" s="44"/>
      <c r="E254" s="44" t="s">
        <v>101</v>
      </c>
      <c r="F254" s="45">
        <v>1300</v>
      </c>
      <c r="G254" s="45">
        <v>1300</v>
      </c>
      <c r="H254" s="45">
        <v>1224.7083929800001</v>
      </c>
      <c r="I254" s="45">
        <f t="shared" si="7"/>
        <v>94.208337921538458</v>
      </c>
      <c r="J254" s="45">
        <f t="shared" si="8"/>
        <v>94.208337921538458</v>
      </c>
    </row>
    <row r="255" spans="1:10" x14ac:dyDescent="0.2">
      <c r="A255" s="31"/>
      <c r="B255" s="42">
        <v>3</v>
      </c>
      <c r="C255" s="43" t="s">
        <v>45</v>
      </c>
      <c r="D255" s="44"/>
      <c r="E255" s="44" t="s">
        <v>951</v>
      </c>
      <c r="F255" s="45">
        <v>3788.6</v>
      </c>
      <c r="G255" s="45">
        <v>4081.6442000000002</v>
      </c>
      <c r="H255" s="45">
        <v>4036.2177997599997</v>
      </c>
      <c r="I255" s="45">
        <f t="shared" si="7"/>
        <v>106.53586548487569</v>
      </c>
      <c r="J255" s="45">
        <f t="shared" si="8"/>
        <v>98.887056342637592</v>
      </c>
    </row>
    <row r="256" spans="1:10" ht="25.5" x14ac:dyDescent="0.2">
      <c r="A256" s="31"/>
      <c r="B256" s="42">
        <v>4</v>
      </c>
      <c r="C256" s="43" t="s">
        <v>43</v>
      </c>
      <c r="D256" s="44"/>
      <c r="E256" s="44" t="s">
        <v>950</v>
      </c>
      <c r="F256" s="45">
        <v>12962.800000000001</v>
      </c>
      <c r="G256" s="45">
        <v>12600.819800000001</v>
      </c>
      <c r="H256" s="45">
        <v>12377.727399879999</v>
      </c>
      <c r="I256" s="45">
        <f t="shared" si="7"/>
        <v>95.486526058259003</v>
      </c>
      <c r="J256" s="45">
        <f t="shared" si="8"/>
        <v>98.229540588144886</v>
      </c>
    </row>
    <row r="257" spans="1:10" x14ac:dyDescent="0.2">
      <c r="A257" s="31"/>
      <c r="B257" s="42">
        <v>5</v>
      </c>
      <c r="C257" s="43" t="s">
        <v>319</v>
      </c>
      <c r="D257" s="44"/>
      <c r="E257" s="44" t="s">
        <v>885</v>
      </c>
      <c r="F257" s="45">
        <v>450.1</v>
      </c>
      <c r="G257" s="45">
        <v>394.58879999999999</v>
      </c>
      <c r="H257" s="45">
        <v>394.58854804000003</v>
      </c>
      <c r="I257" s="45">
        <f t="shared" si="7"/>
        <v>87.666862483892473</v>
      </c>
      <c r="J257" s="45">
        <f t="shared" si="8"/>
        <v>99.999936146185604</v>
      </c>
    </row>
    <row r="258" spans="1:10" ht="25.5" x14ac:dyDescent="0.2">
      <c r="A258" s="31"/>
      <c r="B258" s="42">
        <v>6</v>
      </c>
      <c r="C258" s="43" t="s">
        <v>1217</v>
      </c>
      <c r="D258" s="44"/>
      <c r="E258" s="44" t="s">
        <v>1174</v>
      </c>
      <c r="F258" s="45"/>
      <c r="G258" s="45">
        <v>576.11500000000001</v>
      </c>
      <c r="H258" s="45">
        <v>545.58050000000003</v>
      </c>
      <c r="I258" s="45"/>
      <c r="J258" s="45">
        <f t="shared" si="8"/>
        <v>94.699929701535297</v>
      </c>
    </row>
    <row r="259" spans="1:10" x14ac:dyDescent="0.2">
      <c r="A259" s="31"/>
      <c r="B259" s="42">
        <v>7</v>
      </c>
      <c r="C259" s="43" t="s">
        <v>83</v>
      </c>
      <c r="D259" s="44"/>
      <c r="E259" s="44" t="s">
        <v>296</v>
      </c>
      <c r="F259" s="45">
        <v>73.2</v>
      </c>
      <c r="G259" s="45">
        <v>0</v>
      </c>
      <c r="H259" s="45">
        <v>0</v>
      </c>
      <c r="I259" s="45">
        <f t="shared" si="7"/>
        <v>0</v>
      </c>
      <c r="J259" s="45"/>
    </row>
    <row r="260" spans="1:10" ht="25.5" x14ac:dyDescent="0.2">
      <c r="A260" s="31"/>
      <c r="B260" s="42">
        <v>8</v>
      </c>
      <c r="C260" s="43" t="s">
        <v>44</v>
      </c>
      <c r="D260" s="44"/>
      <c r="E260" s="44" t="s">
        <v>591</v>
      </c>
      <c r="F260" s="45">
        <v>11966.800000000001</v>
      </c>
      <c r="G260" s="45">
        <v>11990.6126</v>
      </c>
      <c r="H260" s="45">
        <v>11621.69011485</v>
      </c>
      <c r="I260" s="45">
        <f t="shared" si="7"/>
        <v>97.116105515676693</v>
      </c>
      <c r="J260" s="45">
        <f t="shared" si="8"/>
        <v>96.923239058277971</v>
      </c>
    </row>
    <row r="261" spans="1:10" x14ac:dyDescent="0.2">
      <c r="A261" s="31"/>
      <c r="B261" s="42">
        <v>9</v>
      </c>
      <c r="C261" s="43" t="s">
        <v>763</v>
      </c>
      <c r="D261" s="44"/>
      <c r="E261" s="44" t="s">
        <v>559</v>
      </c>
      <c r="F261" s="45">
        <v>634</v>
      </c>
      <c r="G261" s="45">
        <v>0</v>
      </c>
      <c r="H261" s="45">
        <v>0</v>
      </c>
      <c r="I261" s="45">
        <f t="shared" si="7"/>
        <v>0</v>
      </c>
      <c r="J261" s="45"/>
    </row>
    <row r="262" spans="1:10" ht="25.5" x14ac:dyDescent="0.2">
      <c r="A262" s="31"/>
      <c r="B262" s="37"/>
      <c r="C262" s="38" t="s">
        <v>1371</v>
      </c>
      <c r="D262" s="39" t="s">
        <v>1372</v>
      </c>
      <c r="E262" s="39"/>
      <c r="F262" s="40">
        <v>63736</v>
      </c>
      <c r="G262" s="40">
        <f>SUM(G263)</f>
        <v>69700.188999999998</v>
      </c>
      <c r="H262" s="40">
        <f>SUM(H263)</f>
        <v>69208.612666219997</v>
      </c>
      <c r="I262" s="40">
        <f t="shared" si="7"/>
        <v>108.5863760923497</v>
      </c>
      <c r="J262" s="40">
        <f t="shared" si="8"/>
        <v>99.294727401987387</v>
      </c>
    </row>
    <row r="263" spans="1:10" x14ac:dyDescent="0.2">
      <c r="A263" s="31"/>
      <c r="B263" s="42">
        <v>1</v>
      </c>
      <c r="C263" s="43" t="s">
        <v>913</v>
      </c>
      <c r="D263" s="44"/>
      <c r="E263" s="44" t="s">
        <v>1361</v>
      </c>
      <c r="F263" s="45">
        <v>63736</v>
      </c>
      <c r="G263" s="45">
        <v>69700.188999999998</v>
      </c>
      <c r="H263" s="45">
        <v>69208.612666219997</v>
      </c>
      <c r="I263" s="45">
        <f t="shared" si="7"/>
        <v>108.5863760923497</v>
      </c>
      <c r="J263" s="45">
        <f t="shared" si="8"/>
        <v>99.294727401987387</v>
      </c>
    </row>
    <row r="264" spans="1:10" ht="25.5" x14ac:dyDescent="0.2">
      <c r="A264" s="31"/>
      <c r="B264" s="37"/>
      <c r="C264" s="38" t="s">
        <v>1373</v>
      </c>
      <c r="D264" s="39" t="s">
        <v>560</v>
      </c>
      <c r="E264" s="39"/>
      <c r="F264" s="40">
        <v>152090</v>
      </c>
      <c r="G264" s="40">
        <f>SUM(G265:G292)</f>
        <v>153115.19970000003</v>
      </c>
      <c r="H264" s="40">
        <f>SUM(H265:H292)</f>
        <v>152296.52946164002</v>
      </c>
      <c r="I264" s="40">
        <f t="shared" si="7"/>
        <v>100.13579424133081</v>
      </c>
      <c r="J264" s="40">
        <f t="shared" si="8"/>
        <v>99.465323991371179</v>
      </c>
    </row>
    <row r="265" spans="1:10" x14ac:dyDescent="0.2">
      <c r="A265" s="31"/>
      <c r="B265" s="42">
        <v>1</v>
      </c>
      <c r="C265" s="43" t="s">
        <v>1172</v>
      </c>
      <c r="D265" s="44"/>
      <c r="E265" s="44" t="s">
        <v>926</v>
      </c>
      <c r="F265" s="45">
        <v>67203</v>
      </c>
      <c r="G265" s="45">
        <v>73947.961900000009</v>
      </c>
      <c r="H265" s="45">
        <v>73560.086929979996</v>
      </c>
      <c r="I265" s="45">
        <f t="shared" si="7"/>
        <v>109.45952848828178</v>
      </c>
      <c r="J265" s="45">
        <f t="shared" si="8"/>
        <v>99.47547578046229</v>
      </c>
    </row>
    <row r="266" spans="1:10" ht="25.5" x14ac:dyDescent="0.2">
      <c r="A266" s="31"/>
      <c r="B266" s="42">
        <v>2</v>
      </c>
      <c r="C266" s="43" t="s">
        <v>43</v>
      </c>
      <c r="D266" s="44"/>
      <c r="E266" s="44" t="s">
        <v>950</v>
      </c>
      <c r="F266" s="45"/>
      <c r="G266" s="45">
        <v>19.913</v>
      </c>
      <c r="H266" s="45">
        <v>19.913</v>
      </c>
      <c r="I266" s="45"/>
      <c r="J266" s="45">
        <f t="shared" si="8"/>
        <v>100</v>
      </c>
    </row>
    <row r="267" spans="1:10" x14ac:dyDescent="0.2">
      <c r="A267" s="31"/>
      <c r="B267" s="42">
        <v>3</v>
      </c>
      <c r="C267" s="43" t="s">
        <v>91</v>
      </c>
      <c r="D267" s="44"/>
      <c r="E267" s="44" t="s">
        <v>883</v>
      </c>
      <c r="F267" s="45"/>
      <c r="G267" s="45">
        <v>0.6</v>
      </c>
      <c r="H267" s="45">
        <v>0.6</v>
      </c>
      <c r="I267" s="45"/>
      <c r="J267" s="45">
        <f t="shared" si="8"/>
        <v>100</v>
      </c>
    </row>
    <row r="268" spans="1:10" x14ac:dyDescent="0.2">
      <c r="A268" s="31"/>
      <c r="B268" s="42">
        <v>4</v>
      </c>
      <c r="C268" s="43" t="s">
        <v>915</v>
      </c>
      <c r="D268" s="44"/>
      <c r="E268" s="44" t="s">
        <v>916</v>
      </c>
      <c r="F268" s="45"/>
      <c r="G268" s="45">
        <v>403.81200000000001</v>
      </c>
      <c r="H268" s="45">
        <v>403.572</v>
      </c>
      <c r="I268" s="45"/>
      <c r="J268" s="45">
        <f t="shared" si="8"/>
        <v>99.940566402187159</v>
      </c>
    </row>
    <row r="269" spans="1:10" ht="25.5" x14ac:dyDescent="0.2">
      <c r="A269" s="31"/>
      <c r="B269" s="42">
        <v>5</v>
      </c>
      <c r="C269" s="43" t="s">
        <v>1217</v>
      </c>
      <c r="D269" s="44"/>
      <c r="E269" s="44" t="s">
        <v>1174</v>
      </c>
      <c r="F269" s="45"/>
      <c r="G269" s="45">
        <v>238.10579999999999</v>
      </c>
      <c r="H269" s="45">
        <v>238.10579999999999</v>
      </c>
      <c r="I269" s="45"/>
      <c r="J269" s="45">
        <f t="shared" si="8"/>
        <v>100</v>
      </c>
    </row>
    <row r="270" spans="1:10" x14ac:dyDescent="0.2">
      <c r="A270" s="31"/>
      <c r="B270" s="42">
        <v>6</v>
      </c>
      <c r="C270" s="43" t="s">
        <v>360</v>
      </c>
      <c r="D270" s="44"/>
      <c r="E270" s="44" t="s">
        <v>443</v>
      </c>
      <c r="F270" s="45">
        <v>62353</v>
      </c>
      <c r="G270" s="45">
        <v>53547.952400000002</v>
      </c>
      <c r="H270" s="45">
        <v>53151.397131980004</v>
      </c>
      <c r="I270" s="45">
        <f t="shared" si="7"/>
        <v>85.242726303433685</v>
      </c>
      <c r="J270" s="45">
        <f t="shared" si="8"/>
        <v>99.259438969658902</v>
      </c>
    </row>
    <row r="271" spans="1:10" x14ac:dyDescent="0.2">
      <c r="A271" s="31"/>
      <c r="B271" s="42">
        <v>7</v>
      </c>
      <c r="C271" s="43" t="s">
        <v>235</v>
      </c>
      <c r="D271" s="44"/>
      <c r="E271" s="44" t="s">
        <v>902</v>
      </c>
      <c r="F271" s="45"/>
      <c r="G271" s="45">
        <v>1.44</v>
      </c>
      <c r="H271" s="45">
        <v>1.28</v>
      </c>
      <c r="I271" s="45"/>
      <c r="J271" s="45">
        <f t="shared" si="8"/>
        <v>88.8888888888889</v>
      </c>
    </row>
    <row r="272" spans="1:10" x14ac:dyDescent="0.2">
      <c r="A272" s="31"/>
      <c r="B272" s="42">
        <v>8</v>
      </c>
      <c r="C272" s="43" t="s">
        <v>646</v>
      </c>
      <c r="D272" s="44"/>
      <c r="E272" s="44" t="s">
        <v>87</v>
      </c>
      <c r="F272" s="45"/>
      <c r="G272" s="45">
        <v>26.66</v>
      </c>
      <c r="H272" s="45">
        <v>26.66</v>
      </c>
      <c r="I272" s="45"/>
      <c r="J272" s="45">
        <f t="shared" si="8"/>
        <v>100</v>
      </c>
    </row>
    <row r="273" spans="1:10" x14ac:dyDescent="0.2">
      <c r="A273" s="31"/>
      <c r="B273" s="42">
        <v>9</v>
      </c>
      <c r="C273" s="43" t="s">
        <v>645</v>
      </c>
      <c r="D273" s="44"/>
      <c r="E273" s="44" t="s">
        <v>588</v>
      </c>
      <c r="F273" s="45"/>
      <c r="G273" s="45">
        <v>1</v>
      </c>
      <c r="H273" s="45">
        <v>1</v>
      </c>
      <c r="I273" s="45"/>
      <c r="J273" s="45">
        <f t="shared" si="8"/>
        <v>100</v>
      </c>
    </row>
    <row r="274" spans="1:10" x14ac:dyDescent="0.2">
      <c r="A274" s="31"/>
      <c r="B274" s="42">
        <v>10</v>
      </c>
      <c r="C274" s="43" t="s">
        <v>83</v>
      </c>
      <c r="D274" s="44"/>
      <c r="E274" s="44" t="s">
        <v>296</v>
      </c>
      <c r="F274" s="45">
        <v>547.9</v>
      </c>
      <c r="G274" s="45">
        <v>547.86759999999992</v>
      </c>
      <c r="H274" s="45">
        <v>547.86759999999992</v>
      </c>
      <c r="I274" s="45">
        <f t="shared" ref="I274:I337" si="9">H274/F274*100</f>
        <v>99.994086512137244</v>
      </c>
      <c r="J274" s="45">
        <f t="shared" si="8"/>
        <v>100</v>
      </c>
    </row>
    <row r="275" spans="1:10" x14ac:dyDescent="0.2">
      <c r="A275" s="31"/>
      <c r="B275" s="42">
        <v>11</v>
      </c>
      <c r="C275" s="43" t="s">
        <v>734</v>
      </c>
      <c r="D275" s="44"/>
      <c r="E275" s="44" t="s">
        <v>589</v>
      </c>
      <c r="F275" s="45"/>
      <c r="G275" s="45">
        <v>0.6</v>
      </c>
      <c r="H275" s="45">
        <v>0.6</v>
      </c>
      <c r="I275" s="45"/>
      <c r="J275" s="45">
        <f t="shared" si="8"/>
        <v>100</v>
      </c>
    </row>
    <row r="276" spans="1:10" ht="25.5" x14ac:dyDescent="0.2">
      <c r="A276" s="31"/>
      <c r="B276" s="42">
        <v>12</v>
      </c>
      <c r="C276" s="43" t="s">
        <v>88</v>
      </c>
      <c r="D276" s="44"/>
      <c r="E276" s="44" t="s">
        <v>900</v>
      </c>
      <c r="F276" s="45"/>
      <c r="G276" s="45">
        <v>0.24</v>
      </c>
      <c r="H276" s="45">
        <v>0.24</v>
      </c>
      <c r="I276" s="45"/>
      <c r="J276" s="45">
        <f t="shared" si="8"/>
        <v>100</v>
      </c>
    </row>
    <row r="277" spans="1:10" ht="25.5" x14ac:dyDescent="0.2">
      <c r="A277" s="31"/>
      <c r="B277" s="42">
        <v>13</v>
      </c>
      <c r="C277" s="43" t="s">
        <v>44</v>
      </c>
      <c r="D277" s="44"/>
      <c r="E277" s="44" t="s">
        <v>591</v>
      </c>
      <c r="F277" s="45"/>
      <c r="G277" s="45">
        <v>1.2</v>
      </c>
      <c r="H277" s="45">
        <v>1.2</v>
      </c>
      <c r="I277" s="45"/>
      <c r="J277" s="45">
        <f t="shared" si="8"/>
        <v>100</v>
      </c>
    </row>
    <row r="278" spans="1:10" ht="38.25" x14ac:dyDescent="0.2">
      <c r="A278" s="31"/>
      <c r="B278" s="42">
        <v>14</v>
      </c>
      <c r="C278" s="43" t="s">
        <v>12</v>
      </c>
      <c r="D278" s="44"/>
      <c r="E278" s="44" t="s">
        <v>592</v>
      </c>
      <c r="F278" s="45"/>
      <c r="G278" s="45">
        <v>0.24</v>
      </c>
      <c r="H278" s="45">
        <v>0.24</v>
      </c>
      <c r="I278" s="45"/>
      <c r="J278" s="45">
        <f t="shared" si="8"/>
        <v>100</v>
      </c>
    </row>
    <row r="279" spans="1:10" x14ac:dyDescent="0.2">
      <c r="A279" s="31"/>
      <c r="B279" s="42">
        <v>15</v>
      </c>
      <c r="C279" s="43" t="s">
        <v>15</v>
      </c>
      <c r="D279" s="44"/>
      <c r="E279" s="44" t="s">
        <v>593</v>
      </c>
      <c r="F279" s="45"/>
      <c r="G279" s="45">
        <v>1.2</v>
      </c>
      <c r="H279" s="45">
        <v>1.2</v>
      </c>
      <c r="I279" s="45"/>
      <c r="J279" s="45">
        <f t="shared" si="8"/>
        <v>100</v>
      </c>
    </row>
    <row r="280" spans="1:10" x14ac:dyDescent="0.2">
      <c r="A280" s="31"/>
      <c r="B280" s="42">
        <v>16</v>
      </c>
      <c r="C280" s="43" t="s">
        <v>528</v>
      </c>
      <c r="D280" s="44"/>
      <c r="E280" s="44" t="s">
        <v>456</v>
      </c>
      <c r="F280" s="45"/>
      <c r="G280" s="45">
        <v>83.2</v>
      </c>
      <c r="H280" s="45">
        <v>83.2</v>
      </c>
      <c r="I280" s="45"/>
      <c r="J280" s="45">
        <f t="shared" si="8"/>
        <v>100</v>
      </c>
    </row>
    <row r="281" spans="1:10" x14ac:dyDescent="0.2">
      <c r="A281" s="31"/>
      <c r="B281" s="42">
        <v>17</v>
      </c>
      <c r="C281" s="43" t="s">
        <v>13</v>
      </c>
      <c r="D281" s="44"/>
      <c r="E281" s="44" t="s">
        <v>752</v>
      </c>
      <c r="F281" s="45"/>
      <c r="G281" s="45">
        <v>0.6</v>
      </c>
      <c r="H281" s="45">
        <v>0.6</v>
      </c>
      <c r="I281" s="45"/>
      <c r="J281" s="45">
        <f t="shared" si="8"/>
        <v>100</v>
      </c>
    </row>
    <row r="282" spans="1:10" x14ac:dyDescent="0.2">
      <c r="A282" s="31"/>
      <c r="B282" s="42">
        <v>18</v>
      </c>
      <c r="C282" s="43" t="s">
        <v>1018</v>
      </c>
      <c r="D282" s="44"/>
      <c r="E282" s="44" t="s">
        <v>952</v>
      </c>
      <c r="F282" s="45">
        <v>4082</v>
      </c>
      <c r="G282" s="45">
        <v>4056.4139</v>
      </c>
      <c r="H282" s="45">
        <v>4022.8139000000001</v>
      </c>
      <c r="I282" s="45">
        <f t="shared" si="9"/>
        <v>98.550071043606081</v>
      </c>
      <c r="J282" s="45">
        <f t="shared" si="8"/>
        <v>99.171682159949214</v>
      </c>
    </row>
    <row r="283" spans="1:10" ht="38.25" x14ac:dyDescent="0.2">
      <c r="A283" s="31"/>
      <c r="B283" s="42">
        <v>19</v>
      </c>
      <c r="C283" s="43" t="s">
        <v>1013</v>
      </c>
      <c r="D283" s="44"/>
      <c r="E283" s="44" t="s">
        <v>1359</v>
      </c>
      <c r="F283" s="45"/>
      <c r="G283" s="45">
        <v>142.52000000000001</v>
      </c>
      <c r="H283" s="45">
        <v>142.47999999999999</v>
      </c>
      <c r="I283" s="45"/>
      <c r="J283" s="45">
        <f t="shared" si="8"/>
        <v>99.971933763682273</v>
      </c>
    </row>
    <row r="284" spans="1:10" ht="51" x14ac:dyDescent="0.2">
      <c r="A284" s="31"/>
      <c r="B284" s="42">
        <v>20</v>
      </c>
      <c r="C284" s="43" t="s">
        <v>1360</v>
      </c>
      <c r="D284" s="44"/>
      <c r="E284" s="44" t="s">
        <v>1012</v>
      </c>
      <c r="F284" s="45"/>
      <c r="G284" s="45">
        <v>77.7</v>
      </c>
      <c r="H284" s="45">
        <v>77.5</v>
      </c>
      <c r="I284" s="45"/>
      <c r="J284" s="45">
        <f t="shared" si="8"/>
        <v>99.742599742599737</v>
      </c>
    </row>
    <row r="285" spans="1:10" x14ac:dyDescent="0.2">
      <c r="A285" s="31"/>
      <c r="B285" s="42">
        <v>21</v>
      </c>
      <c r="C285" s="43" t="s">
        <v>90</v>
      </c>
      <c r="D285" s="44"/>
      <c r="E285" s="44" t="s">
        <v>897</v>
      </c>
      <c r="F285" s="45"/>
      <c r="G285" s="45">
        <v>0.6</v>
      </c>
      <c r="H285" s="45">
        <v>0.6</v>
      </c>
      <c r="I285" s="45"/>
      <c r="J285" s="45">
        <f t="shared" si="8"/>
        <v>100</v>
      </c>
    </row>
    <row r="286" spans="1:10" x14ac:dyDescent="0.2">
      <c r="A286" s="31"/>
      <c r="B286" s="42">
        <v>22</v>
      </c>
      <c r="C286" s="43" t="s">
        <v>1007</v>
      </c>
      <c r="D286" s="44"/>
      <c r="E286" s="44" t="s">
        <v>1008</v>
      </c>
      <c r="F286" s="45">
        <v>479.40000000000003</v>
      </c>
      <c r="G286" s="45">
        <v>487.28770000000003</v>
      </c>
      <c r="H286" s="45">
        <v>487.28770000000003</v>
      </c>
      <c r="I286" s="45">
        <f t="shared" si="9"/>
        <v>101.64532749269921</v>
      </c>
      <c r="J286" s="45">
        <f t="shared" si="8"/>
        <v>100</v>
      </c>
    </row>
    <row r="287" spans="1:10" x14ac:dyDescent="0.2">
      <c r="A287" s="31"/>
      <c r="B287" s="42">
        <v>23</v>
      </c>
      <c r="C287" s="43" t="s">
        <v>1004</v>
      </c>
      <c r="D287" s="44"/>
      <c r="E287" s="44" t="s">
        <v>1005</v>
      </c>
      <c r="F287" s="45">
        <v>812.30000000000007</v>
      </c>
      <c r="G287" s="45">
        <v>0</v>
      </c>
      <c r="H287" s="45">
        <v>0</v>
      </c>
      <c r="I287" s="45">
        <f t="shared" si="9"/>
        <v>0</v>
      </c>
      <c r="J287" s="45"/>
    </row>
    <row r="288" spans="1:10" ht="25.5" x14ac:dyDescent="0.2">
      <c r="A288" s="31"/>
      <c r="B288" s="42">
        <v>24</v>
      </c>
      <c r="C288" s="43" t="s">
        <v>1001</v>
      </c>
      <c r="D288" s="44"/>
      <c r="E288" s="44" t="s">
        <v>1002</v>
      </c>
      <c r="F288" s="45">
        <v>1542.2</v>
      </c>
      <c r="G288" s="45">
        <v>1542.2291</v>
      </c>
      <c r="H288" s="45">
        <v>1542.2291</v>
      </c>
      <c r="I288" s="45">
        <f t="shared" si="9"/>
        <v>100.00188691479704</v>
      </c>
      <c r="J288" s="45">
        <f t="shared" si="8"/>
        <v>100</v>
      </c>
    </row>
    <row r="289" spans="1:10" ht="38.25" x14ac:dyDescent="0.2">
      <c r="A289" s="31"/>
      <c r="B289" s="42">
        <v>25</v>
      </c>
      <c r="C289" s="43" t="s">
        <v>998</v>
      </c>
      <c r="D289" s="44"/>
      <c r="E289" s="44" t="s">
        <v>1374</v>
      </c>
      <c r="F289" s="45">
        <v>5586.3</v>
      </c>
      <c r="G289" s="45">
        <v>8739.9281999999985</v>
      </c>
      <c r="H289" s="45">
        <v>8739.92819968</v>
      </c>
      <c r="I289" s="45">
        <f t="shared" si="9"/>
        <v>156.45289726079875</v>
      </c>
      <c r="J289" s="45">
        <f t="shared" si="8"/>
        <v>99.999999996338659</v>
      </c>
    </row>
    <row r="290" spans="1:10" x14ac:dyDescent="0.2">
      <c r="A290" s="31"/>
      <c r="B290" s="42">
        <v>26</v>
      </c>
      <c r="C290" s="43" t="s">
        <v>994</v>
      </c>
      <c r="D290" s="44"/>
      <c r="E290" s="44" t="s">
        <v>995</v>
      </c>
      <c r="F290" s="45">
        <v>238.1</v>
      </c>
      <c r="G290" s="45">
        <v>0</v>
      </c>
      <c r="H290" s="45">
        <v>0</v>
      </c>
      <c r="I290" s="45">
        <f t="shared" si="9"/>
        <v>0</v>
      </c>
      <c r="J290" s="45"/>
    </row>
    <row r="291" spans="1:10" ht="25.5" x14ac:dyDescent="0.2">
      <c r="A291" s="31"/>
      <c r="B291" s="42">
        <v>27</v>
      </c>
      <c r="C291" s="43" t="s">
        <v>992</v>
      </c>
      <c r="D291" s="44"/>
      <c r="E291" s="44" t="s">
        <v>993</v>
      </c>
      <c r="F291" s="45">
        <v>9245.7000000000007</v>
      </c>
      <c r="G291" s="45">
        <v>9245.6880999999994</v>
      </c>
      <c r="H291" s="45">
        <v>9245.6880999999994</v>
      </c>
      <c r="I291" s="45">
        <f t="shared" si="9"/>
        <v>99.999871291519284</v>
      </c>
      <c r="J291" s="45">
        <f t="shared" si="8"/>
        <v>100</v>
      </c>
    </row>
    <row r="292" spans="1:10" x14ac:dyDescent="0.2">
      <c r="A292" s="31"/>
      <c r="B292" s="42">
        <v>28</v>
      </c>
      <c r="C292" s="43" t="s">
        <v>913</v>
      </c>
      <c r="D292" s="44"/>
      <c r="E292" s="44" t="s">
        <v>1361</v>
      </c>
      <c r="F292" s="45"/>
      <c r="G292" s="45">
        <v>0.24</v>
      </c>
      <c r="H292" s="45">
        <v>0.24</v>
      </c>
      <c r="I292" s="45"/>
      <c r="J292" s="45">
        <f t="shared" si="8"/>
        <v>100</v>
      </c>
    </row>
    <row r="293" spans="1:10" ht="25.5" x14ac:dyDescent="0.2">
      <c r="A293" s="31"/>
      <c r="B293" s="37"/>
      <c r="C293" s="38" t="s">
        <v>1375</v>
      </c>
      <c r="D293" s="39" t="s">
        <v>361</v>
      </c>
      <c r="E293" s="39"/>
      <c r="F293" s="40">
        <v>131039.2</v>
      </c>
      <c r="G293" s="40">
        <f>SUM(G294:G307)</f>
        <v>190713.7347</v>
      </c>
      <c r="H293" s="40">
        <f>SUM(H294:H307)+0.4</f>
        <v>189308.59063781003</v>
      </c>
      <c r="I293" s="40">
        <f t="shared" si="9"/>
        <v>144.46714466954168</v>
      </c>
      <c r="J293" s="40">
        <f t="shared" si="8"/>
        <v>99.26321821320299</v>
      </c>
    </row>
    <row r="294" spans="1:10" ht="25.5" x14ac:dyDescent="0.2">
      <c r="A294" s="31"/>
      <c r="B294" s="42">
        <v>1</v>
      </c>
      <c r="C294" s="43" t="s">
        <v>215</v>
      </c>
      <c r="D294" s="44"/>
      <c r="E294" s="44" t="s">
        <v>903</v>
      </c>
      <c r="F294" s="45">
        <v>80</v>
      </c>
      <c r="G294" s="45">
        <v>80</v>
      </c>
      <c r="H294" s="45">
        <v>78.712500000000006</v>
      </c>
      <c r="I294" s="45">
        <f t="shared" si="9"/>
        <v>98.390625000000014</v>
      </c>
      <c r="J294" s="45">
        <f t="shared" si="8"/>
        <v>98.390625000000014</v>
      </c>
    </row>
    <row r="295" spans="1:10" x14ac:dyDescent="0.2">
      <c r="A295" s="31"/>
      <c r="B295" s="42">
        <v>2</v>
      </c>
      <c r="C295" s="43" t="s">
        <v>360</v>
      </c>
      <c r="D295" s="44"/>
      <c r="E295" s="44" t="s">
        <v>443</v>
      </c>
      <c r="F295" s="45">
        <v>2222.3000000000002</v>
      </c>
      <c r="G295" s="45">
        <v>2222.335</v>
      </c>
      <c r="H295" s="45">
        <v>2222.335</v>
      </c>
      <c r="I295" s="45">
        <f t="shared" si="9"/>
        <v>100.00157494487692</v>
      </c>
      <c r="J295" s="45">
        <f t="shared" ref="J295:J358" si="10">H295/G295*100</f>
        <v>100</v>
      </c>
    </row>
    <row r="296" spans="1:10" x14ac:dyDescent="0.2">
      <c r="A296" s="31"/>
      <c r="B296" s="42">
        <v>3</v>
      </c>
      <c r="C296" s="43" t="s">
        <v>83</v>
      </c>
      <c r="D296" s="44"/>
      <c r="E296" s="44" t="s">
        <v>296</v>
      </c>
      <c r="F296" s="45">
        <v>25624.5</v>
      </c>
      <c r="G296" s="45">
        <v>25624.5</v>
      </c>
      <c r="H296" s="45">
        <v>25624.5</v>
      </c>
      <c r="I296" s="45">
        <f t="shared" si="9"/>
        <v>100</v>
      </c>
      <c r="J296" s="45">
        <f t="shared" si="10"/>
        <v>100</v>
      </c>
    </row>
    <row r="297" spans="1:10" ht="25.5" x14ac:dyDescent="0.2">
      <c r="A297" s="31"/>
      <c r="B297" s="42">
        <v>4</v>
      </c>
      <c r="C297" s="43" t="s">
        <v>327</v>
      </c>
      <c r="D297" s="44"/>
      <c r="E297" s="44" t="s">
        <v>750</v>
      </c>
      <c r="F297" s="45">
        <v>38636.6</v>
      </c>
      <c r="G297" s="45">
        <v>43002.9637</v>
      </c>
      <c r="H297" s="45">
        <v>42772.301771779996</v>
      </c>
      <c r="I297" s="45">
        <f t="shared" si="9"/>
        <v>110.7041038077367</v>
      </c>
      <c r="J297" s="45">
        <f t="shared" si="10"/>
        <v>99.463613880593996</v>
      </c>
    </row>
    <row r="298" spans="1:10" x14ac:dyDescent="0.2">
      <c r="A298" s="31"/>
      <c r="B298" s="42">
        <v>5</v>
      </c>
      <c r="C298" s="43" t="s">
        <v>147</v>
      </c>
      <c r="D298" s="44"/>
      <c r="E298" s="44" t="s">
        <v>85</v>
      </c>
      <c r="F298" s="45">
        <v>400</v>
      </c>
      <c r="G298" s="45">
        <v>400</v>
      </c>
      <c r="H298" s="45">
        <v>400</v>
      </c>
      <c r="I298" s="45">
        <f t="shared" si="9"/>
        <v>100</v>
      </c>
      <c r="J298" s="45">
        <f t="shared" si="10"/>
        <v>100</v>
      </c>
    </row>
    <row r="299" spans="1:10" x14ac:dyDescent="0.2">
      <c r="A299" s="31"/>
      <c r="B299" s="42">
        <v>6</v>
      </c>
      <c r="C299" s="43" t="s">
        <v>328</v>
      </c>
      <c r="D299" s="44"/>
      <c r="E299" s="44" t="s">
        <v>911</v>
      </c>
      <c r="F299" s="45">
        <v>13235.800000000001</v>
      </c>
      <c r="G299" s="45">
        <v>14948.108699999999</v>
      </c>
      <c r="H299" s="45">
        <v>14745.213293789999</v>
      </c>
      <c r="I299" s="45">
        <f t="shared" si="9"/>
        <v>111.40402011053354</v>
      </c>
      <c r="J299" s="45">
        <f t="shared" si="10"/>
        <v>98.642668378441741</v>
      </c>
    </row>
    <row r="300" spans="1:10" x14ac:dyDescent="0.2">
      <c r="A300" s="31"/>
      <c r="B300" s="42">
        <v>7</v>
      </c>
      <c r="C300" s="43" t="s">
        <v>146</v>
      </c>
      <c r="D300" s="44"/>
      <c r="E300" s="44" t="s">
        <v>941</v>
      </c>
      <c r="F300" s="45">
        <v>2149.3000000000002</v>
      </c>
      <c r="G300" s="45">
        <v>2432.2252000000003</v>
      </c>
      <c r="H300" s="45">
        <v>2424.4642555</v>
      </c>
      <c r="I300" s="45">
        <f t="shared" si="9"/>
        <v>112.80250572279347</v>
      </c>
      <c r="J300" s="45">
        <f t="shared" si="10"/>
        <v>99.680911763433727</v>
      </c>
    </row>
    <row r="301" spans="1:10" x14ac:dyDescent="0.2">
      <c r="A301" s="31"/>
      <c r="B301" s="42">
        <v>8</v>
      </c>
      <c r="C301" s="43" t="s">
        <v>1030</v>
      </c>
      <c r="D301" s="44"/>
      <c r="E301" s="44" t="s">
        <v>1031</v>
      </c>
      <c r="F301" s="45">
        <v>413</v>
      </c>
      <c r="G301" s="45">
        <v>449.06950000000001</v>
      </c>
      <c r="H301" s="45">
        <v>420.62121078999996</v>
      </c>
      <c r="I301" s="45">
        <f t="shared" si="9"/>
        <v>101.8453294891041</v>
      </c>
      <c r="J301" s="45">
        <f t="shared" si="10"/>
        <v>93.665058702494818</v>
      </c>
    </row>
    <row r="302" spans="1:10" ht="25.5" x14ac:dyDescent="0.2">
      <c r="A302" s="31"/>
      <c r="B302" s="42">
        <v>9</v>
      </c>
      <c r="C302" s="43" t="s">
        <v>46</v>
      </c>
      <c r="D302" s="44"/>
      <c r="E302" s="44" t="s">
        <v>908</v>
      </c>
      <c r="F302" s="45">
        <v>50</v>
      </c>
      <c r="G302" s="45">
        <v>50050</v>
      </c>
      <c r="H302" s="45">
        <v>50049.873244690003</v>
      </c>
      <c r="I302" s="45">
        <f t="shared" si="9"/>
        <v>100099.74648938001</v>
      </c>
      <c r="J302" s="45">
        <f t="shared" si="10"/>
        <v>99.99974674263737</v>
      </c>
    </row>
    <row r="303" spans="1:10" x14ac:dyDescent="0.2">
      <c r="A303" s="31"/>
      <c r="B303" s="42">
        <v>10</v>
      </c>
      <c r="C303" s="43" t="s">
        <v>1029</v>
      </c>
      <c r="D303" s="44"/>
      <c r="E303" s="44" t="s">
        <v>940</v>
      </c>
      <c r="F303" s="45">
        <v>2382.6</v>
      </c>
      <c r="G303" s="45">
        <v>2496.4625000000001</v>
      </c>
      <c r="H303" s="45">
        <v>2493.6406115100003</v>
      </c>
      <c r="I303" s="45">
        <f t="shared" si="9"/>
        <v>104.6604806308235</v>
      </c>
      <c r="J303" s="45">
        <f t="shared" si="10"/>
        <v>99.886964515189007</v>
      </c>
    </row>
    <row r="304" spans="1:10" x14ac:dyDescent="0.2">
      <c r="A304" s="31"/>
      <c r="B304" s="42">
        <v>11</v>
      </c>
      <c r="C304" s="43" t="s">
        <v>331</v>
      </c>
      <c r="D304" s="44"/>
      <c r="E304" s="44" t="s">
        <v>899</v>
      </c>
      <c r="F304" s="45">
        <v>322.5</v>
      </c>
      <c r="G304" s="45">
        <v>322.5</v>
      </c>
      <c r="H304" s="45">
        <v>316.89823336999996</v>
      </c>
      <c r="I304" s="45">
        <f t="shared" si="9"/>
        <v>98.263018099224794</v>
      </c>
      <c r="J304" s="45">
        <f t="shared" si="10"/>
        <v>98.263018099224794</v>
      </c>
    </row>
    <row r="305" spans="1:10" ht="38.25" x14ac:dyDescent="0.2">
      <c r="A305" s="31"/>
      <c r="B305" s="42">
        <v>12</v>
      </c>
      <c r="C305" s="43" t="s">
        <v>1025</v>
      </c>
      <c r="D305" s="44"/>
      <c r="E305" s="44" t="s">
        <v>860</v>
      </c>
      <c r="F305" s="45">
        <v>4923.4000000000005</v>
      </c>
      <c r="G305" s="45">
        <v>5733.3676999999998</v>
      </c>
      <c r="H305" s="45">
        <v>5733.3676999999998</v>
      </c>
      <c r="I305" s="45">
        <f t="shared" si="9"/>
        <v>116.45138928382823</v>
      </c>
      <c r="J305" s="45">
        <f t="shared" si="10"/>
        <v>100</v>
      </c>
    </row>
    <row r="306" spans="1:10" x14ac:dyDescent="0.2">
      <c r="A306" s="31"/>
      <c r="B306" s="42">
        <v>13</v>
      </c>
      <c r="C306" s="43" t="s">
        <v>148</v>
      </c>
      <c r="D306" s="44"/>
      <c r="E306" s="44" t="s">
        <v>936</v>
      </c>
      <c r="F306" s="45">
        <v>711.5</v>
      </c>
      <c r="G306" s="45">
        <v>880.62199999999996</v>
      </c>
      <c r="H306" s="45">
        <v>815.50754003999998</v>
      </c>
      <c r="I306" s="45">
        <f t="shared" si="9"/>
        <v>114.61806606324664</v>
      </c>
      <c r="J306" s="45">
        <f t="shared" si="10"/>
        <v>92.605855865513249</v>
      </c>
    </row>
    <row r="307" spans="1:10" ht="25.5" x14ac:dyDescent="0.2">
      <c r="A307" s="31"/>
      <c r="B307" s="42">
        <v>14</v>
      </c>
      <c r="C307" s="43" t="s">
        <v>130</v>
      </c>
      <c r="D307" s="44"/>
      <c r="E307" s="44" t="s">
        <v>898</v>
      </c>
      <c r="F307" s="45">
        <v>39887.599999999999</v>
      </c>
      <c r="G307" s="45">
        <v>42071.580399999999</v>
      </c>
      <c r="H307" s="45">
        <v>41210.755276340002</v>
      </c>
      <c r="I307" s="45">
        <f t="shared" si="9"/>
        <v>103.31720954968462</v>
      </c>
      <c r="J307" s="45">
        <f t="shared" si="10"/>
        <v>97.953903524717617</v>
      </c>
    </row>
    <row r="308" spans="1:10" ht="38.25" x14ac:dyDescent="0.2">
      <c r="A308" s="31"/>
      <c r="B308" s="37"/>
      <c r="C308" s="38" t="s">
        <v>1376</v>
      </c>
      <c r="D308" s="39" t="s">
        <v>1346</v>
      </c>
      <c r="E308" s="39"/>
      <c r="F308" s="40">
        <v>158199.6</v>
      </c>
      <c r="G308" s="40">
        <f>SUM(G309:G315)</f>
        <v>153677.11240000001</v>
      </c>
      <c r="H308" s="40">
        <f>SUM(H309:H315)</f>
        <v>153575.77068537002</v>
      </c>
      <c r="I308" s="40">
        <f t="shared" si="9"/>
        <v>97.077218074742305</v>
      </c>
      <c r="J308" s="40">
        <f t="shared" si="10"/>
        <v>99.934055427612265</v>
      </c>
    </row>
    <row r="309" spans="1:10" ht="25.5" x14ac:dyDescent="0.2">
      <c r="A309" s="31"/>
      <c r="B309" s="42">
        <v>1</v>
      </c>
      <c r="C309" s="43" t="s">
        <v>213</v>
      </c>
      <c r="D309" s="44"/>
      <c r="E309" s="44" t="s">
        <v>710</v>
      </c>
      <c r="F309" s="45">
        <v>154903</v>
      </c>
      <c r="G309" s="45">
        <v>150324.6851</v>
      </c>
      <c r="H309" s="45">
        <v>150239.62263239</v>
      </c>
      <c r="I309" s="45">
        <f t="shared" si="9"/>
        <v>96.989485440817802</v>
      </c>
      <c r="J309" s="45">
        <f t="shared" si="10"/>
        <v>99.94341417209462</v>
      </c>
    </row>
    <row r="310" spans="1:10" x14ac:dyDescent="0.2">
      <c r="A310" s="31"/>
      <c r="B310" s="42">
        <v>2</v>
      </c>
      <c r="C310" s="43" t="s">
        <v>320</v>
      </c>
      <c r="D310" s="44"/>
      <c r="E310" s="44" t="s">
        <v>904</v>
      </c>
      <c r="F310" s="45">
        <v>386</v>
      </c>
      <c r="G310" s="45">
        <v>386</v>
      </c>
      <c r="H310" s="45">
        <v>386</v>
      </c>
      <c r="I310" s="45">
        <f t="shared" si="9"/>
        <v>100</v>
      </c>
      <c r="J310" s="45">
        <f t="shared" si="10"/>
        <v>100</v>
      </c>
    </row>
    <row r="311" spans="1:10" ht="25.5" x14ac:dyDescent="0.2">
      <c r="A311" s="31"/>
      <c r="B311" s="42">
        <v>3</v>
      </c>
      <c r="C311" s="43" t="s">
        <v>43</v>
      </c>
      <c r="D311" s="44"/>
      <c r="E311" s="44" t="s">
        <v>950</v>
      </c>
      <c r="F311" s="45">
        <v>50</v>
      </c>
      <c r="G311" s="45">
        <v>49.393000000000001</v>
      </c>
      <c r="H311" s="45">
        <v>49.392900000000004</v>
      </c>
      <c r="I311" s="45">
        <f t="shared" si="9"/>
        <v>98.785800000000009</v>
      </c>
      <c r="J311" s="45">
        <f t="shared" si="10"/>
        <v>99.999797542161843</v>
      </c>
    </row>
    <row r="312" spans="1:10" x14ac:dyDescent="0.2">
      <c r="A312" s="31"/>
      <c r="B312" s="42">
        <v>4</v>
      </c>
      <c r="C312" s="43" t="s">
        <v>360</v>
      </c>
      <c r="D312" s="44"/>
      <c r="E312" s="44" t="s">
        <v>443</v>
      </c>
      <c r="F312" s="45">
        <v>523.9</v>
      </c>
      <c r="G312" s="45">
        <v>523.9</v>
      </c>
      <c r="H312" s="45">
        <v>522.5</v>
      </c>
      <c r="I312" s="45">
        <f t="shared" si="9"/>
        <v>99.732773430043906</v>
      </c>
      <c r="J312" s="45">
        <f t="shared" si="10"/>
        <v>99.732773430043906</v>
      </c>
    </row>
    <row r="313" spans="1:10" ht="25.5" x14ac:dyDescent="0.2">
      <c r="A313" s="31"/>
      <c r="B313" s="42">
        <v>5</v>
      </c>
      <c r="C313" s="43" t="s">
        <v>917</v>
      </c>
      <c r="D313" s="44"/>
      <c r="E313" s="44" t="s">
        <v>918</v>
      </c>
      <c r="F313" s="45">
        <v>3.2</v>
      </c>
      <c r="G313" s="45">
        <v>1.1599999999999999</v>
      </c>
      <c r="H313" s="45">
        <v>0</v>
      </c>
      <c r="I313" s="45">
        <f t="shared" si="9"/>
        <v>0</v>
      </c>
      <c r="J313" s="45">
        <f t="shared" si="10"/>
        <v>0</v>
      </c>
    </row>
    <row r="314" spans="1:10" ht="25.5" x14ac:dyDescent="0.2">
      <c r="A314" s="31"/>
      <c r="B314" s="42">
        <v>6</v>
      </c>
      <c r="C314" s="43" t="s">
        <v>214</v>
      </c>
      <c r="D314" s="44"/>
      <c r="E314" s="44" t="s">
        <v>939</v>
      </c>
      <c r="F314" s="45">
        <v>2039</v>
      </c>
      <c r="G314" s="45">
        <v>2097.4742999999999</v>
      </c>
      <c r="H314" s="45">
        <v>2083.7551529799998</v>
      </c>
      <c r="I314" s="45">
        <f t="shared" si="9"/>
        <v>102.19495600686611</v>
      </c>
      <c r="J314" s="45">
        <f t="shared" si="10"/>
        <v>99.345920614140539</v>
      </c>
    </row>
    <row r="315" spans="1:10" x14ac:dyDescent="0.2">
      <c r="A315" s="31"/>
      <c r="B315" s="42">
        <v>7</v>
      </c>
      <c r="C315" s="43" t="s">
        <v>227</v>
      </c>
      <c r="D315" s="44"/>
      <c r="E315" s="44" t="s">
        <v>751</v>
      </c>
      <c r="F315" s="45">
        <v>294.5</v>
      </c>
      <c r="G315" s="45">
        <v>294.5</v>
      </c>
      <c r="H315" s="45">
        <v>294.5</v>
      </c>
      <c r="I315" s="45">
        <f t="shared" si="9"/>
        <v>100</v>
      </c>
      <c r="J315" s="45">
        <f t="shared" si="10"/>
        <v>100</v>
      </c>
    </row>
    <row r="316" spans="1:10" ht="38.25" x14ac:dyDescent="0.2">
      <c r="A316" s="31"/>
      <c r="B316" s="37"/>
      <c r="C316" s="38" t="s">
        <v>1377</v>
      </c>
      <c r="D316" s="39" t="s">
        <v>1378</v>
      </c>
      <c r="E316" s="39"/>
      <c r="F316" s="40">
        <v>58249.1</v>
      </c>
      <c r="G316" s="40">
        <f>SUM(G317)</f>
        <v>59402.492700000003</v>
      </c>
      <c r="H316" s="40">
        <f>SUM(H317)</f>
        <v>59107.642391490001</v>
      </c>
      <c r="I316" s="40">
        <f t="shared" si="9"/>
        <v>101.47391529051953</v>
      </c>
      <c r="J316" s="40">
        <f t="shared" si="10"/>
        <v>99.503639838821101</v>
      </c>
    </row>
    <row r="317" spans="1:10" ht="25.5" x14ac:dyDescent="0.2">
      <c r="A317" s="31"/>
      <c r="B317" s="42">
        <v>1</v>
      </c>
      <c r="C317" s="43" t="s">
        <v>213</v>
      </c>
      <c r="D317" s="44"/>
      <c r="E317" s="44" t="s">
        <v>710</v>
      </c>
      <c r="F317" s="45">
        <v>58249.1</v>
      </c>
      <c r="G317" s="45">
        <v>59402.492700000003</v>
      </c>
      <c r="H317" s="45">
        <v>59107.642391490001</v>
      </c>
      <c r="I317" s="45">
        <f t="shared" si="9"/>
        <v>101.47391529051953</v>
      </c>
      <c r="J317" s="45">
        <f t="shared" si="10"/>
        <v>99.503639838821101</v>
      </c>
    </row>
    <row r="318" spans="1:10" ht="25.5" x14ac:dyDescent="0.2">
      <c r="A318" s="31"/>
      <c r="B318" s="37"/>
      <c r="C318" s="38" t="s">
        <v>1379</v>
      </c>
      <c r="D318" s="39" t="s">
        <v>1380</v>
      </c>
      <c r="E318" s="39"/>
      <c r="F318" s="40">
        <v>24618.100000000002</v>
      </c>
      <c r="G318" s="40">
        <f>SUM(G319:G320)</f>
        <v>24708.748300000003</v>
      </c>
      <c r="H318" s="40">
        <f>SUM(H319:H320)</f>
        <v>24707.348221379998</v>
      </c>
      <c r="I318" s="40">
        <f t="shared" si="9"/>
        <v>100.36253090766547</v>
      </c>
      <c r="J318" s="40">
        <f t="shared" si="10"/>
        <v>99.99433367241835</v>
      </c>
    </row>
    <row r="319" spans="1:10" ht="25.5" x14ac:dyDescent="0.2">
      <c r="A319" s="31"/>
      <c r="B319" s="42">
        <v>1</v>
      </c>
      <c r="C319" s="43" t="s">
        <v>213</v>
      </c>
      <c r="D319" s="44"/>
      <c r="E319" s="44" t="s">
        <v>710</v>
      </c>
      <c r="F319" s="45">
        <v>23971.600000000002</v>
      </c>
      <c r="G319" s="45">
        <v>24105.118300000002</v>
      </c>
      <c r="H319" s="45">
        <v>24103.728221379999</v>
      </c>
      <c r="I319" s="45">
        <f t="shared" si="9"/>
        <v>100.55118649310015</v>
      </c>
      <c r="J319" s="45">
        <f t="shared" si="10"/>
        <v>99.994233263646734</v>
      </c>
    </row>
    <row r="320" spans="1:10" x14ac:dyDescent="0.2">
      <c r="A320" s="31"/>
      <c r="B320" s="42">
        <v>2</v>
      </c>
      <c r="C320" s="43" t="s">
        <v>330</v>
      </c>
      <c r="D320" s="44"/>
      <c r="E320" s="44" t="s">
        <v>785</v>
      </c>
      <c r="F320" s="45">
        <v>646.5</v>
      </c>
      <c r="G320" s="45">
        <v>603.63</v>
      </c>
      <c r="H320" s="45">
        <v>603.62</v>
      </c>
      <c r="I320" s="45">
        <f t="shared" si="9"/>
        <v>93.367362722351118</v>
      </c>
      <c r="J320" s="45">
        <f t="shared" si="10"/>
        <v>99.998343356029366</v>
      </c>
    </row>
    <row r="321" spans="1:10" ht="38.25" x14ac:dyDescent="0.2">
      <c r="A321" s="31"/>
      <c r="B321" s="37"/>
      <c r="C321" s="38" t="s">
        <v>1381</v>
      </c>
      <c r="D321" s="39" t="s">
        <v>1382</v>
      </c>
      <c r="E321" s="39"/>
      <c r="F321" s="40">
        <v>15140.5</v>
      </c>
      <c r="G321" s="40">
        <f>SUM(G322:G326)</f>
        <v>14835.052699999998</v>
      </c>
      <c r="H321" s="40">
        <f>SUM(H322:H326)</f>
        <v>14670.31844182</v>
      </c>
      <c r="I321" s="40">
        <f t="shared" si="9"/>
        <v>96.894544049536009</v>
      </c>
      <c r="J321" s="40">
        <f t="shared" si="10"/>
        <v>98.889560680967463</v>
      </c>
    </row>
    <row r="322" spans="1:10" ht="25.5" x14ac:dyDescent="0.2">
      <c r="A322" s="31"/>
      <c r="B322" s="42">
        <v>1</v>
      </c>
      <c r="C322" s="43" t="s">
        <v>213</v>
      </c>
      <c r="D322" s="44"/>
      <c r="E322" s="44" t="s">
        <v>710</v>
      </c>
      <c r="F322" s="45">
        <v>12909.300000000001</v>
      </c>
      <c r="G322" s="45">
        <v>12603.835999999999</v>
      </c>
      <c r="H322" s="45">
        <v>12510.572867159999</v>
      </c>
      <c r="I322" s="45">
        <f t="shared" si="9"/>
        <v>96.911318717203869</v>
      </c>
      <c r="J322" s="45">
        <f t="shared" si="10"/>
        <v>99.260041682230707</v>
      </c>
    </row>
    <row r="323" spans="1:10" x14ac:dyDescent="0.2">
      <c r="A323" s="31"/>
      <c r="B323" s="42">
        <v>2</v>
      </c>
      <c r="C323" s="43" t="s">
        <v>360</v>
      </c>
      <c r="D323" s="44"/>
      <c r="E323" s="44" t="s">
        <v>443</v>
      </c>
      <c r="F323" s="45">
        <v>144.4</v>
      </c>
      <c r="G323" s="45">
        <v>144.4</v>
      </c>
      <c r="H323" s="45">
        <v>144.4</v>
      </c>
      <c r="I323" s="45">
        <f t="shared" si="9"/>
        <v>100</v>
      </c>
      <c r="J323" s="45">
        <f t="shared" si="10"/>
        <v>100</v>
      </c>
    </row>
    <row r="324" spans="1:10" x14ac:dyDescent="0.2">
      <c r="A324" s="31"/>
      <c r="B324" s="42">
        <v>3</v>
      </c>
      <c r="C324" s="43" t="s">
        <v>227</v>
      </c>
      <c r="D324" s="44"/>
      <c r="E324" s="44" t="s">
        <v>751</v>
      </c>
      <c r="F324" s="45">
        <v>764</v>
      </c>
      <c r="G324" s="45">
        <v>764</v>
      </c>
      <c r="H324" s="45">
        <v>712.90480000000002</v>
      </c>
      <c r="I324" s="45">
        <f t="shared" si="9"/>
        <v>93.312146596858653</v>
      </c>
      <c r="J324" s="45">
        <f t="shared" si="10"/>
        <v>93.312146596858653</v>
      </c>
    </row>
    <row r="325" spans="1:10" ht="25.5" x14ac:dyDescent="0.2">
      <c r="A325" s="31"/>
      <c r="B325" s="42">
        <v>4</v>
      </c>
      <c r="C325" s="43" t="s">
        <v>402</v>
      </c>
      <c r="D325" s="44"/>
      <c r="E325" s="44" t="s">
        <v>1003</v>
      </c>
      <c r="F325" s="45">
        <v>94</v>
      </c>
      <c r="G325" s="45">
        <v>94</v>
      </c>
      <c r="H325" s="45">
        <v>94</v>
      </c>
      <c r="I325" s="45">
        <f t="shared" si="9"/>
        <v>100</v>
      </c>
      <c r="J325" s="45">
        <f t="shared" si="10"/>
        <v>100</v>
      </c>
    </row>
    <row r="326" spans="1:10" x14ac:dyDescent="0.2">
      <c r="A326" s="31"/>
      <c r="B326" s="42">
        <v>5</v>
      </c>
      <c r="C326" s="43" t="s">
        <v>273</v>
      </c>
      <c r="D326" s="44"/>
      <c r="E326" s="44" t="s">
        <v>910</v>
      </c>
      <c r="F326" s="45">
        <v>1228.8</v>
      </c>
      <c r="G326" s="45">
        <v>1228.8166999999999</v>
      </c>
      <c r="H326" s="45">
        <v>1208.4407746600002</v>
      </c>
      <c r="I326" s="45">
        <f t="shared" si="9"/>
        <v>98.343162000325549</v>
      </c>
      <c r="J326" s="45">
        <f t="shared" si="10"/>
        <v>98.341825486258472</v>
      </c>
    </row>
    <row r="327" spans="1:10" ht="38.25" x14ac:dyDescent="0.2">
      <c r="A327" s="31"/>
      <c r="B327" s="37"/>
      <c r="C327" s="38" t="s">
        <v>1383</v>
      </c>
      <c r="D327" s="39" t="s">
        <v>1384</v>
      </c>
      <c r="E327" s="39"/>
      <c r="F327" s="40">
        <v>14654</v>
      </c>
      <c r="G327" s="40">
        <f>SUM(G328:G333)</f>
        <v>14356.207399999999</v>
      </c>
      <c r="H327" s="40">
        <f>SUM(H328:H333)</f>
        <v>13487.736694469999</v>
      </c>
      <c r="I327" s="40">
        <f t="shared" si="9"/>
        <v>92.04133133936125</v>
      </c>
      <c r="J327" s="40">
        <f t="shared" si="10"/>
        <v>93.9505561508536</v>
      </c>
    </row>
    <row r="328" spans="1:10" ht="25.5" x14ac:dyDescent="0.2">
      <c r="A328" s="31"/>
      <c r="B328" s="42">
        <v>1</v>
      </c>
      <c r="C328" s="43" t="s">
        <v>213</v>
      </c>
      <c r="D328" s="44"/>
      <c r="E328" s="44" t="s">
        <v>710</v>
      </c>
      <c r="F328" s="45">
        <v>11236.5</v>
      </c>
      <c r="G328" s="45">
        <v>11171.936900000001</v>
      </c>
      <c r="H328" s="45">
        <v>10423.848159499999</v>
      </c>
      <c r="I328" s="45">
        <f t="shared" si="9"/>
        <v>92.767749383704896</v>
      </c>
      <c r="J328" s="45">
        <f t="shared" si="10"/>
        <v>93.303858165364318</v>
      </c>
    </row>
    <row r="329" spans="1:10" x14ac:dyDescent="0.2">
      <c r="A329" s="31"/>
      <c r="B329" s="42">
        <v>2</v>
      </c>
      <c r="C329" s="43" t="s">
        <v>915</v>
      </c>
      <c r="D329" s="44"/>
      <c r="E329" s="44" t="s">
        <v>916</v>
      </c>
      <c r="F329" s="45">
        <v>821.30000000000007</v>
      </c>
      <c r="G329" s="45">
        <v>569.0551999999999</v>
      </c>
      <c r="H329" s="45">
        <v>569.0551999999999</v>
      </c>
      <c r="I329" s="45">
        <f t="shared" si="9"/>
        <v>69.287130159503207</v>
      </c>
      <c r="J329" s="45">
        <f t="shared" si="10"/>
        <v>100</v>
      </c>
    </row>
    <row r="330" spans="1:10" x14ac:dyDescent="0.2">
      <c r="A330" s="31"/>
      <c r="B330" s="42">
        <v>3</v>
      </c>
      <c r="C330" s="43" t="s">
        <v>1034</v>
      </c>
      <c r="D330" s="44"/>
      <c r="E330" s="44" t="s">
        <v>949</v>
      </c>
      <c r="F330" s="45"/>
      <c r="G330" s="45">
        <v>18.899999999999999</v>
      </c>
      <c r="H330" s="45">
        <v>2.8275000000000001</v>
      </c>
      <c r="I330" s="45"/>
      <c r="J330" s="45">
        <f t="shared" si="10"/>
        <v>14.960317460317462</v>
      </c>
    </row>
    <row r="331" spans="1:10" x14ac:dyDescent="0.2">
      <c r="A331" s="31"/>
      <c r="B331" s="42">
        <v>4</v>
      </c>
      <c r="C331" s="43" t="s">
        <v>360</v>
      </c>
      <c r="D331" s="44"/>
      <c r="E331" s="44" t="s">
        <v>443</v>
      </c>
      <c r="F331" s="45">
        <v>2062.1</v>
      </c>
      <c r="G331" s="45">
        <v>2062.12</v>
      </c>
      <c r="H331" s="45">
        <v>2057.8105349699999</v>
      </c>
      <c r="I331" s="45">
        <f t="shared" si="9"/>
        <v>99.79198559575191</v>
      </c>
      <c r="J331" s="45">
        <f t="shared" si="10"/>
        <v>99.791017737571039</v>
      </c>
    </row>
    <row r="332" spans="1:10" ht="51" x14ac:dyDescent="0.2">
      <c r="A332" s="31"/>
      <c r="B332" s="42">
        <v>5</v>
      </c>
      <c r="C332" s="43" t="s">
        <v>1360</v>
      </c>
      <c r="D332" s="44"/>
      <c r="E332" s="44" t="s">
        <v>1012</v>
      </c>
      <c r="F332" s="45">
        <v>190</v>
      </c>
      <c r="G332" s="45">
        <v>190</v>
      </c>
      <c r="H332" s="45">
        <v>190</v>
      </c>
      <c r="I332" s="45">
        <f t="shared" si="9"/>
        <v>100</v>
      </c>
      <c r="J332" s="45">
        <f t="shared" si="10"/>
        <v>100</v>
      </c>
    </row>
    <row r="333" spans="1:10" x14ac:dyDescent="0.2">
      <c r="A333" s="31"/>
      <c r="B333" s="42">
        <v>6</v>
      </c>
      <c r="C333" s="43" t="s">
        <v>90</v>
      </c>
      <c r="D333" s="44"/>
      <c r="E333" s="44" t="s">
        <v>897</v>
      </c>
      <c r="F333" s="45">
        <v>344.2</v>
      </c>
      <c r="G333" s="45">
        <v>344.19529999999997</v>
      </c>
      <c r="H333" s="45">
        <v>244.19529999999997</v>
      </c>
      <c r="I333" s="45">
        <f t="shared" si="9"/>
        <v>70.945758280069725</v>
      </c>
      <c r="J333" s="45">
        <f t="shared" si="10"/>
        <v>70.946727047115402</v>
      </c>
    </row>
    <row r="334" spans="1:10" ht="25.5" x14ac:dyDescent="0.2">
      <c r="A334" s="31"/>
      <c r="B334" s="37"/>
      <c r="C334" s="38" t="s">
        <v>1385</v>
      </c>
      <c r="D334" s="39" t="s">
        <v>1386</v>
      </c>
      <c r="E334" s="39"/>
      <c r="F334" s="40">
        <v>179996.6</v>
      </c>
      <c r="G334" s="40">
        <f>SUM(G335:G345)</f>
        <v>175682.65649999998</v>
      </c>
      <c r="H334" s="40">
        <f>SUM(H335:H345)</f>
        <v>151363.43119371004</v>
      </c>
      <c r="I334" s="40">
        <f t="shared" si="9"/>
        <v>84.092383519305386</v>
      </c>
      <c r="J334" s="40">
        <f t="shared" si="10"/>
        <v>86.157298739224188</v>
      </c>
    </row>
    <row r="335" spans="1:10" ht="25.5" x14ac:dyDescent="0.2">
      <c r="A335" s="31"/>
      <c r="B335" s="42">
        <v>1</v>
      </c>
      <c r="C335" s="43" t="s">
        <v>213</v>
      </c>
      <c r="D335" s="44"/>
      <c r="E335" s="44" t="s">
        <v>710</v>
      </c>
      <c r="F335" s="45">
        <v>485.5</v>
      </c>
      <c r="G335" s="45">
        <v>485.45</v>
      </c>
      <c r="H335" s="45">
        <v>485.44991999999996</v>
      </c>
      <c r="I335" s="45">
        <f t="shared" si="9"/>
        <v>99.989684860968069</v>
      </c>
      <c r="J335" s="45">
        <f t="shared" si="10"/>
        <v>99.999983520444943</v>
      </c>
    </row>
    <row r="336" spans="1:10" x14ac:dyDescent="0.2">
      <c r="A336" s="31"/>
      <c r="B336" s="42">
        <v>2</v>
      </c>
      <c r="C336" s="43" t="s">
        <v>83</v>
      </c>
      <c r="D336" s="44"/>
      <c r="E336" s="44" t="s">
        <v>296</v>
      </c>
      <c r="F336" s="45">
        <v>1194.3</v>
      </c>
      <c r="G336" s="45">
        <v>1284.3276000000001</v>
      </c>
      <c r="H336" s="45">
        <v>1284.3276000000001</v>
      </c>
      <c r="I336" s="45">
        <f t="shared" si="9"/>
        <v>107.53810600351672</v>
      </c>
      <c r="J336" s="45">
        <f t="shared" si="10"/>
        <v>100</v>
      </c>
    </row>
    <row r="337" spans="1:10" x14ac:dyDescent="0.2">
      <c r="A337" s="31"/>
      <c r="B337" s="42">
        <v>3</v>
      </c>
      <c r="C337" s="43" t="s">
        <v>315</v>
      </c>
      <c r="D337" s="44"/>
      <c r="E337" s="44" t="s">
        <v>69</v>
      </c>
      <c r="F337" s="45">
        <v>803.30000000000007</v>
      </c>
      <c r="G337" s="45">
        <v>746.29250000000002</v>
      </c>
      <c r="H337" s="45">
        <v>744.79230972999994</v>
      </c>
      <c r="I337" s="45">
        <f t="shared" si="9"/>
        <v>92.716582812149866</v>
      </c>
      <c r="J337" s="45">
        <f t="shared" si="10"/>
        <v>99.798980926379386</v>
      </c>
    </row>
    <row r="338" spans="1:10" ht="25.5" x14ac:dyDescent="0.2">
      <c r="A338" s="31"/>
      <c r="B338" s="42">
        <v>4</v>
      </c>
      <c r="C338" s="43" t="s">
        <v>214</v>
      </c>
      <c r="D338" s="44"/>
      <c r="E338" s="44" t="s">
        <v>939</v>
      </c>
      <c r="F338" s="45">
        <v>1870.2</v>
      </c>
      <c r="G338" s="45">
        <v>1870.24</v>
      </c>
      <c r="H338" s="45">
        <v>1749.24</v>
      </c>
      <c r="I338" s="45">
        <f t="shared" ref="I338:I400" si="11">H338/F338*100</f>
        <v>93.532242540904718</v>
      </c>
      <c r="J338" s="45">
        <f t="shared" si="10"/>
        <v>93.530242107964753</v>
      </c>
    </row>
    <row r="339" spans="1:10" ht="38.25" x14ac:dyDescent="0.2">
      <c r="A339" s="31"/>
      <c r="B339" s="42">
        <v>5</v>
      </c>
      <c r="C339" s="43" t="s">
        <v>12</v>
      </c>
      <c r="D339" s="44"/>
      <c r="E339" s="44" t="s">
        <v>592</v>
      </c>
      <c r="F339" s="45">
        <v>116.9</v>
      </c>
      <c r="G339" s="45">
        <v>116.94499999999999</v>
      </c>
      <c r="H339" s="45">
        <v>79.599999999999994</v>
      </c>
      <c r="I339" s="45">
        <f t="shared" si="11"/>
        <v>68.092386655260896</v>
      </c>
      <c r="J339" s="45">
        <f t="shared" si="10"/>
        <v>68.066184958741289</v>
      </c>
    </row>
    <row r="340" spans="1:10" x14ac:dyDescent="0.2">
      <c r="A340" s="31"/>
      <c r="B340" s="42">
        <v>6</v>
      </c>
      <c r="C340" s="43" t="s">
        <v>15</v>
      </c>
      <c r="D340" s="44"/>
      <c r="E340" s="44" t="s">
        <v>593</v>
      </c>
      <c r="F340" s="45">
        <v>7346</v>
      </c>
      <c r="G340" s="45">
        <v>7346.0415000000003</v>
      </c>
      <c r="H340" s="45">
        <v>7301.0701373100001</v>
      </c>
      <c r="I340" s="45">
        <f t="shared" si="11"/>
        <v>99.388376494827114</v>
      </c>
      <c r="J340" s="45">
        <f t="shared" si="10"/>
        <v>99.38781501996688</v>
      </c>
    </row>
    <row r="341" spans="1:10" x14ac:dyDescent="0.2">
      <c r="A341" s="31"/>
      <c r="B341" s="42">
        <v>7</v>
      </c>
      <c r="C341" s="43" t="s">
        <v>447</v>
      </c>
      <c r="D341" s="44"/>
      <c r="E341" s="44" t="s">
        <v>594</v>
      </c>
      <c r="F341" s="45">
        <v>237.5</v>
      </c>
      <c r="G341" s="45">
        <v>245.78800000000001</v>
      </c>
      <c r="H341" s="45">
        <v>245.78800000000001</v>
      </c>
      <c r="I341" s="45">
        <f t="shared" si="11"/>
        <v>103.48968421052631</v>
      </c>
      <c r="J341" s="45">
        <f t="shared" si="10"/>
        <v>100</v>
      </c>
    </row>
    <row r="342" spans="1:10" x14ac:dyDescent="0.2">
      <c r="A342" s="31"/>
      <c r="B342" s="42">
        <v>8</v>
      </c>
      <c r="C342" s="43" t="s">
        <v>227</v>
      </c>
      <c r="D342" s="44"/>
      <c r="E342" s="44" t="s">
        <v>751</v>
      </c>
      <c r="F342" s="45">
        <v>165216.5</v>
      </c>
      <c r="G342" s="45">
        <v>160857.0085</v>
      </c>
      <c r="H342" s="45">
        <v>137279.76258160002</v>
      </c>
      <c r="I342" s="45">
        <f t="shared" si="11"/>
        <v>83.090830868345492</v>
      </c>
      <c r="J342" s="45">
        <f t="shared" si="10"/>
        <v>85.342730081667554</v>
      </c>
    </row>
    <row r="343" spans="1:10" ht="25.5" x14ac:dyDescent="0.2">
      <c r="A343" s="31"/>
      <c r="B343" s="42">
        <v>9</v>
      </c>
      <c r="C343" s="43" t="s">
        <v>130</v>
      </c>
      <c r="D343" s="44"/>
      <c r="E343" s="44" t="s">
        <v>898</v>
      </c>
      <c r="F343" s="45">
        <v>606.1</v>
      </c>
      <c r="G343" s="45">
        <v>610.26340000000005</v>
      </c>
      <c r="H343" s="45">
        <v>314.96105599999999</v>
      </c>
      <c r="I343" s="45">
        <f t="shared" si="11"/>
        <v>51.96519650222735</v>
      </c>
      <c r="J343" s="45">
        <f t="shared" si="10"/>
        <v>51.610674341603968</v>
      </c>
    </row>
    <row r="344" spans="1:10" x14ac:dyDescent="0.2">
      <c r="A344" s="31"/>
      <c r="B344" s="42">
        <v>10</v>
      </c>
      <c r="C344" s="43" t="s">
        <v>90</v>
      </c>
      <c r="D344" s="44"/>
      <c r="E344" s="44" t="s">
        <v>897</v>
      </c>
      <c r="F344" s="45">
        <v>965.30000000000007</v>
      </c>
      <c r="G344" s="45">
        <v>965.3</v>
      </c>
      <c r="H344" s="45">
        <v>723.43958907000001</v>
      </c>
      <c r="I344" s="45">
        <f t="shared" si="11"/>
        <v>74.944534245312326</v>
      </c>
      <c r="J344" s="45">
        <f t="shared" si="10"/>
        <v>74.94453424531234</v>
      </c>
    </row>
    <row r="345" spans="1:10" x14ac:dyDescent="0.2">
      <c r="A345" s="31"/>
      <c r="B345" s="42">
        <v>11</v>
      </c>
      <c r="C345" s="43" t="s">
        <v>273</v>
      </c>
      <c r="D345" s="44"/>
      <c r="E345" s="44" t="s">
        <v>910</v>
      </c>
      <c r="F345" s="45">
        <v>1155</v>
      </c>
      <c r="G345" s="45">
        <v>1155</v>
      </c>
      <c r="H345" s="45">
        <v>1155</v>
      </c>
      <c r="I345" s="45">
        <f t="shared" si="11"/>
        <v>100</v>
      </c>
      <c r="J345" s="45">
        <f t="shared" si="10"/>
        <v>100</v>
      </c>
    </row>
    <row r="346" spans="1:10" ht="25.5" x14ac:dyDescent="0.2">
      <c r="A346" s="31"/>
      <c r="B346" s="37"/>
      <c r="C346" s="38" t="s">
        <v>1387</v>
      </c>
      <c r="D346" s="39" t="s">
        <v>1388</v>
      </c>
      <c r="E346" s="39"/>
      <c r="F346" s="40">
        <v>147226.80000000002</v>
      </c>
      <c r="G346" s="40">
        <f>SUM(G347:G356)</f>
        <v>146274.4883</v>
      </c>
      <c r="H346" s="40">
        <v>143427.1</v>
      </c>
      <c r="I346" s="40">
        <f t="shared" si="11"/>
        <v>97.419151947879044</v>
      </c>
      <c r="J346" s="40">
        <f t="shared" si="10"/>
        <v>98.053393771468762</v>
      </c>
    </row>
    <row r="347" spans="1:10" ht="25.5" x14ac:dyDescent="0.2">
      <c r="A347" s="31"/>
      <c r="B347" s="42">
        <v>1</v>
      </c>
      <c r="C347" s="43" t="s">
        <v>213</v>
      </c>
      <c r="D347" s="44"/>
      <c r="E347" s="44" t="s">
        <v>710</v>
      </c>
      <c r="F347" s="45">
        <v>507.40000000000003</v>
      </c>
      <c r="G347" s="45">
        <v>507.44729999999998</v>
      </c>
      <c r="H347" s="45">
        <v>507.443468</v>
      </c>
      <c r="I347" s="45">
        <f t="shared" si="11"/>
        <v>100.00856681119433</v>
      </c>
      <c r="J347" s="45">
        <f t="shared" si="10"/>
        <v>99.999244847691571</v>
      </c>
    </row>
    <row r="348" spans="1:10" x14ac:dyDescent="0.2">
      <c r="A348" s="31"/>
      <c r="B348" s="42">
        <v>2</v>
      </c>
      <c r="C348" s="43" t="s">
        <v>360</v>
      </c>
      <c r="D348" s="44"/>
      <c r="E348" s="44" t="s">
        <v>443</v>
      </c>
      <c r="F348" s="45">
        <v>786.30000000000007</v>
      </c>
      <c r="G348" s="45">
        <v>816.45440000000008</v>
      </c>
      <c r="H348" s="45">
        <v>729.27639999999997</v>
      </c>
      <c r="I348" s="45">
        <f t="shared" si="11"/>
        <v>92.74785705201576</v>
      </c>
      <c r="J348" s="45">
        <f t="shared" si="10"/>
        <v>89.322367544347841</v>
      </c>
    </row>
    <row r="349" spans="1:10" x14ac:dyDescent="0.2">
      <c r="A349" s="31"/>
      <c r="B349" s="42">
        <v>3</v>
      </c>
      <c r="C349" s="43" t="s">
        <v>83</v>
      </c>
      <c r="D349" s="44"/>
      <c r="E349" s="44" t="s">
        <v>296</v>
      </c>
      <c r="F349" s="45">
        <v>391.1</v>
      </c>
      <c r="G349" s="45">
        <v>391.06790000000001</v>
      </c>
      <c r="H349" s="45">
        <v>391.06790000000001</v>
      </c>
      <c r="I349" s="45">
        <f t="shared" si="11"/>
        <v>99.991792380465355</v>
      </c>
      <c r="J349" s="45">
        <f t="shared" si="10"/>
        <v>100</v>
      </c>
    </row>
    <row r="350" spans="1:10" x14ac:dyDescent="0.2">
      <c r="A350" s="31"/>
      <c r="B350" s="42">
        <v>4</v>
      </c>
      <c r="C350" s="43" t="s">
        <v>330</v>
      </c>
      <c r="D350" s="44"/>
      <c r="E350" s="44" t="s">
        <v>785</v>
      </c>
      <c r="F350" s="45">
        <v>95.9</v>
      </c>
      <c r="G350" s="45">
        <v>95.9358</v>
      </c>
      <c r="H350" s="45">
        <v>29.856240000000003</v>
      </c>
      <c r="I350" s="45">
        <f t="shared" si="11"/>
        <v>31.132679874869655</v>
      </c>
      <c r="J350" s="45">
        <f t="shared" si="10"/>
        <v>31.12106221035318</v>
      </c>
    </row>
    <row r="351" spans="1:10" ht="25.5" x14ac:dyDescent="0.2">
      <c r="A351" s="31"/>
      <c r="B351" s="42">
        <v>5</v>
      </c>
      <c r="C351" s="43" t="s">
        <v>44</v>
      </c>
      <c r="D351" s="44"/>
      <c r="E351" s="44" t="s">
        <v>591</v>
      </c>
      <c r="F351" s="45">
        <v>58.5</v>
      </c>
      <c r="G351" s="45">
        <v>52.126800000000003</v>
      </c>
      <c r="H351" s="45">
        <v>52.126800000000003</v>
      </c>
      <c r="I351" s="45">
        <f t="shared" si="11"/>
        <v>89.105641025641035</v>
      </c>
      <c r="J351" s="45">
        <f t="shared" si="10"/>
        <v>100</v>
      </c>
    </row>
    <row r="352" spans="1:10" ht="38.25" x14ac:dyDescent="0.2">
      <c r="A352" s="31"/>
      <c r="B352" s="42">
        <v>6</v>
      </c>
      <c r="C352" s="43" t="s">
        <v>12</v>
      </c>
      <c r="D352" s="44"/>
      <c r="E352" s="44" t="s">
        <v>592</v>
      </c>
      <c r="F352" s="45">
        <v>60.300000000000004</v>
      </c>
      <c r="G352" s="45">
        <v>171.71100000000001</v>
      </c>
      <c r="H352" s="45">
        <v>171.71100000000001</v>
      </c>
      <c r="I352" s="45">
        <f t="shared" si="11"/>
        <v>284.76119402985074</v>
      </c>
      <c r="J352" s="45">
        <f t="shared" si="10"/>
        <v>100</v>
      </c>
    </row>
    <row r="353" spans="1:10" x14ac:dyDescent="0.2">
      <c r="A353" s="31"/>
      <c r="B353" s="42">
        <v>7</v>
      </c>
      <c r="C353" s="43" t="s">
        <v>90</v>
      </c>
      <c r="D353" s="44"/>
      <c r="E353" s="44" t="s">
        <v>897</v>
      </c>
      <c r="F353" s="45">
        <v>1040.3</v>
      </c>
      <c r="G353" s="45">
        <v>1396.3467000000001</v>
      </c>
      <c r="H353" s="45">
        <v>1198.25563379</v>
      </c>
      <c r="I353" s="45">
        <f t="shared" si="11"/>
        <v>115.18366180813229</v>
      </c>
      <c r="J353" s="45">
        <f t="shared" si="10"/>
        <v>85.813618766027091</v>
      </c>
    </row>
    <row r="354" spans="1:10" ht="25.5" x14ac:dyDescent="0.2">
      <c r="A354" s="31"/>
      <c r="B354" s="42">
        <v>8</v>
      </c>
      <c r="C354" s="43" t="s">
        <v>236</v>
      </c>
      <c r="D354" s="44"/>
      <c r="E354" s="44" t="s">
        <v>934</v>
      </c>
      <c r="F354" s="45">
        <v>70</v>
      </c>
      <c r="G354" s="45">
        <v>69.979900000000001</v>
      </c>
      <c r="H354" s="45">
        <v>69.979900000000001</v>
      </c>
      <c r="I354" s="45">
        <f t="shared" si="11"/>
        <v>99.971285714285713</v>
      </c>
      <c r="J354" s="45">
        <f t="shared" si="10"/>
        <v>100</v>
      </c>
    </row>
    <row r="355" spans="1:10" ht="38.25" x14ac:dyDescent="0.2">
      <c r="A355" s="31"/>
      <c r="B355" s="42">
        <v>9</v>
      </c>
      <c r="C355" s="43" t="s">
        <v>998</v>
      </c>
      <c r="D355" s="44"/>
      <c r="E355" s="44" t="s">
        <v>1374</v>
      </c>
      <c r="F355" s="45"/>
      <c r="G355" s="45">
        <v>518.20749999999998</v>
      </c>
      <c r="H355" s="45">
        <v>518.20749999999998</v>
      </c>
      <c r="I355" s="45"/>
      <c r="J355" s="45">
        <f t="shared" si="10"/>
        <v>100</v>
      </c>
    </row>
    <row r="356" spans="1:10" x14ac:dyDescent="0.2">
      <c r="A356" s="31"/>
      <c r="B356" s="42">
        <v>10</v>
      </c>
      <c r="C356" s="43" t="s">
        <v>273</v>
      </c>
      <c r="D356" s="44"/>
      <c r="E356" s="44" t="s">
        <v>910</v>
      </c>
      <c r="F356" s="45">
        <v>144217</v>
      </c>
      <c r="G356" s="45">
        <v>142255.21100000001</v>
      </c>
      <c r="H356" s="45">
        <v>139758.95536820998</v>
      </c>
      <c r="I356" s="45">
        <f t="shared" si="11"/>
        <v>96.908793948154511</v>
      </c>
      <c r="J356" s="45">
        <f t="shared" si="10"/>
        <v>98.245227282542203</v>
      </c>
    </row>
    <row r="357" spans="1:10" ht="25.5" x14ac:dyDescent="0.2">
      <c r="A357" s="31"/>
      <c r="B357" s="37"/>
      <c r="C357" s="38" t="s">
        <v>1060</v>
      </c>
      <c r="D357" s="39" t="s">
        <v>1389</v>
      </c>
      <c r="E357" s="39"/>
      <c r="F357" s="40">
        <v>121301.40000000001</v>
      </c>
      <c r="G357" s="40">
        <f>SUM(G358:G374)</f>
        <v>124562.22500000002</v>
      </c>
      <c r="H357" s="40">
        <f>SUM(H358:H374)+0.1</f>
        <v>124342.54618475</v>
      </c>
      <c r="I357" s="40">
        <f t="shared" si="11"/>
        <v>102.50709899865129</v>
      </c>
      <c r="J357" s="40">
        <f t="shared" si="10"/>
        <v>99.823639297347157</v>
      </c>
    </row>
    <row r="358" spans="1:10" x14ac:dyDescent="0.2">
      <c r="A358" s="31"/>
      <c r="B358" s="42">
        <v>1</v>
      </c>
      <c r="C358" s="43" t="s">
        <v>91</v>
      </c>
      <c r="D358" s="44"/>
      <c r="E358" s="44" t="s">
        <v>883</v>
      </c>
      <c r="F358" s="45">
        <v>86</v>
      </c>
      <c r="G358" s="45">
        <v>86</v>
      </c>
      <c r="H358" s="45">
        <v>86</v>
      </c>
      <c r="I358" s="45">
        <f t="shared" si="11"/>
        <v>100</v>
      </c>
      <c r="J358" s="45">
        <f t="shared" si="10"/>
        <v>100</v>
      </c>
    </row>
    <row r="359" spans="1:10" ht="25.5" x14ac:dyDescent="0.2">
      <c r="A359" s="31"/>
      <c r="B359" s="42">
        <v>2</v>
      </c>
      <c r="C359" s="43" t="s">
        <v>215</v>
      </c>
      <c r="D359" s="44"/>
      <c r="E359" s="44" t="s">
        <v>903</v>
      </c>
      <c r="F359" s="45">
        <v>11736.800000000001</v>
      </c>
      <c r="G359" s="45">
        <v>11815.7469</v>
      </c>
      <c r="H359" s="45">
        <v>11706.36962352</v>
      </c>
      <c r="I359" s="45">
        <f t="shared" si="11"/>
        <v>99.740726803898838</v>
      </c>
      <c r="J359" s="45">
        <f t="shared" ref="J359:J422" si="12">H359/G359*100</f>
        <v>99.07430924675613</v>
      </c>
    </row>
    <row r="360" spans="1:10" x14ac:dyDescent="0.2">
      <c r="A360" s="31"/>
      <c r="B360" s="42">
        <v>3</v>
      </c>
      <c r="C360" s="43" t="s">
        <v>360</v>
      </c>
      <c r="D360" s="44"/>
      <c r="E360" s="44" t="s">
        <v>443</v>
      </c>
      <c r="F360" s="45">
        <v>38.9</v>
      </c>
      <c r="G360" s="45">
        <v>38.939500000000002</v>
      </c>
      <c r="H360" s="45">
        <v>38.807550000000006</v>
      </c>
      <c r="I360" s="45">
        <f t="shared" si="11"/>
        <v>99.762339331619557</v>
      </c>
      <c r="J360" s="45">
        <f t="shared" si="12"/>
        <v>99.661141000783275</v>
      </c>
    </row>
    <row r="361" spans="1:10" x14ac:dyDescent="0.2">
      <c r="A361" s="31"/>
      <c r="B361" s="42">
        <v>4</v>
      </c>
      <c r="C361" s="43" t="s">
        <v>645</v>
      </c>
      <c r="D361" s="44"/>
      <c r="E361" s="44" t="s">
        <v>588</v>
      </c>
      <c r="F361" s="45">
        <v>13083.300000000001</v>
      </c>
      <c r="G361" s="45">
        <v>13628.059800000001</v>
      </c>
      <c r="H361" s="45">
        <v>13627.377912669999</v>
      </c>
      <c r="I361" s="45">
        <f t="shared" si="11"/>
        <v>104.15856788937042</v>
      </c>
      <c r="J361" s="45">
        <f t="shared" si="12"/>
        <v>99.994996446009125</v>
      </c>
    </row>
    <row r="362" spans="1:10" x14ac:dyDescent="0.2">
      <c r="A362" s="31"/>
      <c r="B362" s="42"/>
      <c r="C362" s="43"/>
      <c r="D362" s="44"/>
      <c r="E362" s="44" t="s">
        <v>296</v>
      </c>
      <c r="F362" s="45"/>
      <c r="G362" s="45">
        <v>0</v>
      </c>
      <c r="H362" s="45">
        <v>0</v>
      </c>
      <c r="I362" s="45"/>
      <c r="J362" s="45"/>
    </row>
    <row r="363" spans="1:10" ht="25.5" x14ac:dyDescent="0.2">
      <c r="A363" s="31"/>
      <c r="B363" s="42">
        <v>5</v>
      </c>
      <c r="C363" s="43" t="s">
        <v>643</v>
      </c>
      <c r="D363" s="44"/>
      <c r="E363" s="44" t="s">
        <v>946</v>
      </c>
      <c r="F363" s="45">
        <v>11063.5</v>
      </c>
      <c r="G363" s="45">
        <v>11257.812099999999</v>
      </c>
      <c r="H363" s="45">
        <v>11248.126685159999</v>
      </c>
      <c r="I363" s="45">
        <f t="shared" si="11"/>
        <v>101.66879093559903</v>
      </c>
      <c r="J363" s="45">
        <f t="shared" si="12"/>
        <v>99.913967165609392</v>
      </c>
    </row>
    <row r="364" spans="1:10" x14ac:dyDescent="0.2">
      <c r="A364" s="31"/>
      <c r="B364" s="42">
        <v>6</v>
      </c>
      <c r="C364" s="43" t="s">
        <v>330</v>
      </c>
      <c r="D364" s="44"/>
      <c r="E364" s="44" t="s">
        <v>785</v>
      </c>
      <c r="F364" s="45">
        <v>57.6</v>
      </c>
      <c r="G364" s="45">
        <v>57.592100000000002</v>
      </c>
      <c r="H364" s="45">
        <v>52.434786000000003</v>
      </c>
      <c r="I364" s="45">
        <f t="shared" si="11"/>
        <v>91.032614583333341</v>
      </c>
      <c r="J364" s="45">
        <f t="shared" si="12"/>
        <v>91.045101671930695</v>
      </c>
    </row>
    <row r="365" spans="1:10" x14ac:dyDescent="0.2">
      <c r="A365" s="31"/>
      <c r="B365" s="42">
        <v>7</v>
      </c>
      <c r="C365" s="43" t="s">
        <v>644</v>
      </c>
      <c r="D365" s="44"/>
      <c r="E365" s="44" t="s">
        <v>590</v>
      </c>
      <c r="F365" s="45">
        <v>69349.100000000006</v>
      </c>
      <c r="G365" s="45">
        <v>71248.896400000012</v>
      </c>
      <c r="H365" s="45">
        <v>71185.228555859998</v>
      </c>
      <c r="I365" s="45">
        <f t="shared" si="11"/>
        <v>102.64766025205805</v>
      </c>
      <c r="J365" s="45">
        <f t="shared" si="12"/>
        <v>99.910640238155295</v>
      </c>
    </row>
    <row r="366" spans="1:10" ht="25.5" x14ac:dyDescent="0.2">
      <c r="A366" s="31"/>
      <c r="B366" s="42">
        <v>8</v>
      </c>
      <c r="C366" s="43" t="s">
        <v>327</v>
      </c>
      <c r="D366" s="44"/>
      <c r="E366" s="44" t="s">
        <v>750</v>
      </c>
      <c r="F366" s="45">
        <v>389.6</v>
      </c>
      <c r="G366" s="45">
        <v>389.55779999999999</v>
      </c>
      <c r="H366" s="45">
        <v>389.49641558999997</v>
      </c>
      <c r="I366" s="45">
        <f t="shared" si="11"/>
        <v>99.97341262577001</v>
      </c>
      <c r="J366" s="45">
        <f t="shared" si="12"/>
        <v>99.984242541158196</v>
      </c>
    </row>
    <row r="367" spans="1:10" x14ac:dyDescent="0.2">
      <c r="A367" s="31"/>
      <c r="B367" s="42">
        <v>9</v>
      </c>
      <c r="C367" s="43" t="s">
        <v>328</v>
      </c>
      <c r="D367" s="44"/>
      <c r="E367" s="44" t="s">
        <v>911</v>
      </c>
      <c r="F367" s="45">
        <v>67.5</v>
      </c>
      <c r="G367" s="45">
        <v>67.534399999999991</v>
      </c>
      <c r="H367" s="45">
        <v>65.070856789999993</v>
      </c>
      <c r="I367" s="45">
        <f t="shared" si="11"/>
        <v>96.401269318518516</v>
      </c>
      <c r="J367" s="45">
        <f t="shared" si="12"/>
        <v>96.352165400151634</v>
      </c>
    </row>
    <row r="368" spans="1:10" x14ac:dyDescent="0.2">
      <c r="A368" s="31"/>
      <c r="B368" s="42">
        <v>10</v>
      </c>
      <c r="C368" s="43" t="s">
        <v>15</v>
      </c>
      <c r="D368" s="44"/>
      <c r="E368" s="44" t="s">
        <v>593</v>
      </c>
      <c r="F368" s="45">
        <v>24.400000000000002</v>
      </c>
      <c r="G368" s="45">
        <v>24.367699999999999</v>
      </c>
      <c r="H368" s="45">
        <v>24.367698390000001</v>
      </c>
      <c r="I368" s="45">
        <f t="shared" si="11"/>
        <v>99.867616352459009</v>
      </c>
      <c r="J368" s="45">
        <f t="shared" si="12"/>
        <v>99.99999339289306</v>
      </c>
    </row>
    <row r="369" spans="1:10" x14ac:dyDescent="0.2">
      <c r="A369" s="31"/>
      <c r="B369" s="42">
        <v>11</v>
      </c>
      <c r="C369" s="43" t="s">
        <v>447</v>
      </c>
      <c r="D369" s="44"/>
      <c r="E369" s="44" t="s">
        <v>594</v>
      </c>
      <c r="F369" s="45">
        <v>25.3</v>
      </c>
      <c r="G369" s="45">
        <v>25.317700000000002</v>
      </c>
      <c r="H369" s="45">
        <v>22.685844209999999</v>
      </c>
      <c r="I369" s="45">
        <f t="shared" si="11"/>
        <v>89.66736841897233</v>
      </c>
      <c r="J369" s="45">
        <f t="shared" si="12"/>
        <v>89.604680559450486</v>
      </c>
    </row>
    <row r="370" spans="1:10" x14ac:dyDescent="0.2">
      <c r="A370" s="31"/>
      <c r="B370" s="42">
        <v>12</v>
      </c>
      <c r="C370" s="43" t="s">
        <v>525</v>
      </c>
      <c r="D370" s="44"/>
      <c r="E370" s="44" t="s">
        <v>1027</v>
      </c>
      <c r="F370" s="45">
        <v>96.8</v>
      </c>
      <c r="G370" s="45">
        <v>96.849699999999999</v>
      </c>
      <c r="H370" s="45">
        <v>96.849699989999991</v>
      </c>
      <c r="I370" s="45">
        <f t="shared" si="11"/>
        <v>100.05134296487603</v>
      </c>
      <c r="J370" s="45">
        <f t="shared" si="12"/>
        <v>99.99999998967472</v>
      </c>
    </row>
    <row r="371" spans="1:10" x14ac:dyDescent="0.2">
      <c r="A371" s="31"/>
      <c r="B371" s="42">
        <v>13</v>
      </c>
      <c r="C371" s="43" t="s">
        <v>448</v>
      </c>
      <c r="D371" s="44"/>
      <c r="E371" s="44" t="s">
        <v>453</v>
      </c>
      <c r="F371" s="45">
        <v>13979.5</v>
      </c>
      <c r="G371" s="45">
        <v>13747.5214</v>
      </c>
      <c r="H371" s="45">
        <v>13747.521399669999</v>
      </c>
      <c r="I371" s="45">
        <f t="shared" si="11"/>
        <v>98.34058013283736</v>
      </c>
      <c r="J371" s="45">
        <f t="shared" si="12"/>
        <v>99.999999997599559</v>
      </c>
    </row>
    <row r="372" spans="1:10" x14ac:dyDescent="0.2">
      <c r="A372" s="31"/>
      <c r="B372" s="42">
        <v>14</v>
      </c>
      <c r="C372" s="43" t="s">
        <v>527</v>
      </c>
      <c r="D372" s="44"/>
      <c r="E372" s="44" t="s">
        <v>1026</v>
      </c>
      <c r="F372" s="45">
        <v>622</v>
      </c>
      <c r="G372" s="45">
        <v>622.02350000000001</v>
      </c>
      <c r="H372" s="45">
        <v>596.18741703000001</v>
      </c>
      <c r="I372" s="45">
        <f t="shared" si="11"/>
        <v>95.850067046623792</v>
      </c>
      <c r="J372" s="45">
        <f t="shared" si="12"/>
        <v>95.846445838461079</v>
      </c>
    </row>
    <row r="373" spans="1:10" ht="25.5" x14ac:dyDescent="0.2">
      <c r="A373" s="31"/>
      <c r="B373" s="42">
        <v>15</v>
      </c>
      <c r="C373" s="43" t="s">
        <v>234</v>
      </c>
      <c r="D373" s="44"/>
      <c r="E373" s="44" t="s">
        <v>455</v>
      </c>
      <c r="F373" s="45"/>
      <c r="G373" s="45">
        <v>624.55190000000005</v>
      </c>
      <c r="H373" s="45">
        <v>624.55183</v>
      </c>
      <c r="I373" s="45"/>
      <c r="J373" s="45">
        <f t="shared" si="12"/>
        <v>99.999988791964284</v>
      </c>
    </row>
    <row r="374" spans="1:10" x14ac:dyDescent="0.2">
      <c r="A374" s="31"/>
      <c r="B374" s="42">
        <v>16</v>
      </c>
      <c r="C374" s="43" t="s">
        <v>13</v>
      </c>
      <c r="D374" s="44"/>
      <c r="E374" s="44" t="s">
        <v>752</v>
      </c>
      <c r="F374" s="45">
        <v>681.2</v>
      </c>
      <c r="G374" s="45">
        <v>831.45409999999993</v>
      </c>
      <c r="H374" s="45">
        <v>831.36990987000001</v>
      </c>
      <c r="I374" s="45">
        <f t="shared" si="11"/>
        <v>122.044907497064</v>
      </c>
      <c r="J374" s="45">
        <f t="shared" si="12"/>
        <v>99.989874350249778</v>
      </c>
    </row>
    <row r="375" spans="1:10" ht="25.5" x14ac:dyDescent="0.2">
      <c r="A375" s="31"/>
      <c r="B375" s="37"/>
      <c r="C375" s="38" t="s">
        <v>1176</v>
      </c>
      <c r="D375" s="39" t="s">
        <v>1390</v>
      </c>
      <c r="E375" s="39"/>
      <c r="F375" s="40">
        <v>733532.8</v>
      </c>
      <c r="G375" s="40">
        <f>SUM(G376:G382)</f>
        <v>811416.99009999994</v>
      </c>
      <c r="H375" s="40">
        <f>SUM(H376:H382)</f>
        <v>796373.20398991008</v>
      </c>
      <c r="I375" s="40">
        <f t="shared" si="11"/>
        <v>108.56681582471977</v>
      </c>
      <c r="J375" s="40">
        <f t="shared" si="12"/>
        <v>98.14598581325788</v>
      </c>
    </row>
    <row r="376" spans="1:10" x14ac:dyDescent="0.2">
      <c r="A376" s="31"/>
      <c r="B376" s="42">
        <v>1</v>
      </c>
      <c r="C376" s="43" t="s">
        <v>315</v>
      </c>
      <c r="D376" s="44"/>
      <c r="E376" s="44" t="s">
        <v>69</v>
      </c>
      <c r="F376" s="45">
        <v>134883.4</v>
      </c>
      <c r="G376" s="45">
        <v>135382.26269999999</v>
      </c>
      <c r="H376" s="45">
        <v>135014.05915711998</v>
      </c>
      <c r="I376" s="45">
        <f t="shared" si="11"/>
        <v>100.09686822627542</v>
      </c>
      <c r="J376" s="45">
        <f t="shared" si="12"/>
        <v>99.728026747716626</v>
      </c>
    </row>
    <row r="377" spans="1:10" x14ac:dyDescent="0.2">
      <c r="A377" s="31"/>
      <c r="B377" s="42">
        <v>2</v>
      </c>
      <c r="C377" s="43" t="s">
        <v>731</v>
      </c>
      <c r="D377" s="44"/>
      <c r="E377" s="44" t="s">
        <v>945</v>
      </c>
      <c r="F377" s="45">
        <v>3833.8</v>
      </c>
      <c r="G377" s="45">
        <v>4320.0477999999994</v>
      </c>
      <c r="H377" s="45">
        <v>4282.3541619400003</v>
      </c>
      <c r="I377" s="45">
        <f t="shared" si="11"/>
        <v>111.69998857373884</v>
      </c>
      <c r="J377" s="45">
        <f t="shared" si="12"/>
        <v>99.127471736308124</v>
      </c>
    </row>
    <row r="378" spans="1:10" x14ac:dyDescent="0.2">
      <c r="A378" s="31"/>
      <c r="B378" s="42">
        <v>3</v>
      </c>
      <c r="C378" s="43" t="s">
        <v>732</v>
      </c>
      <c r="D378" s="44"/>
      <c r="E378" s="44" t="s">
        <v>782</v>
      </c>
      <c r="F378" s="45">
        <v>54601</v>
      </c>
      <c r="G378" s="45">
        <v>50600.333599999998</v>
      </c>
      <c r="H378" s="45">
        <v>48248.408440710002</v>
      </c>
      <c r="I378" s="45">
        <f t="shared" si="11"/>
        <v>88.365430011739704</v>
      </c>
      <c r="J378" s="45">
        <f t="shared" si="12"/>
        <v>95.351957206681348</v>
      </c>
    </row>
    <row r="379" spans="1:10" x14ac:dyDescent="0.2">
      <c r="A379" s="31"/>
      <c r="B379" s="42">
        <v>4</v>
      </c>
      <c r="C379" s="43" t="s">
        <v>733</v>
      </c>
      <c r="D379" s="44"/>
      <c r="E379" s="44" t="s">
        <v>783</v>
      </c>
      <c r="F379" s="45">
        <v>390944.10000000003</v>
      </c>
      <c r="G379" s="45">
        <v>407180.14970000001</v>
      </c>
      <c r="H379" s="45">
        <v>399730.90332994005</v>
      </c>
      <c r="I379" s="45">
        <f t="shared" si="11"/>
        <v>102.24758560877119</v>
      </c>
      <c r="J379" s="45">
        <f t="shared" si="12"/>
        <v>98.170528112544687</v>
      </c>
    </row>
    <row r="380" spans="1:10" x14ac:dyDescent="0.2">
      <c r="A380" s="31"/>
      <c r="B380" s="42">
        <v>5</v>
      </c>
      <c r="C380" s="43" t="s">
        <v>734</v>
      </c>
      <c r="D380" s="44"/>
      <c r="E380" s="44" t="s">
        <v>589</v>
      </c>
      <c r="F380" s="45">
        <v>93723.5</v>
      </c>
      <c r="G380" s="45">
        <v>156460.1722</v>
      </c>
      <c r="H380" s="45">
        <v>151675.27016782001</v>
      </c>
      <c r="I380" s="45">
        <f t="shared" si="11"/>
        <v>161.83269955541567</v>
      </c>
      <c r="J380" s="45">
        <f t="shared" si="12"/>
        <v>96.941776322434606</v>
      </c>
    </row>
    <row r="381" spans="1:10" x14ac:dyDescent="0.2">
      <c r="A381" s="31"/>
      <c r="B381" s="42">
        <v>6</v>
      </c>
      <c r="C381" s="43" t="s">
        <v>330</v>
      </c>
      <c r="D381" s="44"/>
      <c r="E381" s="44" t="s">
        <v>785</v>
      </c>
      <c r="F381" s="45">
        <v>54370.6</v>
      </c>
      <c r="G381" s="45">
        <v>56259.803200000002</v>
      </c>
      <c r="H381" s="45">
        <v>56208.072231289996</v>
      </c>
      <c r="I381" s="45">
        <f t="shared" si="11"/>
        <v>103.37953274617165</v>
      </c>
      <c r="J381" s="45">
        <f t="shared" si="12"/>
        <v>99.908049858393383</v>
      </c>
    </row>
    <row r="382" spans="1:10" ht="25.5" x14ac:dyDescent="0.2">
      <c r="A382" s="31"/>
      <c r="B382" s="42">
        <v>7</v>
      </c>
      <c r="C382" s="43" t="s">
        <v>44</v>
      </c>
      <c r="D382" s="44"/>
      <c r="E382" s="44" t="s">
        <v>591</v>
      </c>
      <c r="F382" s="45">
        <v>1176.2</v>
      </c>
      <c r="G382" s="45">
        <v>1214.2208999999998</v>
      </c>
      <c r="H382" s="45">
        <v>1214.1365010899999</v>
      </c>
      <c r="I382" s="45">
        <f t="shared" si="11"/>
        <v>103.22534442186702</v>
      </c>
      <c r="J382" s="45">
        <f t="shared" si="12"/>
        <v>99.993049130516539</v>
      </c>
    </row>
    <row r="383" spans="1:10" ht="51" x14ac:dyDescent="0.2">
      <c r="A383" s="31"/>
      <c r="B383" s="37"/>
      <c r="C383" s="38" t="s">
        <v>1391</v>
      </c>
      <c r="D383" s="39" t="s">
        <v>1392</v>
      </c>
      <c r="E383" s="39"/>
      <c r="F383" s="40">
        <v>170150.2</v>
      </c>
      <c r="G383" s="40">
        <f>SUM(G384:G385)</f>
        <v>188731.55470000001</v>
      </c>
      <c r="H383" s="40">
        <f>SUM(H384:H385)</f>
        <v>186589.34170692001</v>
      </c>
      <c r="I383" s="40">
        <f t="shared" si="11"/>
        <v>109.66154709598929</v>
      </c>
      <c r="J383" s="40">
        <f t="shared" si="12"/>
        <v>98.864941797101608</v>
      </c>
    </row>
    <row r="384" spans="1:10" ht="25.5" x14ac:dyDescent="0.2">
      <c r="A384" s="31"/>
      <c r="B384" s="42">
        <v>1</v>
      </c>
      <c r="C384" s="43" t="s">
        <v>647</v>
      </c>
      <c r="D384" s="44"/>
      <c r="E384" s="44" t="s">
        <v>948</v>
      </c>
      <c r="F384" s="45">
        <v>10930.7</v>
      </c>
      <c r="G384" s="45">
        <v>11531.352199999999</v>
      </c>
      <c r="H384" s="45">
        <v>11046.102195809999</v>
      </c>
      <c r="I384" s="45">
        <f t="shared" si="11"/>
        <v>101.05576217268792</v>
      </c>
      <c r="J384" s="45">
        <f t="shared" si="12"/>
        <v>95.791907178153835</v>
      </c>
    </row>
    <row r="385" spans="1:10" x14ac:dyDescent="0.2">
      <c r="A385" s="31"/>
      <c r="B385" s="42">
        <v>2</v>
      </c>
      <c r="C385" s="43" t="s">
        <v>646</v>
      </c>
      <c r="D385" s="44"/>
      <c r="E385" s="44" t="s">
        <v>87</v>
      </c>
      <c r="F385" s="45">
        <v>159219.5</v>
      </c>
      <c r="G385" s="45">
        <v>177200.20250000001</v>
      </c>
      <c r="H385" s="45">
        <v>175543.23951111</v>
      </c>
      <c r="I385" s="45">
        <f t="shared" si="11"/>
        <v>110.25234943653888</v>
      </c>
      <c r="J385" s="45">
        <f t="shared" si="12"/>
        <v>99.064920375082522</v>
      </c>
    </row>
    <row r="386" spans="1:10" ht="25.5" x14ac:dyDescent="0.2">
      <c r="A386" s="31"/>
      <c r="B386" s="37"/>
      <c r="C386" s="38" t="s">
        <v>1393</v>
      </c>
      <c r="D386" s="39" t="s">
        <v>1394</v>
      </c>
      <c r="E386" s="39"/>
      <c r="F386" s="40">
        <v>10231.300000000001</v>
      </c>
      <c r="G386" s="40">
        <f>SUM(G387)</f>
        <v>10539.429400000001</v>
      </c>
      <c r="H386" s="40">
        <f>SUM(H387)+0.1</f>
        <v>10486.747327720001</v>
      </c>
      <c r="I386" s="40">
        <f t="shared" si="11"/>
        <v>102.49672404992522</v>
      </c>
      <c r="J386" s="40">
        <f t="shared" si="12"/>
        <v>99.500143031652172</v>
      </c>
    </row>
    <row r="387" spans="1:10" x14ac:dyDescent="0.2">
      <c r="A387" s="31"/>
      <c r="B387" s="42">
        <v>1</v>
      </c>
      <c r="C387" s="43" t="s">
        <v>235</v>
      </c>
      <c r="D387" s="44"/>
      <c r="E387" s="44" t="s">
        <v>902</v>
      </c>
      <c r="F387" s="45">
        <v>10231.300000000001</v>
      </c>
      <c r="G387" s="45">
        <v>10539.429400000001</v>
      </c>
      <c r="H387" s="45">
        <v>10486.64732772</v>
      </c>
      <c r="I387" s="45">
        <f t="shared" si="11"/>
        <v>102.49574665702306</v>
      </c>
      <c r="J387" s="45">
        <f t="shared" si="12"/>
        <v>99.499194213682955</v>
      </c>
    </row>
    <row r="388" spans="1:10" ht="25.5" x14ac:dyDescent="0.2">
      <c r="A388" s="31"/>
      <c r="B388" s="37"/>
      <c r="C388" s="38" t="s">
        <v>1395</v>
      </c>
      <c r="D388" s="39" t="s">
        <v>1396</v>
      </c>
      <c r="E388" s="39"/>
      <c r="F388" s="40">
        <v>73044</v>
      </c>
      <c r="G388" s="40">
        <f>SUM(G389:G396)</f>
        <v>74725.935100000002</v>
      </c>
      <c r="H388" s="40">
        <f>SUM(H389:H396)-0.1</f>
        <v>73768.251678200002</v>
      </c>
      <c r="I388" s="40">
        <f t="shared" si="11"/>
        <v>100.99152795328843</v>
      </c>
      <c r="J388" s="40">
        <f t="shared" si="12"/>
        <v>98.718405570277028</v>
      </c>
    </row>
    <row r="389" spans="1:10" ht="25.5" x14ac:dyDescent="0.2">
      <c r="A389" s="31"/>
      <c r="B389" s="42">
        <v>1</v>
      </c>
      <c r="C389" s="43" t="s">
        <v>213</v>
      </c>
      <c r="D389" s="44"/>
      <c r="E389" s="44" t="s">
        <v>710</v>
      </c>
      <c r="F389" s="45">
        <v>1039.7</v>
      </c>
      <c r="G389" s="45">
        <v>257.08</v>
      </c>
      <c r="H389" s="45">
        <v>257.07475848000001</v>
      </c>
      <c r="I389" s="45">
        <f t="shared" si="11"/>
        <v>24.725859236318168</v>
      </c>
      <c r="J389" s="45">
        <f t="shared" si="12"/>
        <v>99.997961132721343</v>
      </c>
    </row>
    <row r="390" spans="1:10" x14ac:dyDescent="0.2">
      <c r="A390" s="31"/>
      <c r="B390" s="42">
        <v>2</v>
      </c>
      <c r="C390" s="43" t="s">
        <v>145</v>
      </c>
      <c r="D390" s="44"/>
      <c r="E390" s="44" t="s">
        <v>101</v>
      </c>
      <c r="F390" s="45"/>
      <c r="G390" s="45">
        <v>30</v>
      </c>
      <c r="H390" s="45">
        <v>27.3</v>
      </c>
      <c r="I390" s="45"/>
      <c r="J390" s="45">
        <f t="shared" si="12"/>
        <v>91</v>
      </c>
    </row>
    <row r="391" spans="1:10" x14ac:dyDescent="0.2">
      <c r="A391" s="31"/>
      <c r="B391" s="42">
        <v>4</v>
      </c>
      <c r="C391" s="43" t="s">
        <v>360</v>
      </c>
      <c r="D391" s="44"/>
      <c r="E391" s="44" t="s">
        <v>443</v>
      </c>
      <c r="F391" s="45"/>
      <c r="G391" s="45">
        <v>35</v>
      </c>
      <c r="H391" s="45">
        <v>21.759498999999998</v>
      </c>
      <c r="I391" s="45"/>
      <c r="J391" s="45">
        <f t="shared" si="12"/>
        <v>62.169997142857135</v>
      </c>
    </row>
    <row r="392" spans="1:10" x14ac:dyDescent="0.2">
      <c r="A392" s="31"/>
      <c r="B392" s="42">
        <v>5</v>
      </c>
      <c r="C392" s="43" t="s">
        <v>646</v>
      </c>
      <c r="D392" s="44"/>
      <c r="E392" s="44" t="s">
        <v>87</v>
      </c>
      <c r="F392" s="45"/>
      <c r="G392" s="45">
        <v>34.700000000000003</v>
      </c>
      <c r="H392" s="45">
        <v>34.700000000000003</v>
      </c>
      <c r="I392" s="45"/>
      <c r="J392" s="45">
        <f t="shared" si="12"/>
        <v>100</v>
      </c>
    </row>
    <row r="393" spans="1:10" ht="25.5" x14ac:dyDescent="0.2">
      <c r="A393" s="31"/>
      <c r="B393" s="42">
        <v>6</v>
      </c>
      <c r="C393" s="43" t="s">
        <v>327</v>
      </c>
      <c r="D393" s="44"/>
      <c r="E393" s="44" t="s">
        <v>750</v>
      </c>
      <c r="F393" s="45">
        <v>3647.4</v>
      </c>
      <c r="G393" s="45">
        <v>3686.9697000000001</v>
      </c>
      <c r="H393" s="45">
        <v>3590.4940842000001</v>
      </c>
      <c r="I393" s="45">
        <f t="shared" si="11"/>
        <v>98.439822454351045</v>
      </c>
      <c r="J393" s="45">
        <f t="shared" si="12"/>
        <v>97.383335810977783</v>
      </c>
    </row>
    <row r="394" spans="1:10" x14ac:dyDescent="0.2">
      <c r="A394" s="31"/>
      <c r="B394" s="42">
        <v>7</v>
      </c>
      <c r="C394" s="43" t="s">
        <v>147</v>
      </c>
      <c r="D394" s="44"/>
      <c r="E394" s="44" t="s">
        <v>85</v>
      </c>
      <c r="F394" s="45">
        <v>64239</v>
      </c>
      <c r="G394" s="45">
        <v>65935.63470000001</v>
      </c>
      <c r="H394" s="45">
        <v>65251.291354560002</v>
      </c>
      <c r="I394" s="45">
        <f t="shared" si="11"/>
        <v>101.57582053668332</v>
      </c>
      <c r="J394" s="45">
        <f t="shared" si="12"/>
        <v>98.962103954024712</v>
      </c>
    </row>
    <row r="395" spans="1:10" ht="25.5" x14ac:dyDescent="0.2">
      <c r="A395" s="31"/>
      <c r="B395" s="42">
        <v>8</v>
      </c>
      <c r="C395" s="43" t="s">
        <v>234</v>
      </c>
      <c r="D395" s="44"/>
      <c r="E395" s="44" t="s">
        <v>455</v>
      </c>
      <c r="F395" s="45">
        <v>4117.8</v>
      </c>
      <c r="G395" s="45">
        <v>4726.5506999999998</v>
      </c>
      <c r="H395" s="45">
        <v>4566.1819819599996</v>
      </c>
      <c r="I395" s="45">
        <f t="shared" si="11"/>
        <v>110.88887226091602</v>
      </c>
      <c r="J395" s="45">
        <f t="shared" si="12"/>
        <v>96.607066585787379</v>
      </c>
    </row>
    <row r="396" spans="1:10" x14ac:dyDescent="0.2">
      <c r="A396" s="31"/>
      <c r="B396" s="42">
        <v>9</v>
      </c>
      <c r="C396" s="43" t="s">
        <v>763</v>
      </c>
      <c r="D396" s="44"/>
      <c r="E396" s="44" t="s">
        <v>559</v>
      </c>
      <c r="F396" s="45"/>
      <c r="G396" s="45">
        <v>20</v>
      </c>
      <c r="H396" s="45">
        <v>19.55</v>
      </c>
      <c r="I396" s="45"/>
      <c r="J396" s="45">
        <f t="shared" si="12"/>
        <v>97.75</v>
      </c>
    </row>
    <row r="397" spans="1:10" ht="25.5" x14ac:dyDescent="0.2">
      <c r="A397" s="31"/>
      <c r="B397" s="37"/>
      <c r="C397" s="38" t="s">
        <v>1397</v>
      </c>
      <c r="D397" s="39" t="s">
        <v>1398</v>
      </c>
      <c r="E397" s="39"/>
      <c r="F397" s="40">
        <v>64593.599999999999</v>
      </c>
      <c r="G397" s="40">
        <f>SUM(G398:G405)</f>
        <v>63949.781000000003</v>
      </c>
      <c r="H397" s="40">
        <f>SUM(H398:H405)</f>
        <v>63851.362482920005</v>
      </c>
      <c r="I397" s="40">
        <f t="shared" si="11"/>
        <v>98.850911673788119</v>
      </c>
      <c r="J397" s="40">
        <f t="shared" si="12"/>
        <v>99.846100306301295</v>
      </c>
    </row>
    <row r="398" spans="1:10" x14ac:dyDescent="0.2">
      <c r="A398" s="31"/>
      <c r="B398" s="42">
        <v>1</v>
      </c>
      <c r="C398" s="43" t="s">
        <v>320</v>
      </c>
      <c r="D398" s="44"/>
      <c r="E398" s="44" t="s">
        <v>904</v>
      </c>
      <c r="F398" s="45">
        <v>39674.200000000004</v>
      </c>
      <c r="G398" s="45">
        <v>39135.7094</v>
      </c>
      <c r="H398" s="45">
        <v>39064.030148139995</v>
      </c>
      <c r="I398" s="45">
        <f t="shared" si="11"/>
        <v>98.46204875747965</v>
      </c>
      <c r="J398" s="45">
        <f t="shared" si="12"/>
        <v>99.816844378295571</v>
      </c>
    </row>
    <row r="399" spans="1:10" ht="25.5" x14ac:dyDescent="0.2">
      <c r="A399" s="31"/>
      <c r="B399" s="42">
        <v>2</v>
      </c>
      <c r="C399" s="43" t="s">
        <v>43</v>
      </c>
      <c r="D399" s="44"/>
      <c r="E399" s="44" t="s">
        <v>950</v>
      </c>
      <c r="F399" s="45">
        <v>2130.1999999999998</v>
      </c>
      <c r="G399" s="45">
        <v>1787.3081999999999</v>
      </c>
      <c r="H399" s="45">
        <v>1787.3022548199999</v>
      </c>
      <c r="I399" s="45">
        <f t="shared" si="11"/>
        <v>83.903025763778047</v>
      </c>
      <c r="J399" s="45">
        <f t="shared" si="12"/>
        <v>99.999667366825705</v>
      </c>
    </row>
    <row r="400" spans="1:10" x14ac:dyDescent="0.2">
      <c r="A400" s="31"/>
      <c r="B400" s="42">
        <v>3</v>
      </c>
      <c r="C400" s="43" t="s">
        <v>319</v>
      </c>
      <c r="D400" s="44"/>
      <c r="E400" s="44" t="s">
        <v>885</v>
      </c>
      <c r="F400" s="45">
        <v>15877.9</v>
      </c>
      <c r="G400" s="45">
        <v>15992.7297</v>
      </c>
      <c r="H400" s="45">
        <v>15979.637835990001</v>
      </c>
      <c r="I400" s="45">
        <f t="shared" si="11"/>
        <v>100.64075120759044</v>
      </c>
      <c r="J400" s="45">
        <f t="shared" si="12"/>
        <v>99.918138652652914</v>
      </c>
    </row>
    <row r="401" spans="1:10" ht="25.5" x14ac:dyDescent="0.2">
      <c r="A401" s="31"/>
      <c r="B401" s="42">
        <v>4</v>
      </c>
      <c r="C401" s="43" t="s">
        <v>1217</v>
      </c>
      <c r="D401" s="44"/>
      <c r="E401" s="44" t="s">
        <v>1174</v>
      </c>
      <c r="F401" s="45"/>
      <c r="G401" s="45">
        <v>3409.6127000000001</v>
      </c>
      <c r="H401" s="45">
        <v>3409.6054244300003</v>
      </c>
      <c r="I401" s="45"/>
      <c r="J401" s="45">
        <f t="shared" si="12"/>
        <v>99.999786615940295</v>
      </c>
    </row>
    <row r="402" spans="1:10" x14ac:dyDescent="0.2">
      <c r="A402" s="31"/>
      <c r="B402" s="42">
        <v>5</v>
      </c>
      <c r="C402" s="43" t="s">
        <v>235</v>
      </c>
      <c r="D402" s="44"/>
      <c r="E402" s="44" t="s">
        <v>902</v>
      </c>
      <c r="F402" s="45">
        <v>292.5</v>
      </c>
      <c r="G402" s="45">
        <v>292.46879999999999</v>
      </c>
      <c r="H402" s="45">
        <v>292.46879999999999</v>
      </c>
      <c r="I402" s="45">
        <f t="shared" ref="I402:I420" si="13">H402/F402*100</f>
        <v>99.989333333333335</v>
      </c>
      <c r="J402" s="45">
        <f t="shared" si="12"/>
        <v>100</v>
      </c>
    </row>
    <row r="403" spans="1:10" x14ac:dyDescent="0.2">
      <c r="A403" s="31"/>
      <c r="B403" s="42">
        <v>6</v>
      </c>
      <c r="C403" s="43" t="s">
        <v>646</v>
      </c>
      <c r="D403" s="44"/>
      <c r="E403" s="44" t="s">
        <v>87</v>
      </c>
      <c r="F403" s="45">
        <v>1638.8</v>
      </c>
      <c r="G403" s="45">
        <v>1638.7974999999999</v>
      </c>
      <c r="H403" s="45">
        <v>1630.5955044</v>
      </c>
      <c r="I403" s="45">
        <f t="shared" si="13"/>
        <v>99.499359555772514</v>
      </c>
      <c r="J403" s="45">
        <f t="shared" si="12"/>
        <v>99.499511342920655</v>
      </c>
    </row>
    <row r="404" spans="1:10" ht="25.5" x14ac:dyDescent="0.2">
      <c r="A404" s="31"/>
      <c r="B404" s="42">
        <v>7</v>
      </c>
      <c r="C404" s="43" t="s">
        <v>44</v>
      </c>
      <c r="D404" s="44"/>
      <c r="E404" s="44" t="s">
        <v>591</v>
      </c>
      <c r="F404" s="45">
        <v>2014.8</v>
      </c>
      <c r="G404" s="45">
        <v>1693.1547</v>
      </c>
      <c r="H404" s="45">
        <v>1687.72251514</v>
      </c>
      <c r="I404" s="45">
        <f t="shared" si="13"/>
        <v>83.766255466547562</v>
      </c>
      <c r="J404" s="45">
        <f t="shared" si="12"/>
        <v>99.679167836229027</v>
      </c>
    </row>
    <row r="405" spans="1:10" ht="25.5" x14ac:dyDescent="0.2">
      <c r="A405" s="31"/>
      <c r="B405" s="42">
        <v>8</v>
      </c>
      <c r="C405" s="43" t="s">
        <v>1015</v>
      </c>
      <c r="D405" s="44"/>
      <c r="E405" s="44" t="s">
        <v>927</v>
      </c>
      <c r="F405" s="45">
        <v>2965.3</v>
      </c>
      <c r="G405" s="45">
        <v>0</v>
      </c>
      <c r="H405" s="45">
        <v>0</v>
      </c>
      <c r="I405" s="45">
        <f t="shared" si="13"/>
        <v>0</v>
      </c>
      <c r="J405" s="45"/>
    </row>
    <row r="406" spans="1:10" ht="25.5" x14ac:dyDescent="0.2">
      <c r="A406" s="31"/>
      <c r="B406" s="37"/>
      <c r="C406" s="38" t="s">
        <v>1399</v>
      </c>
      <c r="D406" s="39" t="s">
        <v>1400</v>
      </c>
      <c r="E406" s="39"/>
      <c r="F406" s="40">
        <v>31963.600000000002</v>
      </c>
      <c r="G406" s="40">
        <f>SUM(G407:G408)</f>
        <v>32221.786100000001</v>
      </c>
      <c r="H406" s="40">
        <f>SUM(H407:H408)</f>
        <v>31844.298473469997</v>
      </c>
      <c r="I406" s="40">
        <f t="shared" si="13"/>
        <v>99.626758167008703</v>
      </c>
      <c r="J406" s="40">
        <f t="shared" si="12"/>
        <v>98.828470819840732</v>
      </c>
    </row>
    <row r="407" spans="1:10" ht="25.5" x14ac:dyDescent="0.2">
      <c r="A407" s="31"/>
      <c r="B407" s="42">
        <v>1</v>
      </c>
      <c r="C407" s="43" t="s">
        <v>43</v>
      </c>
      <c r="D407" s="44"/>
      <c r="E407" s="44" t="s">
        <v>950</v>
      </c>
      <c r="F407" s="45">
        <v>58.4</v>
      </c>
      <c r="G407" s="45">
        <v>48.817999999999998</v>
      </c>
      <c r="H407" s="45">
        <v>48.660199999999996</v>
      </c>
      <c r="I407" s="45">
        <f t="shared" si="13"/>
        <v>83.322260273972589</v>
      </c>
      <c r="J407" s="45">
        <f t="shared" si="12"/>
        <v>99.676758572657619</v>
      </c>
    </row>
    <row r="408" spans="1:10" x14ac:dyDescent="0.2">
      <c r="A408" s="31"/>
      <c r="B408" s="42">
        <v>2</v>
      </c>
      <c r="C408" s="43" t="s">
        <v>237</v>
      </c>
      <c r="D408" s="44"/>
      <c r="E408" s="44" t="s">
        <v>884</v>
      </c>
      <c r="F408" s="45">
        <v>31905.200000000001</v>
      </c>
      <c r="G408" s="45">
        <v>32172.968100000002</v>
      </c>
      <c r="H408" s="45">
        <v>31795.638273469998</v>
      </c>
      <c r="I408" s="45">
        <f t="shared" si="13"/>
        <v>99.656602288874524</v>
      </c>
      <c r="J408" s="45">
        <f t="shared" si="12"/>
        <v>98.827183661273693</v>
      </c>
    </row>
    <row r="409" spans="1:10" ht="25.5" x14ac:dyDescent="0.2">
      <c r="A409" s="31"/>
      <c r="B409" s="37"/>
      <c r="C409" s="38" t="s">
        <v>1401</v>
      </c>
      <c r="D409" s="39" t="s">
        <v>1402</v>
      </c>
      <c r="E409" s="39"/>
      <c r="F409" s="40">
        <v>13906.5</v>
      </c>
      <c r="G409" s="40">
        <f>SUM(G410:G411)</f>
        <v>14543.4272</v>
      </c>
      <c r="H409" s="40">
        <f>SUM(H410:H411)</f>
        <v>13657.77870929</v>
      </c>
      <c r="I409" s="40">
        <f t="shared" si="13"/>
        <v>98.211474557149529</v>
      </c>
      <c r="J409" s="40">
        <f t="shared" si="12"/>
        <v>93.910317846470193</v>
      </c>
    </row>
    <row r="410" spans="1:10" ht="25.5" x14ac:dyDescent="0.2">
      <c r="A410" s="31"/>
      <c r="B410" s="42">
        <v>1</v>
      </c>
      <c r="C410" s="43" t="s">
        <v>213</v>
      </c>
      <c r="D410" s="44"/>
      <c r="E410" s="44" t="s">
        <v>710</v>
      </c>
      <c r="F410" s="45">
        <v>22.6</v>
      </c>
      <c r="G410" s="45">
        <v>22.5625</v>
      </c>
      <c r="H410" s="45">
        <v>22.34</v>
      </c>
      <c r="I410" s="45">
        <f t="shared" si="13"/>
        <v>98.849557522123888</v>
      </c>
      <c r="J410" s="45">
        <f t="shared" si="12"/>
        <v>99.013850415512465</v>
      </c>
    </row>
    <row r="411" spans="1:10" x14ac:dyDescent="0.2">
      <c r="A411" s="31"/>
      <c r="B411" s="42">
        <v>2</v>
      </c>
      <c r="C411" s="43" t="s">
        <v>145</v>
      </c>
      <c r="D411" s="44"/>
      <c r="E411" s="44" t="s">
        <v>101</v>
      </c>
      <c r="F411" s="45">
        <v>13883.9</v>
      </c>
      <c r="G411" s="45">
        <v>14520.8647</v>
      </c>
      <c r="H411" s="45">
        <v>13635.43870929</v>
      </c>
      <c r="I411" s="45">
        <f t="shared" si="13"/>
        <v>98.210435895461643</v>
      </c>
      <c r="J411" s="45">
        <f t="shared" si="12"/>
        <v>93.902387984442825</v>
      </c>
    </row>
    <row r="412" spans="1:10" ht="25.5" x14ac:dyDescent="0.2">
      <c r="A412" s="31"/>
      <c r="B412" s="37"/>
      <c r="C412" s="38" t="s">
        <v>1403</v>
      </c>
      <c r="D412" s="39" t="s">
        <v>1344</v>
      </c>
      <c r="E412" s="39"/>
      <c r="F412" s="40">
        <v>2584.6</v>
      </c>
      <c r="G412" s="40">
        <f>SUM(G413:G416)</f>
        <v>2503.3024</v>
      </c>
      <c r="H412" s="40">
        <f>SUM(H413:H416)</f>
        <v>2191.1539557300002</v>
      </c>
      <c r="I412" s="40">
        <f t="shared" si="13"/>
        <v>84.777294580592752</v>
      </c>
      <c r="J412" s="40">
        <f t="shared" si="12"/>
        <v>87.530533895145879</v>
      </c>
    </row>
    <row r="413" spans="1:10" x14ac:dyDescent="0.2">
      <c r="A413" s="31"/>
      <c r="B413" s="42">
        <v>1</v>
      </c>
      <c r="C413" s="43" t="s">
        <v>525</v>
      </c>
      <c r="D413" s="44"/>
      <c r="E413" s="44" t="s">
        <v>1027</v>
      </c>
      <c r="F413" s="45">
        <v>122.10000000000001</v>
      </c>
      <c r="G413" s="45">
        <v>120.56710000000001</v>
      </c>
      <c r="H413" s="45">
        <v>119.67282915</v>
      </c>
      <c r="I413" s="45">
        <f t="shared" si="13"/>
        <v>98.012145085995073</v>
      </c>
      <c r="J413" s="45">
        <f t="shared" si="12"/>
        <v>99.25827953894553</v>
      </c>
    </row>
    <row r="414" spans="1:10" ht="25.5" x14ac:dyDescent="0.2">
      <c r="A414" s="31"/>
      <c r="B414" s="42">
        <v>2</v>
      </c>
      <c r="C414" s="43" t="s">
        <v>234</v>
      </c>
      <c r="D414" s="44"/>
      <c r="E414" s="44" t="s">
        <v>455</v>
      </c>
      <c r="F414" s="45">
        <v>663.2</v>
      </c>
      <c r="G414" s="45">
        <v>510.87129999999996</v>
      </c>
      <c r="H414" s="45">
        <v>213.94278534</v>
      </c>
      <c r="I414" s="45">
        <f t="shared" si="13"/>
        <v>32.259165461399277</v>
      </c>
      <c r="J414" s="45">
        <f t="shared" si="12"/>
        <v>41.878020029702199</v>
      </c>
    </row>
    <row r="415" spans="1:10" ht="25.5" x14ac:dyDescent="0.2">
      <c r="A415" s="31"/>
      <c r="B415" s="42">
        <v>3</v>
      </c>
      <c r="C415" s="43" t="s">
        <v>402</v>
      </c>
      <c r="D415" s="44"/>
      <c r="E415" s="44" t="s">
        <v>1003</v>
      </c>
      <c r="F415" s="45">
        <v>34</v>
      </c>
      <c r="G415" s="45">
        <v>37.611899999999999</v>
      </c>
      <c r="H415" s="45">
        <v>37.596962509999997</v>
      </c>
      <c r="I415" s="45">
        <f t="shared" si="13"/>
        <v>110.5793015</v>
      </c>
      <c r="J415" s="45">
        <f t="shared" si="12"/>
        <v>99.960285202289697</v>
      </c>
    </row>
    <row r="416" spans="1:10" x14ac:dyDescent="0.2">
      <c r="A416" s="31"/>
      <c r="B416" s="42">
        <v>4</v>
      </c>
      <c r="C416" s="43" t="s">
        <v>149</v>
      </c>
      <c r="D416" s="44"/>
      <c r="E416" s="44" t="s">
        <v>933</v>
      </c>
      <c r="F416" s="45">
        <v>1765.3</v>
      </c>
      <c r="G416" s="45">
        <v>1834.2521000000002</v>
      </c>
      <c r="H416" s="45">
        <v>1819.94137873</v>
      </c>
      <c r="I416" s="45">
        <f t="shared" si="13"/>
        <v>103.09530270945449</v>
      </c>
      <c r="J416" s="45">
        <f t="shared" si="12"/>
        <v>99.219806194034064</v>
      </c>
    </row>
    <row r="417" spans="1:10" ht="25.5" x14ac:dyDescent="0.2">
      <c r="A417" s="31"/>
      <c r="B417" s="37"/>
      <c r="C417" s="38" t="s">
        <v>1404</v>
      </c>
      <c r="D417" s="39" t="s">
        <v>1405</v>
      </c>
      <c r="E417" s="39"/>
      <c r="F417" s="40">
        <v>20244.100000000002</v>
      </c>
      <c r="G417" s="40">
        <f>SUM(G418:G426)</f>
        <v>19420.003999999997</v>
      </c>
      <c r="H417" s="40">
        <f>SUM(H418:H426)</f>
        <v>19383.373342389998</v>
      </c>
      <c r="I417" s="40">
        <f t="shared" si="13"/>
        <v>95.748259208312518</v>
      </c>
      <c r="J417" s="40">
        <f t="shared" si="12"/>
        <v>99.811376673197401</v>
      </c>
    </row>
    <row r="418" spans="1:10" x14ac:dyDescent="0.2">
      <c r="A418" s="31"/>
      <c r="B418" s="37"/>
      <c r="C418" s="38"/>
      <c r="D418" s="39"/>
      <c r="E418" s="44" t="s">
        <v>883</v>
      </c>
      <c r="F418" s="40"/>
      <c r="G418" s="45">
        <v>1747.0527</v>
      </c>
      <c r="H418" s="45">
        <v>1747.0527</v>
      </c>
      <c r="I418" s="45"/>
      <c r="J418" s="45">
        <f t="shared" si="12"/>
        <v>100</v>
      </c>
    </row>
    <row r="419" spans="1:10" ht="25.5" x14ac:dyDescent="0.2">
      <c r="A419" s="31"/>
      <c r="B419" s="42">
        <v>1</v>
      </c>
      <c r="C419" s="43" t="s">
        <v>1217</v>
      </c>
      <c r="D419" s="44"/>
      <c r="E419" s="44" t="s">
        <v>1174</v>
      </c>
      <c r="F419" s="45"/>
      <c r="G419" s="45">
        <v>1354.4421</v>
      </c>
      <c r="H419" s="45">
        <v>1354.4421</v>
      </c>
      <c r="I419" s="45"/>
      <c r="J419" s="45">
        <f t="shared" si="12"/>
        <v>100</v>
      </c>
    </row>
    <row r="420" spans="1:10" x14ac:dyDescent="0.2">
      <c r="A420" s="31"/>
      <c r="B420" s="42">
        <v>2</v>
      </c>
      <c r="C420" s="43" t="s">
        <v>83</v>
      </c>
      <c r="D420" s="44"/>
      <c r="E420" s="44" t="s">
        <v>296</v>
      </c>
      <c r="F420" s="45">
        <v>2746.4</v>
      </c>
      <c r="G420" s="45">
        <v>10332.7709</v>
      </c>
      <c r="H420" s="45">
        <v>10332.7709</v>
      </c>
      <c r="I420" s="45">
        <f t="shared" si="13"/>
        <v>376.22964244101365</v>
      </c>
      <c r="J420" s="45">
        <f t="shared" si="12"/>
        <v>100</v>
      </c>
    </row>
    <row r="421" spans="1:10" x14ac:dyDescent="0.2">
      <c r="A421" s="31"/>
      <c r="B421" s="42"/>
      <c r="C421" s="43"/>
      <c r="D421" s="44"/>
      <c r="E421" s="44" t="s">
        <v>750</v>
      </c>
      <c r="F421" s="45"/>
      <c r="G421" s="45">
        <v>3484.1990000000001</v>
      </c>
      <c r="H421" s="45">
        <v>3484.1990000000001</v>
      </c>
      <c r="I421" s="45"/>
      <c r="J421" s="45">
        <f t="shared" si="12"/>
        <v>100</v>
      </c>
    </row>
    <row r="422" spans="1:10" x14ac:dyDescent="0.2">
      <c r="A422" s="31"/>
      <c r="B422" s="42">
        <v>3</v>
      </c>
      <c r="C422" s="43" t="s">
        <v>448</v>
      </c>
      <c r="D422" s="44"/>
      <c r="E422" s="44" t="s">
        <v>453</v>
      </c>
      <c r="F422" s="45"/>
      <c r="G422" s="45">
        <v>1707.0922</v>
      </c>
      <c r="H422" s="45">
        <v>1705.1868488799998</v>
      </c>
      <c r="I422" s="45"/>
      <c r="J422" s="45">
        <f t="shared" si="12"/>
        <v>99.888386162153381</v>
      </c>
    </row>
    <row r="423" spans="1:10" x14ac:dyDescent="0.2">
      <c r="A423" s="31"/>
      <c r="B423" s="42">
        <v>4</v>
      </c>
      <c r="C423" s="43" t="s">
        <v>763</v>
      </c>
      <c r="D423" s="44"/>
      <c r="E423" s="44" t="s">
        <v>559</v>
      </c>
      <c r="F423" s="45">
        <v>16143.2</v>
      </c>
      <c r="G423" s="45">
        <v>95.448499999999996</v>
      </c>
      <c r="H423" s="45">
        <v>70.149409520000006</v>
      </c>
      <c r="I423" s="45">
        <f t="shared" ref="I423:I483" si="14">H423/F423*100</f>
        <v>0.43454463501660145</v>
      </c>
      <c r="J423" s="45">
        <f t="shared" ref="J423:J483" si="15">H423/G423*100</f>
        <v>73.494512244823127</v>
      </c>
    </row>
    <row r="424" spans="1:10" x14ac:dyDescent="0.2">
      <c r="A424" s="31"/>
      <c r="B424" s="42">
        <v>5</v>
      </c>
      <c r="C424" s="43" t="s">
        <v>13</v>
      </c>
      <c r="D424" s="44"/>
      <c r="E424" s="44" t="s">
        <v>752</v>
      </c>
      <c r="F424" s="45"/>
      <c r="G424" s="45">
        <v>99.518600000000006</v>
      </c>
      <c r="H424" s="45">
        <v>90.092383990000002</v>
      </c>
      <c r="I424" s="45"/>
      <c r="J424" s="45">
        <f t="shared" si="15"/>
        <v>90.52818668068079</v>
      </c>
    </row>
    <row r="425" spans="1:10" ht="25.5" x14ac:dyDescent="0.2">
      <c r="A425" s="31"/>
      <c r="B425" s="42">
        <v>6</v>
      </c>
      <c r="C425" s="43" t="s">
        <v>1015</v>
      </c>
      <c r="D425" s="44"/>
      <c r="E425" s="44" t="s">
        <v>927</v>
      </c>
      <c r="F425" s="45">
        <v>1354.4</v>
      </c>
      <c r="G425" s="45">
        <v>0</v>
      </c>
      <c r="H425" s="45">
        <v>0</v>
      </c>
      <c r="I425" s="45">
        <f t="shared" si="14"/>
        <v>0</v>
      </c>
      <c r="J425" s="45"/>
    </row>
    <row r="426" spans="1:10" x14ac:dyDescent="0.2">
      <c r="A426" s="31"/>
      <c r="B426" s="42"/>
      <c r="C426" s="43"/>
      <c r="D426" s="44"/>
      <c r="E426" s="44" t="s">
        <v>1411</v>
      </c>
      <c r="F426" s="45"/>
      <c r="G426" s="45">
        <v>599.48</v>
      </c>
      <c r="H426" s="45">
        <v>599.48</v>
      </c>
      <c r="I426" s="45"/>
      <c r="J426" s="45">
        <f t="shared" si="15"/>
        <v>100</v>
      </c>
    </row>
    <row r="427" spans="1:10" ht="38.25" x14ac:dyDescent="0.2">
      <c r="A427" s="31"/>
      <c r="B427" s="37"/>
      <c r="C427" s="38" t="s">
        <v>1406</v>
      </c>
      <c r="D427" s="39" t="s">
        <v>1407</v>
      </c>
      <c r="E427" s="39"/>
      <c r="F427" s="40">
        <v>26085</v>
      </c>
      <c r="G427" s="40">
        <f>SUM(G428:G436)</f>
        <v>21698.5285</v>
      </c>
      <c r="H427" s="40">
        <f>SUM(H428:H436)</f>
        <v>20482.409331980001</v>
      </c>
      <c r="I427" s="40">
        <f t="shared" si="14"/>
        <v>78.521791573624682</v>
      </c>
      <c r="J427" s="40">
        <f t="shared" si="15"/>
        <v>94.395384147731505</v>
      </c>
    </row>
    <row r="428" spans="1:10" x14ac:dyDescent="0.2">
      <c r="A428" s="31"/>
      <c r="B428" s="42">
        <v>1</v>
      </c>
      <c r="C428" s="43" t="s">
        <v>145</v>
      </c>
      <c r="D428" s="44"/>
      <c r="E428" s="44" t="s">
        <v>101</v>
      </c>
      <c r="F428" s="45">
        <v>4488.9000000000005</v>
      </c>
      <c r="G428" s="45">
        <v>4250.1540000000005</v>
      </c>
      <c r="H428" s="45">
        <v>4241.7829089999996</v>
      </c>
      <c r="I428" s="45">
        <f t="shared" si="14"/>
        <v>94.494929916015039</v>
      </c>
      <c r="J428" s="45">
        <f t="shared" si="15"/>
        <v>99.803040289834172</v>
      </c>
    </row>
    <row r="429" spans="1:10" x14ac:dyDescent="0.2">
      <c r="A429" s="31"/>
      <c r="B429" s="42">
        <v>2</v>
      </c>
      <c r="C429" s="43" t="s">
        <v>915</v>
      </c>
      <c r="D429" s="44"/>
      <c r="E429" s="44" t="s">
        <v>916</v>
      </c>
      <c r="F429" s="45">
        <v>259.60000000000002</v>
      </c>
      <c r="G429" s="45">
        <v>74.695800000000006</v>
      </c>
      <c r="H429" s="45">
        <v>74.695757</v>
      </c>
      <c r="I429" s="45">
        <f t="shared" si="14"/>
        <v>28.77340408320493</v>
      </c>
      <c r="J429" s="45">
        <f t="shared" si="15"/>
        <v>99.999942433175619</v>
      </c>
    </row>
    <row r="430" spans="1:10" ht="25.5" x14ac:dyDescent="0.2">
      <c r="A430" s="31"/>
      <c r="B430" s="42">
        <v>3</v>
      </c>
      <c r="C430" s="43" t="s">
        <v>1217</v>
      </c>
      <c r="D430" s="44"/>
      <c r="E430" s="44" t="s">
        <v>1174</v>
      </c>
      <c r="F430" s="45"/>
      <c r="G430" s="45">
        <v>525.79700000000003</v>
      </c>
      <c r="H430" s="45">
        <v>521.01702699999998</v>
      </c>
      <c r="I430" s="45"/>
      <c r="J430" s="45">
        <f t="shared" si="15"/>
        <v>99.090909039039772</v>
      </c>
    </row>
    <row r="431" spans="1:10" x14ac:dyDescent="0.2">
      <c r="A431" s="31"/>
      <c r="B431" s="42">
        <v>4</v>
      </c>
      <c r="C431" s="43" t="s">
        <v>235</v>
      </c>
      <c r="D431" s="44"/>
      <c r="E431" s="44" t="s">
        <v>902</v>
      </c>
      <c r="F431" s="45">
        <v>132.4</v>
      </c>
      <c r="G431" s="45">
        <v>132.4</v>
      </c>
      <c r="H431" s="45">
        <v>132.4</v>
      </c>
      <c r="I431" s="45">
        <f t="shared" si="14"/>
        <v>100</v>
      </c>
      <c r="J431" s="45">
        <f t="shared" si="15"/>
        <v>100</v>
      </c>
    </row>
    <row r="432" spans="1:10" x14ac:dyDescent="0.2">
      <c r="A432" s="31"/>
      <c r="B432" s="42">
        <v>5</v>
      </c>
      <c r="C432" s="43" t="s">
        <v>732</v>
      </c>
      <c r="D432" s="44"/>
      <c r="E432" s="44" t="s">
        <v>782</v>
      </c>
      <c r="F432" s="45">
        <v>7378.7</v>
      </c>
      <c r="G432" s="45">
        <v>4482.9120000000003</v>
      </c>
      <c r="H432" s="45">
        <v>3776.70305168</v>
      </c>
      <c r="I432" s="45">
        <f t="shared" si="14"/>
        <v>51.183854224727931</v>
      </c>
      <c r="J432" s="45">
        <f t="shared" si="15"/>
        <v>84.246647082967499</v>
      </c>
    </row>
    <row r="433" spans="1:10" x14ac:dyDescent="0.2">
      <c r="A433" s="31"/>
      <c r="B433" s="42">
        <v>6</v>
      </c>
      <c r="C433" s="43" t="s">
        <v>733</v>
      </c>
      <c r="D433" s="44"/>
      <c r="E433" s="44" t="s">
        <v>783</v>
      </c>
      <c r="F433" s="45">
        <v>8533.1</v>
      </c>
      <c r="G433" s="45">
        <v>11206.453</v>
      </c>
      <c r="H433" s="45">
        <v>10791.549748609999</v>
      </c>
      <c r="I433" s="45">
        <f t="shared" si="14"/>
        <v>126.46693169668701</v>
      </c>
      <c r="J433" s="45">
        <f t="shared" si="15"/>
        <v>96.297639838493055</v>
      </c>
    </row>
    <row r="434" spans="1:10" x14ac:dyDescent="0.2">
      <c r="A434" s="31"/>
      <c r="B434" s="42">
        <v>7</v>
      </c>
      <c r="C434" s="43" t="s">
        <v>330</v>
      </c>
      <c r="D434" s="44"/>
      <c r="E434" s="44" t="s">
        <v>785</v>
      </c>
      <c r="F434" s="45">
        <v>4094.7000000000003</v>
      </c>
      <c r="G434" s="45">
        <v>265.3</v>
      </c>
      <c r="H434" s="45">
        <v>229.77369484000002</v>
      </c>
      <c r="I434" s="45">
        <f t="shared" si="14"/>
        <v>5.6114903372652449</v>
      </c>
      <c r="J434" s="45">
        <f t="shared" si="15"/>
        <v>86.609006724462873</v>
      </c>
    </row>
    <row r="435" spans="1:10" ht="25.5" x14ac:dyDescent="0.2">
      <c r="A435" s="31"/>
      <c r="B435" s="42">
        <v>8</v>
      </c>
      <c r="C435" s="43" t="s">
        <v>1016</v>
      </c>
      <c r="D435" s="44"/>
      <c r="E435" s="44" t="s">
        <v>1408</v>
      </c>
      <c r="F435" s="45">
        <v>632.5</v>
      </c>
      <c r="G435" s="45">
        <v>760.81669999999997</v>
      </c>
      <c r="H435" s="45">
        <v>714.48714384999994</v>
      </c>
      <c r="I435" s="45">
        <f t="shared" si="14"/>
        <v>112.96239428458496</v>
      </c>
      <c r="J435" s="45">
        <f t="shared" si="15"/>
        <v>93.910549525266731</v>
      </c>
    </row>
    <row r="436" spans="1:10" ht="25.5" x14ac:dyDescent="0.2">
      <c r="A436" s="31"/>
      <c r="B436" s="42">
        <v>9</v>
      </c>
      <c r="C436" s="43" t="s">
        <v>1015</v>
      </c>
      <c r="D436" s="44"/>
      <c r="E436" s="44" t="s">
        <v>927</v>
      </c>
      <c r="F436" s="45">
        <v>565.1</v>
      </c>
      <c r="G436" s="45">
        <v>0</v>
      </c>
      <c r="H436" s="45">
        <v>0</v>
      </c>
      <c r="I436" s="45">
        <f t="shared" si="14"/>
        <v>0</v>
      </c>
      <c r="J436" s="45"/>
    </row>
    <row r="437" spans="1:10" ht="38.25" x14ac:dyDescent="0.2">
      <c r="A437" s="31"/>
      <c r="B437" s="37"/>
      <c r="C437" s="38" t="s">
        <v>1409</v>
      </c>
      <c r="D437" s="39" t="s">
        <v>1410</v>
      </c>
      <c r="E437" s="39"/>
      <c r="F437" s="40">
        <v>9621.1</v>
      </c>
      <c r="G437" s="40">
        <f>SUM(G438:G447)</f>
        <v>9842.3102000000017</v>
      </c>
      <c r="H437" s="40">
        <f>SUM(H438:H447)</f>
        <v>9271.4990421399998</v>
      </c>
      <c r="I437" s="40">
        <f t="shared" si="14"/>
        <v>96.366309903649267</v>
      </c>
      <c r="J437" s="40">
        <f t="shared" si="15"/>
        <v>94.200435200061037</v>
      </c>
    </row>
    <row r="438" spans="1:10" ht="25.5" x14ac:dyDescent="0.2">
      <c r="A438" s="31"/>
      <c r="B438" s="42">
        <v>1</v>
      </c>
      <c r="C438" s="43" t="s">
        <v>213</v>
      </c>
      <c r="D438" s="44"/>
      <c r="E438" s="44" t="s">
        <v>710</v>
      </c>
      <c r="F438" s="45">
        <v>861</v>
      </c>
      <c r="G438" s="45">
        <v>861</v>
      </c>
      <c r="H438" s="45">
        <v>354.77992</v>
      </c>
      <c r="I438" s="45">
        <f t="shared" si="14"/>
        <v>41.205565621370496</v>
      </c>
      <c r="J438" s="45">
        <f t="shared" si="15"/>
        <v>41.205565621370496</v>
      </c>
    </row>
    <row r="439" spans="1:10" x14ac:dyDescent="0.2">
      <c r="A439" s="31"/>
      <c r="B439" s="42">
        <v>2</v>
      </c>
      <c r="C439" s="43" t="s">
        <v>145</v>
      </c>
      <c r="D439" s="44"/>
      <c r="E439" s="44" t="s">
        <v>101</v>
      </c>
      <c r="F439" s="45">
        <v>344.7</v>
      </c>
      <c r="G439" s="45">
        <v>264.69670000000002</v>
      </c>
      <c r="H439" s="45">
        <v>264.69665700000002</v>
      </c>
      <c r="I439" s="45">
        <f t="shared" si="14"/>
        <v>76.790442993907746</v>
      </c>
      <c r="J439" s="45">
        <f t="shared" si="15"/>
        <v>99.99998375499203</v>
      </c>
    </row>
    <row r="440" spans="1:10" x14ac:dyDescent="0.2">
      <c r="A440" s="31"/>
      <c r="B440" s="42">
        <v>3</v>
      </c>
      <c r="C440" s="43" t="s">
        <v>915</v>
      </c>
      <c r="D440" s="44"/>
      <c r="E440" s="44" t="s">
        <v>916</v>
      </c>
      <c r="F440" s="45">
        <v>499.2</v>
      </c>
      <c r="G440" s="45">
        <v>2153.1827000000003</v>
      </c>
      <c r="H440" s="45">
        <v>2127.3528999999999</v>
      </c>
      <c r="I440" s="45">
        <f t="shared" si="14"/>
        <v>426.15242387820507</v>
      </c>
      <c r="J440" s="45">
        <f t="shared" si="15"/>
        <v>98.800389767203669</v>
      </c>
    </row>
    <row r="441" spans="1:10" ht="25.5" x14ac:dyDescent="0.2">
      <c r="A441" s="31"/>
      <c r="B441" s="42">
        <v>4</v>
      </c>
      <c r="C441" s="43" t="s">
        <v>1217</v>
      </c>
      <c r="D441" s="44"/>
      <c r="E441" s="44" t="s">
        <v>1174</v>
      </c>
      <c r="F441" s="45"/>
      <c r="G441" s="45">
        <v>3276.9432999999999</v>
      </c>
      <c r="H441" s="45">
        <v>3270.0647999999997</v>
      </c>
      <c r="I441" s="45"/>
      <c r="J441" s="45">
        <f t="shared" si="15"/>
        <v>99.790094018410386</v>
      </c>
    </row>
    <row r="442" spans="1:10" x14ac:dyDescent="0.2">
      <c r="A442" s="31"/>
      <c r="B442" s="42">
        <v>5</v>
      </c>
      <c r="C442" s="43" t="s">
        <v>360</v>
      </c>
      <c r="D442" s="44"/>
      <c r="E442" s="44" t="s">
        <v>443</v>
      </c>
      <c r="F442" s="45">
        <v>698.5</v>
      </c>
      <c r="G442" s="45">
        <v>2456.52</v>
      </c>
      <c r="H442" s="45">
        <v>2456.52</v>
      </c>
      <c r="I442" s="45">
        <f t="shared" si="14"/>
        <v>351.68503937007875</v>
      </c>
      <c r="J442" s="45">
        <f t="shared" si="15"/>
        <v>100</v>
      </c>
    </row>
    <row r="443" spans="1:10" x14ac:dyDescent="0.2">
      <c r="A443" s="31"/>
      <c r="B443" s="42">
        <v>6</v>
      </c>
      <c r="C443" s="43" t="s">
        <v>646</v>
      </c>
      <c r="D443" s="44"/>
      <c r="E443" s="44" t="s">
        <v>87</v>
      </c>
      <c r="F443" s="45">
        <v>566.9</v>
      </c>
      <c r="G443" s="45">
        <v>537</v>
      </c>
      <c r="H443" s="45">
        <v>537</v>
      </c>
      <c r="I443" s="45">
        <f t="shared" si="14"/>
        <v>94.725701181866299</v>
      </c>
      <c r="J443" s="45">
        <f t="shared" si="15"/>
        <v>100</v>
      </c>
    </row>
    <row r="444" spans="1:10" ht="25.5" x14ac:dyDescent="0.2">
      <c r="A444" s="31"/>
      <c r="B444" s="42">
        <v>7</v>
      </c>
      <c r="C444" s="43" t="s">
        <v>917</v>
      </c>
      <c r="D444" s="44"/>
      <c r="E444" s="44" t="s">
        <v>918</v>
      </c>
      <c r="F444" s="45">
        <v>49.7</v>
      </c>
      <c r="G444" s="45">
        <v>49.662199999999999</v>
      </c>
      <c r="H444" s="45">
        <v>49.662199999999999</v>
      </c>
      <c r="I444" s="45">
        <f t="shared" si="14"/>
        <v>99.923943661971819</v>
      </c>
      <c r="J444" s="45">
        <f t="shared" si="15"/>
        <v>100</v>
      </c>
    </row>
    <row r="445" spans="1:10" x14ac:dyDescent="0.2">
      <c r="A445" s="31"/>
      <c r="B445" s="42">
        <v>8</v>
      </c>
      <c r="C445" s="43" t="s">
        <v>763</v>
      </c>
      <c r="D445" s="44"/>
      <c r="E445" s="44" t="s">
        <v>559</v>
      </c>
      <c r="F445" s="45">
        <v>4690.4000000000005</v>
      </c>
      <c r="G445" s="45">
        <v>23.403400000000001</v>
      </c>
      <c r="H445" s="45">
        <v>19.81467439</v>
      </c>
      <c r="I445" s="45">
        <f t="shared" si="14"/>
        <v>0.42245169687020295</v>
      </c>
      <c r="J445" s="45">
        <f t="shared" si="15"/>
        <v>84.665793816283099</v>
      </c>
    </row>
    <row r="446" spans="1:10" ht="25.5" x14ac:dyDescent="0.2">
      <c r="A446" s="31"/>
      <c r="B446" s="42">
        <v>9</v>
      </c>
      <c r="C446" s="43" t="s">
        <v>1015</v>
      </c>
      <c r="D446" s="44"/>
      <c r="E446" s="44" t="s">
        <v>927</v>
      </c>
      <c r="F446" s="45">
        <v>1910.8</v>
      </c>
      <c r="G446" s="45">
        <v>0</v>
      </c>
      <c r="H446" s="45">
        <v>0</v>
      </c>
      <c r="I446" s="45">
        <f t="shared" si="14"/>
        <v>0</v>
      </c>
      <c r="J446" s="45"/>
    </row>
    <row r="447" spans="1:10" ht="25.5" x14ac:dyDescent="0.2">
      <c r="A447" s="31"/>
      <c r="B447" s="42">
        <v>10</v>
      </c>
      <c r="C447" s="43" t="s">
        <v>1250</v>
      </c>
      <c r="D447" s="44"/>
      <c r="E447" s="44" t="s">
        <v>1411</v>
      </c>
      <c r="F447" s="45"/>
      <c r="G447" s="45">
        <v>219.90189999999998</v>
      </c>
      <c r="H447" s="45">
        <v>191.60789075</v>
      </c>
      <c r="I447" s="45"/>
      <c r="J447" s="45">
        <f t="shared" si="15"/>
        <v>87.133349348050203</v>
      </c>
    </row>
    <row r="448" spans="1:10" ht="63.75" x14ac:dyDescent="0.2">
      <c r="A448" s="31"/>
      <c r="B448" s="37"/>
      <c r="C448" s="38" t="s">
        <v>1412</v>
      </c>
      <c r="D448" s="39" t="s">
        <v>1413</v>
      </c>
      <c r="E448" s="39"/>
      <c r="F448" s="40">
        <v>681572.20000000007</v>
      </c>
      <c r="G448" s="40">
        <f>SUM(G449)</f>
        <v>775565.8182000001</v>
      </c>
      <c r="H448" s="40">
        <f>SUM(H449)</f>
        <v>775268.736622</v>
      </c>
      <c r="I448" s="40">
        <f t="shared" si="14"/>
        <v>113.74711829825218</v>
      </c>
      <c r="J448" s="40">
        <f t="shared" si="15"/>
        <v>99.961694859284862</v>
      </c>
    </row>
    <row r="449" spans="1:10" x14ac:dyDescent="0.2">
      <c r="A449" s="31"/>
      <c r="B449" s="42">
        <v>1</v>
      </c>
      <c r="C449" s="43" t="s">
        <v>83</v>
      </c>
      <c r="D449" s="44"/>
      <c r="E449" s="44" t="s">
        <v>296</v>
      </c>
      <c r="F449" s="45">
        <v>681572.20000000007</v>
      </c>
      <c r="G449" s="45">
        <v>775565.8182000001</v>
      </c>
      <c r="H449" s="45">
        <v>775268.736622</v>
      </c>
      <c r="I449" s="45">
        <f t="shared" si="14"/>
        <v>113.74711829825218</v>
      </c>
      <c r="J449" s="45">
        <f t="shared" si="15"/>
        <v>99.961694859284862</v>
      </c>
    </row>
    <row r="450" spans="1:10" ht="38.25" x14ac:dyDescent="0.2">
      <c r="A450" s="31"/>
      <c r="B450" s="37"/>
      <c r="C450" s="38" t="s">
        <v>1414</v>
      </c>
      <c r="D450" s="39" t="s">
        <v>1415</v>
      </c>
      <c r="E450" s="39"/>
      <c r="F450" s="40">
        <v>12731.2</v>
      </c>
      <c r="G450" s="40">
        <f>SUM(G451:G461)</f>
        <v>12731.210800000001</v>
      </c>
      <c r="H450" s="40">
        <f>SUM(H451:H461)</f>
        <v>12701.24836</v>
      </c>
      <c r="I450" s="40">
        <f t="shared" si="14"/>
        <v>99.764738280759076</v>
      </c>
      <c r="J450" s="40">
        <f t="shared" si="15"/>
        <v>99.764653649439211</v>
      </c>
    </row>
    <row r="451" spans="1:10" x14ac:dyDescent="0.2">
      <c r="A451" s="31"/>
      <c r="B451" s="42">
        <v>1</v>
      </c>
      <c r="C451" s="43" t="s">
        <v>145</v>
      </c>
      <c r="D451" s="44"/>
      <c r="E451" s="44" t="s">
        <v>101</v>
      </c>
      <c r="F451" s="45">
        <v>582.30000000000007</v>
      </c>
      <c r="G451" s="45">
        <v>397.91879999999998</v>
      </c>
      <c r="H451" s="45">
        <v>367.95640000000003</v>
      </c>
      <c r="I451" s="45">
        <f t="shared" si="14"/>
        <v>63.190176884767304</v>
      </c>
      <c r="J451" s="45">
        <f t="shared" si="15"/>
        <v>92.470222568021427</v>
      </c>
    </row>
    <row r="452" spans="1:10" x14ac:dyDescent="0.2">
      <c r="A452" s="31"/>
      <c r="B452" s="42">
        <v>2</v>
      </c>
      <c r="C452" s="43" t="s">
        <v>91</v>
      </c>
      <c r="D452" s="44"/>
      <c r="E452" s="44" t="s">
        <v>883</v>
      </c>
      <c r="F452" s="45">
        <v>225.8</v>
      </c>
      <c r="G452" s="45">
        <v>0</v>
      </c>
      <c r="H452" s="45">
        <v>0</v>
      </c>
      <c r="I452" s="45">
        <f t="shared" si="14"/>
        <v>0</v>
      </c>
      <c r="J452" s="45"/>
    </row>
    <row r="453" spans="1:10" x14ac:dyDescent="0.2">
      <c r="A453" s="31"/>
      <c r="B453" s="42">
        <v>3</v>
      </c>
      <c r="C453" s="43" t="s">
        <v>915</v>
      </c>
      <c r="D453" s="44"/>
      <c r="E453" s="44" t="s">
        <v>916</v>
      </c>
      <c r="F453" s="45">
        <v>489.8</v>
      </c>
      <c r="G453" s="45">
        <v>0</v>
      </c>
      <c r="H453" s="45">
        <v>0</v>
      </c>
      <c r="I453" s="45">
        <f t="shared" si="14"/>
        <v>0</v>
      </c>
      <c r="J453" s="45"/>
    </row>
    <row r="454" spans="1:10" x14ac:dyDescent="0.2">
      <c r="A454" s="31"/>
      <c r="B454" s="42">
        <v>5</v>
      </c>
      <c r="C454" s="43" t="s">
        <v>360</v>
      </c>
      <c r="D454" s="44"/>
      <c r="E454" s="44" t="s">
        <v>443</v>
      </c>
      <c r="F454" s="45">
        <v>1224.7</v>
      </c>
      <c r="G454" s="45">
        <v>0</v>
      </c>
      <c r="H454" s="45">
        <v>0</v>
      </c>
      <c r="I454" s="45">
        <f t="shared" si="14"/>
        <v>0</v>
      </c>
      <c r="J454" s="45"/>
    </row>
    <row r="455" spans="1:10" x14ac:dyDescent="0.2">
      <c r="A455" s="31"/>
      <c r="B455" s="42">
        <v>6</v>
      </c>
      <c r="C455" s="43" t="s">
        <v>646</v>
      </c>
      <c r="D455" s="44"/>
      <c r="E455" s="44" t="s">
        <v>87</v>
      </c>
      <c r="F455" s="45">
        <v>40</v>
      </c>
      <c r="G455" s="45">
        <v>39.951099999999997</v>
      </c>
      <c r="H455" s="45">
        <v>39.951099999999997</v>
      </c>
      <c r="I455" s="45">
        <f t="shared" si="14"/>
        <v>99.877749999999992</v>
      </c>
      <c r="J455" s="45">
        <f t="shared" si="15"/>
        <v>100</v>
      </c>
    </row>
    <row r="456" spans="1:10" x14ac:dyDescent="0.2">
      <c r="A456" s="31"/>
      <c r="B456" s="42">
        <v>7</v>
      </c>
      <c r="C456" s="43" t="s">
        <v>313</v>
      </c>
      <c r="D456" s="44"/>
      <c r="E456" s="44" t="s">
        <v>923</v>
      </c>
      <c r="F456" s="45"/>
      <c r="G456" s="45">
        <v>66.2</v>
      </c>
      <c r="H456" s="45">
        <v>66.2</v>
      </c>
      <c r="I456" s="45"/>
      <c r="J456" s="45">
        <f t="shared" si="15"/>
        <v>100</v>
      </c>
    </row>
    <row r="457" spans="1:10" x14ac:dyDescent="0.2">
      <c r="A457" s="31"/>
      <c r="B457" s="42">
        <v>8</v>
      </c>
      <c r="C457" s="43" t="s">
        <v>733</v>
      </c>
      <c r="D457" s="44"/>
      <c r="E457" s="44" t="s">
        <v>783</v>
      </c>
      <c r="F457" s="45"/>
      <c r="G457" s="45">
        <v>2459.2600000000002</v>
      </c>
      <c r="H457" s="45">
        <v>2459.2600000000002</v>
      </c>
      <c r="I457" s="45"/>
      <c r="J457" s="45">
        <f t="shared" si="15"/>
        <v>100</v>
      </c>
    </row>
    <row r="458" spans="1:10" ht="25.5" x14ac:dyDescent="0.2">
      <c r="A458" s="31"/>
      <c r="B458" s="42">
        <v>9</v>
      </c>
      <c r="C458" s="43" t="s">
        <v>327</v>
      </c>
      <c r="D458" s="44"/>
      <c r="E458" s="44" t="s">
        <v>750</v>
      </c>
      <c r="F458" s="45"/>
      <c r="G458" s="45">
        <v>9767.8809000000001</v>
      </c>
      <c r="H458" s="45">
        <v>9767.8808599999993</v>
      </c>
      <c r="I458" s="45"/>
      <c r="J458" s="45">
        <f t="shared" si="15"/>
        <v>99.999999590494596</v>
      </c>
    </row>
    <row r="459" spans="1:10" x14ac:dyDescent="0.2">
      <c r="A459" s="31"/>
      <c r="B459" s="42">
        <v>10</v>
      </c>
      <c r="C459" s="43" t="s">
        <v>763</v>
      </c>
      <c r="D459" s="44"/>
      <c r="E459" s="44" t="s">
        <v>559</v>
      </c>
      <c r="F459" s="45">
        <v>6668.3</v>
      </c>
      <c r="G459" s="45">
        <v>0</v>
      </c>
      <c r="H459" s="45">
        <v>0</v>
      </c>
      <c r="I459" s="45">
        <f t="shared" si="14"/>
        <v>0</v>
      </c>
      <c r="J459" s="45"/>
    </row>
    <row r="460" spans="1:10" ht="25.5" x14ac:dyDescent="0.2">
      <c r="A460" s="31"/>
      <c r="B460" s="42">
        <v>11</v>
      </c>
      <c r="C460" s="43" t="s">
        <v>1015</v>
      </c>
      <c r="D460" s="44"/>
      <c r="E460" s="44" t="s">
        <v>927</v>
      </c>
      <c r="F460" s="45">
        <v>3475.6</v>
      </c>
      <c r="G460" s="45">
        <v>0</v>
      </c>
      <c r="H460" s="45">
        <v>0</v>
      </c>
      <c r="I460" s="45">
        <f t="shared" si="14"/>
        <v>0</v>
      </c>
      <c r="J460" s="45"/>
    </row>
    <row r="461" spans="1:10" x14ac:dyDescent="0.2">
      <c r="A461" s="31"/>
      <c r="B461" s="42">
        <v>12</v>
      </c>
      <c r="C461" s="43" t="s">
        <v>913</v>
      </c>
      <c r="D461" s="44"/>
      <c r="E461" s="44" t="s">
        <v>1361</v>
      </c>
      <c r="F461" s="45">
        <v>24.8</v>
      </c>
      <c r="G461" s="45">
        <v>0</v>
      </c>
      <c r="H461" s="45">
        <v>0</v>
      </c>
      <c r="I461" s="45">
        <f t="shared" si="14"/>
        <v>0</v>
      </c>
      <c r="J461" s="45"/>
    </row>
    <row r="462" spans="1:10" ht="25.5" x14ac:dyDescent="0.2">
      <c r="A462" s="31"/>
      <c r="B462" s="37"/>
      <c r="C462" s="38" t="s">
        <v>1416</v>
      </c>
      <c r="D462" s="39" t="s">
        <v>1417</v>
      </c>
      <c r="E462" s="39"/>
      <c r="F462" s="40">
        <v>22624.7</v>
      </c>
      <c r="G462" s="40">
        <v>23949.200000000001</v>
      </c>
      <c r="H462" s="40">
        <f>SUM(H463:H464)</f>
        <v>22817.384279810001</v>
      </c>
      <c r="I462" s="40">
        <f t="shared" si="14"/>
        <v>100.85165451833615</v>
      </c>
      <c r="J462" s="40">
        <f t="shared" si="15"/>
        <v>95.274098006655763</v>
      </c>
    </row>
    <row r="463" spans="1:10" ht="25.5" x14ac:dyDescent="0.2">
      <c r="A463" s="31"/>
      <c r="B463" s="42">
        <v>1</v>
      </c>
      <c r="C463" s="43" t="s">
        <v>46</v>
      </c>
      <c r="D463" s="44"/>
      <c r="E463" s="44" t="s">
        <v>908</v>
      </c>
      <c r="F463" s="45">
        <v>5436.1</v>
      </c>
      <c r="G463" s="45">
        <v>6175.5510999999997</v>
      </c>
      <c r="H463" s="45">
        <v>5677.2499690899995</v>
      </c>
      <c r="I463" s="45">
        <f t="shared" si="14"/>
        <v>104.43608412446422</v>
      </c>
      <c r="J463" s="45">
        <f t="shared" si="15"/>
        <v>91.931066185979731</v>
      </c>
    </row>
    <row r="464" spans="1:10" x14ac:dyDescent="0.2">
      <c r="A464" s="31"/>
      <c r="B464" s="42">
        <v>2</v>
      </c>
      <c r="C464" s="43" t="s">
        <v>131</v>
      </c>
      <c r="D464" s="44"/>
      <c r="E464" s="44" t="s">
        <v>912</v>
      </c>
      <c r="F464" s="45">
        <v>17188.599999999999</v>
      </c>
      <c r="G464" s="45">
        <v>17659.448700000001</v>
      </c>
      <c r="H464" s="45">
        <v>17140.134310720001</v>
      </c>
      <c r="I464" s="45">
        <f t="shared" si="14"/>
        <v>99.718035853530836</v>
      </c>
      <c r="J464" s="45">
        <f t="shared" si="15"/>
        <v>97.059283117484867</v>
      </c>
    </row>
    <row r="465" spans="1:12" ht="38.25" x14ac:dyDescent="0.2">
      <c r="A465" s="31"/>
      <c r="B465" s="37"/>
      <c r="C465" s="38" t="s">
        <v>1418</v>
      </c>
      <c r="D465" s="39" t="s">
        <v>1419</v>
      </c>
      <c r="E465" s="39"/>
      <c r="F465" s="40">
        <v>707635.9</v>
      </c>
      <c r="G465" s="40">
        <f>SUM(G466:G470)</f>
        <v>658162.3493</v>
      </c>
      <c r="H465" s="40">
        <f>SUM(H466:H470)-0.1</f>
        <v>642224.27638462</v>
      </c>
      <c r="I465" s="40">
        <f t="shared" si="14"/>
        <v>90.756316402915687</v>
      </c>
      <c r="J465" s="40">
        <f t="shared" si="15"/>
        <v>97.578397954193036</v>
      </c>
      <c r="L465" s="41"/>
    </row>
    <row r="466" spans="1:12" x14ac:dyDescent="0.2">
      <c r="A466" s="31"/>
      <c r="B466" s="42">
        <v>1</v>
      </c>
      <c r="C466" s="43" t="s">
        <v>83</v>
      </c>
      <c r="D466" s="44"/>
      <c r="E466" s="44" t="s">
        <v>296</v>
      </c>
      <c r="F466" s="45">
        <v>550095.9</v>
      </c>
      <c r="G466" s="45">
        <v>483585.46429999999</v>
      </c>
      <c r="H466" s="46">
        <v>469756.64500915998</v>
      </c>
      <c r="I466" s="45">
        <f t="shared" si="14"/>
        <v>85.395409238490956</v>
      </c>
      <c r="J466" s="45">
        <f t="shared" si="15"/>
        <v>97.140356708021088</v>
      </c>
    </row>
    <row r="467" spans="1:12" x14ac:dyDescent="0.2">
      <c r="A467" s="31"/>
      <c r="B467" s="42">
        <v>2</v>
      </c>
      <c r="C467" s="43" t="s">
        <v>333</v>
      </c>
      <c r="D467" s="44"/>
      <c r="E467" s="44" t="s">
        <v>901</v>
      </c>
      <c r="F467" s="45">
        <v>33612.699999999997</v>
      </c>
      <c r="G467" s="45">
        <v>35920.370299999995</v>
      </c>
      <c r="H467" s="46">
        <v>35396.310335399998</v>
      </c>
      <c r="I467" s="45">
        <f t="shared" si="14"/>
        <v>105.30635841631289</v>
      </c>
      <c r="J467" s="45">
        <f t="shared" si="15"/>
        <v>98.541050773633046</v>
      </c>
    </row>
    <row r="468" spans="1:12" x14ac:dyDescent="0.2">
      <c r="A468" s="31"/>
      <c r="B468" s="42">
        <v>3</v>
      </c>
      <c r="C468" s="43" t="s">
        <v>332</v>
      </c>
      <c r="D468" s="44"/>
      <c r="E468" s="44" t="s">
        <v>943</v>
      </c>
      <c r="F468" s="45">
        <v>3044.2000000000003</v>
      </c>
      <c r="G468" s="45">
        <v>3419.8103999999998</v>
      </c>
      <c r="H468" s="46">
        <v>3304.7418873299998</v>
      </c>
      <c r="I468" s="45">
        <f t="shared" si="14"/>
        <v>108.55863239373234</v>
      </c>
      <c r="J468" s="45">
        <f t="shared" si="15"/>
        <v>96.6352370684059</v>
      </c>
    </row>
    <row r="469" spans="1:12" x14ac:dyDescent="0.2">
      <c r="A469" s="31"/>
      <c r="B469" s="42">
        <v>4</v>
      </c>
      <c r="C469" s="43" t="s">
        <v>150</v>
      </c>
      <c r="D469" s="44"/>
      <c r="E469" s="44" t="s">
        <v>942</v>
      </c>
      <c r="F469" s="45">
        <v>1296.1000000000001</v>
      </c>
      <c r="G469" s="45">
        <v>1456.7842000000001</v>
      </c>
      <c r="H469" s="46">
        <v>1426.49746841</v>
      </c>
      <c r="I469" s="45">
        <f t="shared" si="14"/>
        <v>110.06075676336702</v>
      </c>
      <c r="J469" s="45">
        <f t="shared" si="15"/>
        <v>97.920987089920388</v>
      </c>
    </row>
    <row r="470" spans="1:12" x14ac:dyDescent="0.2">
      <c r="A470" s="31"/>
      <c r="B470" s="42">
        <v>5</v>
      </c>
      <c r="C470" s="43" t="s">
        <v>331</v>
      </c>
      <c r="D470" s="44"/>
      <c r="E470" s="44" t="s">
        <v>899</v>
      </c>
      <c r="F470" s="45">
        <v>119586.90000000001</v>
      </c>
      <c r="G470" s="45">
        <v>133779.92009999999</v>
      </c>
      <c r="H470" s="45">
        <v>132340.18168432001</v>
      </c>
      <c r="I470" s="45">
        <f t="shared" si="14"/>
        <v>110.66444709606151</v>
      </c>
      <c r="J470" s="45">
        <f t="shared" si="15"/>
        <v>98.923800810612093</v>
      </c>
    </row>
    <row r="471" spans="1:12" ht="25.5" x14ac:dyDescent="0.2">
      <c r="A471" s="31"/>
      <c r="B471" s="37"/>
      <c r="C471" s="38" t="s">
        <v>1420</v>
      </c>
      <c r="D471" s="39" t="s">
        <v>1421</v>
      </c>
      <c r="E471" s="39"/>
      <c r="F471" s="40">
        <v>78929.2</v>
      </c>
      <c r="G471" s="40">
        <v>81741.5</v>
      </c>
      <c r="H471" s="40">
        <f>SUM(H472:H479)</f>
        <v>81397.776473400008</v>
      </c>
      <c r="I471" s="40">
        <f t="shared" si="14"/>
        <v>103.12758329414211</v>
      </c>
      <c r="J471" s="40">
        <f t="shared" si="15"/>
        <v>99.579499364949271</v>
      </c>
    </row>
    <row r="472" spans="1:12" ht="25.5" x14ac:dyDescent="0.2">
      <c r="A472" s="31"/>
      <c r="B472" s="42">
        <v>1</v>
      </c>
      <c r="C472" s="43" t="s">
        <v>1217</v>
      </c>
      <c r="D472" s="44"/>
      <c r="E472" s="44" t="s">
        <v>1174</v>
      </c>
      <c r="F472" s="45">
        <v>3253.5</v>
      </c>
      <c r="G472" s="45">
        <v>6081.3182999999999</v>
      </c>
      <c r="H472" s="45">
        <v>6081.3182999999999</v>
      </c>
      <c r="I472" s="45">
        <f t="shared" si="14"/>
        <v>186.91619179345321</v>
      </c>
      <c r="J472" s="45">
        <f t="shared" si="15"/>
        <v>100</v>
      </c>
    </row>
    <row r="473" spans="1:12" x14ac:dyDescent="0.2">
      <c r="A473" s="31"/>
      <c r="B473" s="42">
        <v>2</v>
      </c>
      <c r="C473" s="43" t="s">
        <v>83</v>
      </c>
      <c r="D473" s="44"/>
      <c r="E473" s="44" t="s">
        <v>296</v>
      </c>
      <c r="F473" s="45">
        <v>19895.5</v>
      </c>
      <c r="G473" s="45">
        <v>19012.315600000002</v>
      </c>
      <c r="H473" s="45">
        <v>18888.796476</v>
      </c>
      <c r="I473" s="45">
        <f t="shared" si="14"/>
        <v>94.940044110477245</v>
      </c>
      <c r="J473" s="45">
        <f t="shared" si="15"/>
        <v>99.350320462805684</v>
      </c>
    </row>
    <row r="474" spans="1:12" ht="38.25" x14ac:dyDescent="0.2">
      <c r="A474" s="31"/>
      <c r="B474" s="42">
        <v>3</v>
      </c>
      <c r="C474" s="43" t="s">
        <v>14</v>
      </c>
      <c r="D474" s="44"/>
      <c r="E474" s="44" t="s">
        <v>1032</v>
      </c>
      <c r="F474" s="45">
        <v>2722.2000000000003</v>
      </c>
      <c r="G474" s="45">
        <v>2932.6055999999999</v>
      </c>
      <c r="H474" s="45">
        <v>2911.0083793700001</v>
      </c>
      <c r="I474" s="45">
        <f t="shared" si="14"/>
        <v>106.93587463705825</v>
      </c>
      <c r="J474" s="45">
        <f t="shared" si="15"/>
        <v>99.2635484079414</v>
      </c>
    </row>
    <row r="475" spans="1:12" ht="38.25" x14ac:dyDescent="0.2">
      <c r="A475" s="31"/>
      <c r="B475" s="42">
        <v>4</v>
      </c>
      <c r="C475" s="43" t="s">
        <v>12</v>
      </c>
      <c r="D475" s="44"/>
      <c r="E475" s="44" t="s">
        <v>592</v>
      </c>
      <c r="F475" s="45">
        <v>79.2</v>
      </c>
      <c r="G475" s="45">
        <v>211.84979999999999</v>
      </c>
      <c r="H475" s="45">
        <v>211.13929774000002</v>
      </c>
      <c r="I475" s="45">
        <f t="shared" si="14"/>
        <v>266.5900223989899</v>
      </c>
      <c r="J475" s="45">
        <f t="shared" si="15"/>
        <v>99.664619810828242</v>
      </c>
    </row>
    <row r="476" spans="1:12" x14ac:dyDescent="0.2">
      <c r="A476" s="31"/>
      <c r="B476" s="42">
        <v>5</v>
      </c>
      <c r="C476" s="43" t="s">
        <v>15</v>
      </c>
      <c r="D476" s="44"/>
      <c r="E476" s="44" t="s">
        <v>593</v>
      </c>
      <c r="F476" s="45">
        <v>1198</v>
      </c>
      <c r="G476" s="45">
        <v>1521.0366999999999</v>
      </c>
      <c r="H476" s="45">
        <v>1511.40364221</v>
      </c>
      <c r="I476" s="45">
        <f t="shared" si="14"/>
        <v>126.1605711360601</v>
      </c>
      <c r="J476" s="45">
        <f t="shared" si="15"/>
        <v>99.366678148528578</v>
      </c>
    </row>
    <row r="477" spans="1:12" x14ac:dyDescent="0.2">
      <c r="A477" s="31"/>
      <c r="B477" s="42">
        <v>6</v>
      </c>
      <c r="C477" s="43" t="s">
        <v>763</v>
      </c>
      <c r="D477" s="44"/>
      <c r="E477" s="44" t="s">
        <v>559</v>
      </c>
      <c r="F477" s="45">
        <v>2000</v>
      </c>
      <c r="G477" s="45">
        <v>0</v>
      </c>
      <c r="H477" s="45">
        <v>0</v>
      </c>
      <c r="I477" s="45">
        <f t="shared" si="14"/>
        <v>0</v>
      </c>
      <c r="J477" s="45"/>
    </row>
    <row r="478" spans="1:12" x14ac:dyDescent="0.2">
      <c r="A478" s="31"/>
      <c r="B478" s="42">
        <v>7</v>
      </c>
      <c r="C478" s="43" t="s">
        <v>13</v>
      </c>
      <c r="D478" s="44"/>
      <c r="E478" s="44" t="s">
        <v>752</v>
      </c>
      <c r="F478" s="45">
        <v>49532.6</v>
      </c>
      <c r="G478" s="45">
        <v>51704.199500000002</v>
      </c>
      <c r="H478" s="45">
        <v>51545.922878080004</v>
      </c>
      <c r="I478" s="45">
        <f t="shared" si="14"/>
        <v>104.06464202985511</v>
      </c>
      <c r="J478" s="45">
        <f t="shared" si="15"/>
        <v>99.693880529143485</v>
      </c>
    </row>
    <row r="479" spans="1:12" x14ac:dyDescent="0.2">
      <c r="A479" s="31"/>
      <c r="B479" s="42">
        <v>8</v>
      </c>
      <c r="C479" s="43" t="s">
        <v>273</v>
      </c>
      <c r="D479" s="44"/>
      <c r="E479" s="44" t="s">
        <v>910</v>
      </c>
      <c r="F479" s="45">
        <v>248.20000000000002</v>
      </c>
      <c r="G479" s="45">
        <v>248.1875</v>
      </c>
      <c r="H479" s="45">
        <v>248.1875</v>
      </c>
      <c r="I479" s="45">
        <f t="shared" si="14"/>
        <v>99.994963738920219</v>
      </c>
      <c r="J479" s="45">
        <f t="shared" si="15"/>
        <v>100</v>
      </c>
    </row>
    <row r="480" spans="1:12" ht="25.5" x14ac:dyDescent="0.2">
      <c r="A480" s="31"/>
      <c r="B480" s="37"/>
      <c r="C480" s="38" t="s">
        <v>1422</v>
      </c>
      <c r="D480" s="39" t="s">
        <v>1345</v>
      </c>
      <c r="E480" s="39"/>
      <c r="F480" s="40">
        <v>290636.90000000002</v>
      </c>
      <c r="G480" s="40">
        <f>SUM(G481:G483)</f>
        <v>299562.10440000001</v>
      </c>
      <c r="H480" s="40">
        <f>SUM(H481:H483)</f>
        <v>329233.87237386004</v>
      </c>
      <c r="I480" s="40">
        <f t="shared" si="14"/>
        <v>113.28013489472949</v>
      </c>
      <c r="J480" s="40">
        <f t="shared" si="15"/>
        <v>109.90504724664368</v>
      </c>
    </row>
    <row r="481" spans="1:17" x14ac:dyDescent="0.2">
      <c r="A481" s="31"/>
      <c r="B481" s="42">
        <v>1</v>
      </c>
      <c r="C481" s="43" t="s">
        <v>226</v>
      </c>
      <c r="D481" s="44"/>
      <c r="E481" s="44" t="s">
        <v>1019</v>
      </c>
      <c r="F481" s="45">
        <v>4785.7</v>
      </c>
      <c r="G481" s="45">
        <v>5887.6710999999996</v>
      </c>
      <c r="H481" s="45">
        <v>5843.18961425</v>
      </c>
      <c r="I481" s="45">
        <f t="shared" si="14"/>
        <v>122.09686387048917</v>
      </c>
      <c r="J481" s="45">
        <f t="shared" si="15"/>
        <v>99.244497781983782</v>
      </c>
    </row>
    <row r="482" spans="1:17" x14ac:dyDescent="0.2">
      <c r="A482" s="31"/>
      <c r="B482" s="42">
        <v>2</v>
      </c>
      <c r="C482" s="43" t="s">
        <v>521</v>
      </c>
      <c r="D482" s="44"/>
      <c r="E482" s="44" t="s">
        <v>86</v>
      </c>
      <c r="F482" s="45">
        <v>241830</v>
      </c>
      <c r="G482" s="45">
        <v>244828.84650000001</v>
      </c>
      <c r="H482" s="45">
        <v>274739.97857274004</v>
      </c>
      <c r="I482" s="45">
        <f t="shared" si="14"/>
        <v>113.60872454730185</v>
      </c>
      <c r="J482" s="45">
        <f t="shared" si="15"/>
        <v>112.21716006930582</v>
      </c>
    </row>
    <row r="483" spans="1:17" x14ac:dyDescent="0.2">
      <c r="A483" s="31"/>
      <c r="B483" s="42">
        <v>3</v>
      </c>
      <c r="C483" s="43" t="s">
        <v>522</v>
      </c>
      <c r="D483" s="44"/>
      <c r="E483" s="44" t="s">
        <v>896</v>
      </c>
      <c r="F483" s="45">
        <v>44021.200000000004</v>
      </c>
      <c r="G483" s="45">
        <v>48845.586799999997</v>
      </c>
      <c r="H483" s="45">
        <v>48650.704186870003</v>
      </c>
      <c r="I483" s="45">
        <f t="shared" si="14"/>
        <v>110.51653336771827</v>
      </c>
      <c r="J483" s="45">
        <f t="shared" si="15"/>
        <v>99.601023089500501</v>
      </c>
    </row>
    <row r="484" spans="1:17" x14ac:dyDescent="0.2">
      <c r="A484" s="28"/>
      <c r="B484" s="47"/>
      <c r="C484" s="47"/>
      <c r="D484" s="47"/>
      <c r="E484" s="47"/>
      <c r="F484" s="47"/>
      <c r="G484" s="47"/>
      <c r="H484" s="47"/>
      <c r="I484" s="47"/>
      <c r="J484" s="47"/>
    </row>
    <row r="485" spans="1:17" x14ac:dyDescent="0.2">
      <c r="A485" s="29"/>
      <c r="B485" s="928" t="s">
        <v>1294</v>
      </c>
      <c r="C485" s="928"/>
      <c r="D485" s="928"/>
      <c r="E485" s="929"/>
      <c r="F485" s="928"/>
      <c r="G485" s="928"/>
      <c r="H485" s="928"/>
      <c r="I485" s="928"/>
      <c r="J485" s="928"/>
    </row>
    <row r="486" spans="1:17" x14ac:dyDescent="0.2">
      <c r="A486" s="29"/>
      <c r="B486" s="928" t="s">
        <v>1423</v>
      </c>
      <c r="C486" s="928"/>
      <c r="D486" s="928"/>
      <c r="E486" s="929"/>
      <c r="F486" s="928"/>
      <c r="G486" s="928"/>
      <c r="H486" s="928"/>
      <c r="I486" s="928"/>
      <c r="J486" s="928"/>
    </row>
    <row r="487" spans="1:17" ht="13.35" customHeight="1" x14ac:dyDescent="0.2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</row>
    <row r="488" spans="1:17" ht="13.35" customHeight="1" x14ac:dyDescent="0.2">
      <c r="A488" s="29"/>
      <c r="B488" s="930"/>
      <c r="C488" s="930"/>
      <c r="D488" s="930"/>
      <c r="E488" s="930"/>
      <c r="F488" s="930"/>
      <c r="G488" s="930"/>
      <c r="H488" s="930"/>
      <c r="I488" s="930"/>
      <c r="J488" s="930"/>
      <c r="K488" s="930"/>
      <c r="L488" s="930"/>
      <c r="M488" s="930"/>
      <c r="N488" s="930"/>
      <c r="O488" s="930"/>
      <c r="P488" s="930"/>
      <c r="Q488" s="930"/>
    </row>
  </sheetData>
  <mergeCells count="19">
    <mergeCell ref="B485:J485"/>
    <mergeCell ref="B486:J486"/>
    <mergeCell ref="B488:Q488"/>
    <mergeCell ref="D9:D10"/>
    <mergeCell ref="E9:E10"/>
    <mergeCell ref="F9:F10"/>
    <mergeCell ref="G9:G10"/>
    <mergeCell ref="H9:H10"/>
    <mergeCell ref="I9:J9"/>
    <mergeCell ref="B8:B10"/>
    <mergeCell ref="C8:C10"/>
    <mergeCell ref="D8:E8"/>
    <mergeCell ref="F8:G8"/>
    <mergeCell ref="H8:J8"/>
    <mergeCell ref="I1:J1"/>
    <mergeCell ref="B2:J2"/>
    <mergeCell ref="B3:J3"/>
    <mergeCell ref="B4:J4"/>
    <mergeCell ref="B5:J5"/>
  </mergeCells>
  <printOptions horizontalCentered="1"/>
  <pageMargins left="0.39370078740157483" right="0.39370078740157483" top="0.39370078740157483" bottom="0.51181102362204722" header="0.31496062992125984" footer="0.31496062992125984"/>
  <pageSetup paperSize="9" scale="65" orientation="portrait" r:id="rId1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/>
  </sheetPr>
  <dimension ref="A1:M133"/>
  <sheetViews>
    <sheetView showZeros="0" view="pageBreakPreview" zoomScale="80" zoomScaleNormal="100" zoomScaleSheetLayoutView="80" workbookViewId="0">
      <pane xSplit="6" ySplit="6" topLeftCell="G31" activePane="bottomRight" state="frozen"/>
      <selection activeCell="O14" sqref="O14"/>
      <selection pane="topRight" activeCell="O14" sqref="O14"/>
      <selection pane="bottomLeft" activeCell="O14" sqref="O14"/>
      <selection pane="bottomRight" activeCell="J6" sqref="J6"/>
    </sheetView>
  </sheetViews>
  <sheetFormatPr defaultRowHeight="15" x14ac:dyDescent="0.2"/>
  <cols>
    <col min="1" max="1" width="21.140625" style="543" customWidth="1"/>
    <col min="2" max="2" width="3" style="544" customWidth="1"/>
    <col min="3" max="4" width="3.140625" style="544" customWidth="1"/>
    <col min="5" max="5" width="42" style="544" customWidth="1"/>
    <col min="6" max="6" width="3.85546875" style="544" customWidth="1"/>
    <col min="7" max="7" width="15.140625" style="544" customWidth="1"/>
    <col min="8" max="8" width="12.42578125" style="574" customWidth="1"/>
    <col min="9" max="9" width="14.7109375" style="547" customWidth="1"/>
    <col min="10" max="10" width="13.7109375" style="548" customWidth="1"/>
    <col min="11" max="11" width="12.28515625" style="549" customWidth="1"/>
    <col min="12" max="12" width="12.85546875" style="542" customWidth="1"/>
    <col min="13" max="16384" width="9.140625" style="542"/>
  </cols>
  <sheetData>
    <row r="1" spans="1:13" ht="19.5" customHeight="1" x14ac:dyDescent="0.2">
      <c r="A1" s="942" t="s">
        <v>1255</v>
      </c>
      <c r="B1" s="942"/>
      <c r="C1" s="942"/>
      <c r="D1" s="942"/>
      <c r="E1" s="942"/>
      <c r="F1" s="942"/>
      <c r="G1" s="942"/>
      <c r="H1" s="942"/>
      <c r="I1" s="942"/>
      <c r="J1" s="942"/>
      <c r="K1" s="942"/>
    </row>
    <row r="2" spans="1:13" ht="15.75" customHeight="1" x14ac:dyDescent="0.2">
      <c r="G2" s="545"/>
      <c r="H2" s="546"/>
    </row>
    <row r="3" spans="1:13" s="550" customFormat="1" ht="18" customHeight="1" x14ac:dyDescent="0.2">
      <c r="A3" s="943" t="s">
        <v>2378</v>
      </c>
      <c r="B3" s="933" t="s">
        <v>2379</v>
      </c>
      <c r="C3" s="933"/>
      <c r="D3" s="933"/>
      <c r="E3" s="933"/>
      <c r="F3" s="933"/>
      <c r="G3" s="933" t="s">
        <v>2380</v>
      </c>
      <c r="H3" s="944" t="s">
        <v>2381</v>
      </c>
      <c r="I3" s="933" t="s">
        <v>2382</v>
      </c>
      <c r="J3" s="933"/>
      <c r="K3" s="933"/>
    </row>
    <row r="4" spans="1:13" s="550" customFormat="1" ht="18.75" customHeight="1" x14ac:dyDescent="0.2">
      <c r="A4" s="943"/>
      <c r="B4" s="933"/>
      <c r="C4" s="933"/>
      <c r="D4" s="933"/>
      <c r="E4" s="933"/>
      <c r="F4" s="933"/>
      <c r="G4" s="933"/>
      <c r="H4" s="944"/>
      <c r="I4" s="944" t="s">
        <v>357</v>
      </c>
      <c r="J4" s="945" t="s">
        <v>1527</v>
      </c>
      <c r="K4" s="945"/>
    </row>
    <row r="5" spans="1:13" s="550" customFormat="1" ht="129" customHeight="1" x14ac:dyDescent="0.2">
      <c r="A5" s="943"/>
      <c r="B5" s="933"/>
      <c r="C5" s="933"/>
      <c r="D5" s="933"/>
      <c r="E5" s="933"/>
      <c r="F5" s="933"/>
      <c r="G5" s="933"/>
      <c r="H5" s="944"/>
      <c r="I5" s="944"/>
      <c r="J5" s="774" t="s">
        <v>2428</v>
      </c>
      <c r="K5" s="774" t="s">
        <v>2383</v>
      </c>
    </row>
    <row r="6" spans="1:13" s="550" customFormat="1" ht="33.75" customHeight="1" x14ac:dyDescent="0.2">
      <c r="A6" s="777">
        <v>1</v>
      </c>
      <c r="B6" s="933">
        <v>2</v>
      </c>
      <c r="C6" s="933"/>
      <c r="D6" s="933"/>
      <c r="E6" s="933"/>
      <c r="F6" s="933"/>
      <c r="G6" s="774">
        <v>3</v>
      </c>
      <c r="H6" s="778">
        <v>4</v>
      </c>
      <c r="I6" s="778">
        <v>5</v>
      </c>
      <c r="J6" s="774">
        <v>6</v>
      </c>
      <c r="K6" s="774">
        <v>7</v>
      </c>
    </row>
    <row r="7" spans="1:13" s="552" customFormat="1" ht="35.25" customHeight="1" x14ac:dyDescent="0.2">
      <c r="A7" s="656"/>
      <c r="B7" s="934" t="s">
        <v>394</v>
      </c>
      <c r="C7" s="935"/>
      <c r="D7" s="935"/>
      <c r="E7" s="935"/>
      <c r="F7" s="936"/>
      <c r="G7" s="657">
        <f>G8+G109+0.1</f>
        <v>2165947.0000000005</v>
      </c>
      <c r="H7" s="658">
        <f>H8+H109</f>
        <v>-2353401.0394000001</v>
      </c>
      <c r="I7" s="658">
        <f>I8+I109</f>
        <v>1955235.8599999815</v>
      </c>
      <c r="J7" s="659"/>
      <c r="K7" s="659"/>
      <c r="L7" s="551"/>
      <c r="M7" s="551"/>
    </row>
    <row r="8" spans="1:13" s="552" customFormat="1" ht="34.5" customHeight="1" x14ac:dyDescent="0.2">
      <c r="A8" s="553" t="s">
        <v>490</v>
      </c>
      <c r="B8" s="937" t="s">
        <v>632</v>
      </c>
      <c r="C8" s="938"/>
      <c r="D8" s="938"/>
      <c r="E8" s="938"/>
      <c r="F8" s="939"/>
      <c r="G8" s="660">
        <f>SUM(G9,G12,G15,G18,G21,G46)</f>
        <v>2487860.1</v>
      </c>
      <c r="H8" s="661">
        <f>SUM(H9,H12,H15,H18,H21,H46)</f>
        <v>-1936637.4780999999</v>
      </c>
      <c r="I8" s="661">
        <f>SUM(I9,I12,I15,I18,I21,I46)</f>
        <v>2251223.6599999815</v>
      </c>
      <c r="J8" s="554"/>
      <c r="K8" s="554"/>
      <c r="L8" s="551"/>
    </row>
    <row r="9" spans="1:13" s="552" customFormat="1" ht="58.5" customHeight="1" x14ac:dyDescent="0.2">
      <c r="A9" s="553" t="s">
        <v>491</v>
      </c>
      <c r="B9" s="937" t="s">
        <v>2384</v>
      </c>
      <c r="C9" s="938"/>
      <c r="D9" s="938"/>
      <c r="E9" s="938"/>
      <c r="F9" s="939"/>
      <c r="G9" s="660">
        <f>SUM(G10:G11)</f>
        <v>79987.29999999993</v>
      </c>
      <c r="H9" s="661">
        <f>SUM(H10:H11)</f>
        <v>-820782.30550000002</v>
      </c>
      <c r="I9" s="661">
        <f>SUM(I10:I11)</f>
        <v>15272.099999999977</v>
      </c>
      <c r="J9" s="554"/>
      <c r="K9" s="554"/>
    </row>
    <row r="10" spans="1:13" s="559" customFormat="1" ht="67.5" customHeight="1" x14ac:dyDescent="0.2">
      <c r="A10" s="555" t="s">
        <v>492</v>
      </c>
      <c r="B10" s="556"/>
      <c r="C10" s="940" t="s">
        <v>2385</v>
      </c>
      <c r="D10" s="940"/>
      <c r="E10" s="940"/>
      <c r="F10" s="941"/>
      <c r="G10" s="662">
        <v>900769.6</v>
      </c>
      <c r="H10" s="663"/>
      <c r="I10" s="557">
        <v>836023.9</v>
      </c>
      <c r="J10" s="558">
        <f>IF(G10=0, ,I10/G10*100)</f>
        <v>92.812179718320877</v>
      </c>
      <c r="K10" s="558">
        <f>IF(H10=0, ,I10/H10*100)</f>
        <v>0</v>
      </c>
    </row>
    <row r="11" spans="1:13" s="559" customFormat="1" ht="46.5" customHeight="1" x14ac:dyDescent="0.2">
      <c r="A11" s="555" t="s">
        <v>493</v>
      </c>
      <c r="B11" s="556"/>
      <c r="C11" s="940" t="s">
        <v>2386</v>
      </c>
      <c r="D11" s="940"/>
      <c r="E11" s="940"/>
      <c r="F11" s="941"/>
      <c r="G11" s="560">
        <v>-820782.3</v>
      </c>
      <c r="H11" s="561">
        <v>-820782.30550000002</v>
      </c>
      <c r="I11" s="557">
        <v>-820751.8</v>
      </c>
      <c r="J11" s="558">
        <f t="shared" ref="J11:J80" si="0">IF(G11=0, ,I11/G11*100)</f>
        <v>99.996284032928102</v>
      </c>
      <c r="K11" s="558">
        <f t="shared" ref="K11:K80" si="1">IF(H11=0, ,I11/H11*100)</f>
        <v>99.996283362860581</v>
      </c>
    </row>
    <row r="12" spans="1:13" s="552" customFormat="1" ht="33.75" customHeight="1" x14ac:dyDescent="0.2">
      <c r="A12" s="553" t="s">
        <v>494</v>
      </c>
      <c r="B12" s="937" t="s">
        <v>134</v>
      </c>
      <c r="C12" s="938"/>
      <c r="D12" s="938"/>
      <c r="E12" s="938"/>
      <c r="F12" s="939"/>
      <c r="G12" s="660">
        <f>SUM(G13:G14)</f>
        <v>0</v>
      </c>
      <c r="H12" s="661">
        <f t="shared" ref="H12:I12" si="2">SUM(H13:H14)</f>
        <v>0</v>
      </c>
      <c r="I12" s="661">
        <f t="shared" si="2"/>
        <v>0</v>
      </c>
      <c r="J12" s="558">
        <f t="shared" si="0"/>
        <v>0</v>
      </c>
      <c r="K12" s="558">
        <f t="shared" si="1"/>
        <v>0</v>
      </c>
    </row>
    <row r="13" spans="1:13" s="559" customFormat="1" ht="41.25" customHeight="1" x14ac:dyDescent="0.2">
      <c r="A13" s="555" t="s">
        <v>457</v>
      </c>
      <c r="B13" s="556"/>
      <c r="C13" s="940" t="s">
        <v>458</v>
      </c>
      <c r="D13" s="940"/>
      <c r="E13" s="940"/>
      <c r="F13" s="941"/>
      <c r="G13" s="662"/>
      <c r="H13" s="561"/>
      <c r="I13" s="557"/>
      <c r="J13" s="558">
        <f t="shared" si="0"/>
        <v>0</v>
      </c>
      <c r="K13" s="558">
        <f t="shared" si="1"/>
        <v>0</v>
      </c>
    </row>
    <row r="14" spans="1:13" s="559" customFormat="1" ht="33.75" customHeight="1" x14ac:dyDescent="0.2">
      <c r="A14" s="555" t="s">
        <v>459</v>
      </c>
      <c r="B14" s="556"/>
      <c r="C14" s="940" t="s">
        <v>460</v>
      </c>
      <c r="D14" s="940"/>
      <c r="E14" s="940"/>
      <c r="F14" s="941"/>
      <c r="G14" s="560"/>
      <c r="H14" s="561"/>
      <c r="I14" s="557"/>
      <c r="J14" s="558">
        <f t="shared" si="0"/>
        <v>0</v>
      </c>
      <c r="K14" s="558">
        <f t="shared" si="1"/>
        <v>0</v>
      </c>
    </row>
    <row r="15" spans="1:13" s="552" customFormat="1" ht="33" customHeight="1" x14ac:dyDescent="0.2">
      <c r="A15" s="553" t="s">
        <v>461</v>
      </c>
      <c r="B15" s="937" t="s">
        <v>350</v>
      </c>
      <c r="C15" s="938"/>
      <c r="D15" s="938"/>
      <c r="E15" s="938"/>
      <c r="F15" s="939"/>
      <c r="G15" s="660">
        <f>SUM(G16:G17)</f>
        <v>0</v>
      </c>
      <c r="H15" s="661">
        <f t="shared" ref="H15:I15" si="3">SUM(H16:H17)</f>
        <v>0</v>
      </c>
      <c r="I15" s="661">
        <f t="shared" si="3"/>
        <v>0</v>
      </c>
      <c r="J15" s="558">
        <f t="shared" si="0"/>
        <v>0</v>
      </c>
      <c r="K15" s="558">
        <f t="shared" si="1"/>
        <v>0</v>
      </c>
    </row>
    <row r="16" spans="1:13" s="559" customFormat="1" ht="50.25" customHeight="1" x14ac:dyDescent="0.2">
      <c r="A16" s="555" t="s">
        <v>1045</v>
      </c>
      <c r="B16" s="556"/>
      <c r="C16" s="940" t="s">
        <v>531</v>
      </c>
      <c r="D16" s="940"/>
      <c r="E16" s="940"/>
      <c r="F16" s="941"/>
      <c r="G16" s="662"/>
      <c r="H16" s="561"/>
      <c r="I16" s="557"/>
      <c r="J16" s="558">
        <f t="shared" si="0"/>
        <v>0</v>
      </c>
      <c r="K16" s="558">
        <f t="shared" si="1"/>
        <v>0</v>
      </c>
    </row>
    <row r="17" spans="1:11" s="559" customFormat="1" ht="45.75" customHeight="1" x14ac:dyDescent="0.2">
      <c r="A17" s="555" t="s">
        <v>1158</v>
      </c>
      <c r="B17" s="556"/>
      <c r="C17" s="940" t="s">
        <v>2387</v>
      </c>
      <c r="D17" s="940"/>
      <c r="E17" s="940"/>
      <c r="F17" s="941"/>
      <c r="G17" s="560"/>
      <c r="H17" s="561"/>
      <c r="I17" s="557"/>
      <c r="J17" s="558">
        <f t="shared" si="0"/>
        <v>0</v>
      </c>
      <c r="K17" s="558">
        <f t="shared" si="1"/>
        <v>0</v>
      </c>
    </row>
    <row r="18" spans="1:11" s="552" customFormat="1" ht="34.5" customHeight="1" x14ac:dyDescent="0.2">
      <c r="A18" s="553" t="s">
        <v>532</v>
      </c>
      <c r="B18" s="937" t="s">
        <v>286</v>
      </c>
      <c r="C18" s="938"/>
      <c r="D18" s="938"/>
      <c r="E18" s="938"/>
      <c r="F18" s="939"/>
      <c r="G18" s="660">
        <f>SUM(G19:G20)</f>
        <v>0</v>
      </c>
      <c r="H18" s="661">
        <f t="shared" ref="H18:I18" si="4">SUM(H19:H20)</f>
        <v>0</v>
      </c>
      <c r="I18" s="661">
        <f t="shared" si="4"/>
        <v>0</v>
      </c>
      <c r="J18" s="558">
        <f t="shared" si="0"/>
        <v>0</v>
      </c>
      <c r="K18" s="558">
        <f t="shared" si="1"/>
        <v>0</v>
      </c>
    </row>
    <row r="19" spans="1:11" s="559" customFormat="1" ht="48.75" customHeight="1" x14ac:dyDescent="0.2">
      <c r="A19" s="555" t="s">
        <v>334</v>
      </c>
      <c r="B19" s="556"/>
      <c r="C19" s="940" t="s">
        <v>529</v>
      </c>
      <c r="D19" s="940"/>
      <c r="E19" s="940"/>
      <c r="F19" s="941"/>
      <c r="G19" s="662"/>
      <c r="H19" s="561"/>
      <c r="I19" s="557"/>
      <c r="J19" s="558">
        <f t="shared" si="0"/>
        <v>0</v>
      </c>
      <c r="K19" s="558">
        <f t="shared" si="1"/>
        <v>0</v>
      </c>
    </row>
    <row r="20" spans="1:11" s="559" customFormat="1" ht="52.5" customHeight="1" x14ac:dyDescent="0.2">
      <c r="A20" s="555" t="s">
        <v>530</v>
      </c>
      <c r="B20" s="556"/>
      <c r="C20" s="940" t="s">
        <v>335</v>
      </c>
      <c r="D20" s="940"/>
      <c r="E20" s="940"/>
      <c r="F20" s="941"/>
      <c r="G20" s="662"/>
      <c r="H20" s="561"/>
      <c r="I20" s="557"/>
      <c r="J20" s="558">
        <f t="shared" si="0"/>
        <v>0</v>
      </c>
      <c r="K20" s="558">
        <f t="shared" si="1"/>
        <v>0</v>
      </c>
    </row>
    <row r="21" spans="1:11" s="552" customFormat="1" ht="33" customHeight="1" x14ac:dyDescent="0.2">
      <c r="A21" s="553" t="s">
        <v>336</v>
      </c>
      <c r="B21" s="937" t="s">
        <v>1528</v>
      </c>
      <c r="C21" s="938"/>
      <c r="D21" s="938"/>
      <c r="E21" s="938"/>
      <c r="F21" s="939"/>
      <c r="G21" s="660">
        <f t="shared" ref="G21:I21" si="5">G22+G34</f>
        <v>2599063.8000000003</v>
      </c>
      <c r="H21" s="661">
        <f t="shared" si="5"/>
        <v>0</v>
      </c>
      <c r="I21" s="661">
        <f t="shared" si="5"/>
        <v>953887.79999998212</v>
      </c>
      <c r="J21" s="558"/>
      <c r="K21" s="558"/>
    </row>
    <row r="22" spans="1:11" s="552" customFormat="1" ht="20.25" customHeight="1" x14ac:dyDescent="0.2">
      <c r="A22" s="553" t="s">
        <v>337</v>
      </c>
      <c r="B22" s="937" t="s">
        <v>28</v>
      </c>
      <c r="C22" s="938"/>
      <c r="D22" s="938"/>
      <c r="E22" s="938"/>
      <c r="F22" s="939"/>
      <c r="G22" s="660">
        <f>G23+G31</f>
        <v>-33229.4</v>
      </c>
      <c r="H22" s="661">
        <f t="shared" ref="H22:I22" si="6">H23+H31</f>
        <v>0</v>
      </c>
      <c r="I22" s="661">
        <f t="shared" si="6"/>
        <v>-184997779.69999999</v>
      </c>
      <c r="J22" s="558"/>
      <c r="K22" s="558">
        <f t="shared" si="1"/>
        <v>0</v>
      </c>
    </row>
    <row r="23" spans="1:11" s="559" customFormat="1" ht="22.5" customHeight="1" x14ac:dyDescent="0.2">
      <c r="A23" s="555" t="s">
        <v>338</v>
      </c>
      <c r="B23" s="562"/>
      <c r="C23" s="940" t="s">
        <v>541</v>
      </c>
      <c r="D23" s="940"/>
      <c r="E23" s="940"/>
      <c r="F23" s="941"/>
      <c r="G23" s="662">
        <f>SUM(G24,G28)</f>
        <v>0</v>
      </c>
      <c r="H23" s="663">
        <f t="shared" ref="H23:I23" si="7">SUM(H24,H28)</f>
        <v>0</v>
      </c>
      <c r="I23" s="663">
        <f t="shared" si="7"/>
        <v>-16010496.1</v>
      </c>
      <c r="J23" s="558">
        <f t="shared" si="0"/>
        <v>0</v>
      </c>
      <c r="K23" s="558">
        <f t="shared" si="1"/>
        <v>0</v>
      </c>
    </row>
    <row r="24" spans="1:11" s="559" customFormat="1" ht="36" customHeight="1" x14ac:dyDescent="0.2">
      <c r="A24" s="555" t="s">
        <v>339</v>
      </c>
      <c r="B24" s="556"/>
      <c r="C24" s="775"/>
      <c r="D24" s="940" t="s">
        <v>542</v>
      </c>
      <c r="E24" s="940"/>
      <c r="F24" s="941"/>
      <c r="G24" s="662">
        <f>SUM(G25:G27)</f>
        <v>0</v>
      </c>
      <c r="H24" s="663">
        <f t="shared" ref="H24:I24" si="8">SUM(H25:H27)</f>
        <v>0</v>
      </c>
      <c r="I24" s="663">
        <f t="shared" si="8"/>
        <v>-16010496.1</v>
      </c>
      <c r="J24" s="558">
        <f t="shared" si="0"/>
        <v>0</v>
      </c>
      <c r="K24" s="558">
        <f t="shared" si="1"/>
        <v>0</v>
      </c>
    </row>
    <row r="25" spans="1:11" s="563" customFormat="1" ht="64.5" customHeight="1" x14ac:dyDescent="0.2">
      <c r="A25" s="555" t="s">
        <v>340</v>
      </c>
      <c r="B25" s="556"/>
      <c r="C25" s="775"/>
      <c r="D25" s="775"/>
      <c r="E25" s="940" t="s">
        <v>1157</v>
      </c>
      <c r="F25" s="941"/>
      <c r="G25" s="662"/>
      <c r="H25" s="561"/>
      <c r="I25" s="664">
        <v>-10177088.5</v>
      </c>
      <c r="J25" s="558">
        <f t="shared" si="0"/>
        <v>0</v>
      </c>
      <c r="K25" s="558">
        <f t="shared" si="1"/>
        <v>0</v>
      </c>
    </row>
    <row r="26" spans="1:11" s="563" customFormat="1" ht="68.25" customHeight="1" x14ac:dyDescent="0.2">
      <c r="A26" s="555" t="s">
        <v>341</v>
      </c>
      <c r="B26" s="556"/>
      <c r="C26" s="775"/>
      <c r="D26" s="775"/>
      <c r="E26" s="940" t="s">
        <v>1529</v>
      </c>
      <c r="F26" s="941"/>
      <c r="G26" s="662"/>
      <c r="H26" s="561"/>
      <c r="I26" s="664">
        <v>-5833407.5999999996</v>
      </c>
      <c r="J26" s="558">
        <f t="shared" si="0"/>
        <v>0</v>
      </c>
      <c r="K26" s="558">
        <f t="shared" si="1"/>
        <v>0</v>
      </c>
    </row>
    <row r="27" spans="1:11" s="563" customFormat="1" ht="72" customHeight="1" x14ac:dyDescent="0.2">
      <c r="A27" s="555" t="s">
        <v>814</v>
      </c>
      <c r="B27" s="556"/>
      <c r="C27" s="775"/>
      <c r="D27" s="775"/>
      <c r="E27" s="940" t="s">
        <v>1156</v>
      </c>
      <c r="F27" s="941"/>
      <c r="G27" s="662"/>
      <c r="H27" s="561"/>
      <c r="I27" s="564"/>
      <c r="J27" s="558">
        <f t="shared" si="0"/>
        <v>0</v>
      </c>
      <c r="K27" s="558">
        <f t="shared" si="1"/>
        <v>0</v>
      </c>
    </row>
    <row r="28" spans="1:11" s="559" customFormat="1" ht="55.5" customHeight="1" x14ac:dyDescent="0.2">
      <c r="A28" s="555" t="s">
        <v>74</v>
      </c>
      <c r="B28" s="556"/>
      <c r="C28" s="775"/>
      <c r="D28" s="940" t="s">
        <v>738</v>
      </c>
      <c r="E28" s="940"/>
      <c r="F28" s="941"/>
      <c r="G28" s="662">
        <f>SUM(G29:G30)</f>
        <v>0</v>
      </c>
      <c r="H28" s="663">
        <f t="shared" ref="H28:I28" si="9">SUM(H29:H30)</f>
        <v>0</v>
      </c>
      <c r="I28" s="663">
        <f t="shared" si="9"/>
        <v>0</v>
      </c>
      <c r="J28" s="558">
        <f t="shared" si="0"/>
        <v>0</v>
      </c>
      <c r="K28" s="558">
        <f t="shared" si="1"/>
        <v>0</v>
      </c>
    </row>
    <row r="29" spans="1:11" s="563" customFormat="1" ht="75" customHeight="1" x14ac:dyDescent="0.2">
      <c r="A29" s="555" t="s">
        <v>739</v>
      </c>
      <c r="B29" s="565"/>
      <c r="C29" s="665"/>
      <c r="D29" s="666"/>
      <c r="E29" s="940" t="s">
        <v>1155</v>
      </c>
      <c r="F29" s="941"/>
      <c r="G29" s="662"/>
      <c r="H29" s="561"/>
      <c r="I29" s="564"/>
      <c r="J29" s="558">
        <f t="shared" si="0"/>
        <v>0</v>
      </c>
      <c r="K29" s="558">
        <f t="shared" si="1"/>
        <v>0</v>
      </c>
    </row>
    <row r="30" spans="1:11" s="563" customFormat="1" ht="77.25" customHeight="1" x14ac:dyDescent="0.2">
      <c r="A30" s="555" t="s">
        <v>740</v>
      </c>
      <c r="B30" s="565"/>
      <c r="C30" s="665"/>
      <c r="D30" s="666"/>
      <c r="E30" s="940" t="s">
        <v>1154</v>
      </c>
      <c r="F30" s="941"/>
      <c r="G30" s="662"/>
      <c r="H30" s="561"/>
      <c r="I30" s="664"/>
      <c r="J30" s="558">
        <f t="shared" si="0"/>
        <v>0</v>
      </c>
      <c r="K30" s="558">
        <f t="shared" si="1"/>
        <v>0</v>
      </c>
    </row>
    <row r="31" spans="1:11" s="559" customFormat="1" ht="21.75" customHeight="1" x14ac:dyDescent="0.2">
      <c r="A31" s="555" t="s">
        <v>741</v>
      </c>
      <c r="B31" s="562"/>
      <c r="C31" s="940" t="s">
        <v>29</v>
      </c>
      <c r="D31" s="940"/>
      <c r="E31" s="940"/>
      <c r="F31" s="941"/>
      <c r="G31" s="662">
        <f t="shared" ref="G31:H31" si="10">SUM(G32:G33)</f>
        <v>-33229.4</v>
      </c>
      <c r="H31" s="663">
        <f t="shared" si="10"/>
        <v>0</v>
      </c>
      <c r="I31" s="663">
        <f>SUM(I32:I33)</f>
        <v>-168987283.59999999</v>
      </c>
      <c r="J31" s="558"/>
      <c r="K31" s="558">
        <f t="shared" si="1"/>
        <v>0</v>
      </c>
    </row>
    <row r="32" spans="1:11" s="559" customFormat="1" ht="32.25" customHeight="1" x14ac:dyDescent="0.2">
      <c r="A32" s="555" t="s">
        <v>742</v>
      </c>
      <c r="B32" s="556"/>
      <c r="C32" s="775"/>
      <c r="D32" s="940" t="s">
        <v>485</v>
      </c>
      <c r="E32" s="940"/>
      <c r="F32" s="941"/>
      <c r="G32" s="662">
        <v>-33229.4</v>
      </c>
      <c r="H32" s="663"/>
      <c r="I32" s="557">
        <v>-154481815</v>
      </c>
      <c r="J32" s="558"/>
      <c r="K32" s="558">
        <f t="shared" si="1"/>
        <v>0</v>
      </c>
    </row>
    <row r="33" spans="1:11" s="559" customFormat="1" ht="34.5" customHeight="1" x14ac:dyDescent="0.2">
      <c r="A33" s="555" t="s">
        <v>486</v>
      </c>
      <c r="B33" s="556"/>
      <c r="C33" s="775"/>
      <c r="D33" s="940" t="s">
        <v>487</v>
      </c>
      <c r="E33" s="940"/>
      <c r="F33" s="941"/>
      <c r="G33" s="662"/>
      <c r="H33" s="561"/>
      <c r="I33" s="557">
        <v>-14505468.6</v>
      </c>
      <c r="J33" s="558">
        <f t="shared" si="0"/>
        <v>0</v>
      </c>
      <c r="K33" s="558">
        <f t="shared" si="1"/>
        <v>0</v>
      </c>
    </row>
    <row r="34" spans="1:11" s="552" customFormat="1" ht="27" customHeight="1" x14ac:dyDescent="0.2">
      <c r="A34" s="553" t="s">
        <v>488</v>
      </c>
      <c r="B34" s="937" t="s">
        <v>62</v>
      </c>
      <c r="C34" s="938"/>
      <c r="D34" s="938"/>
      <c r="E34" s="938"/>
      <c r="F34" s="939"/>
      <c r="G34" s="660">
        <f>SUM(G35,G43)</f>
        <v>2632293.2000000002</v>
      </c>
      <c r="H34" s="661">
        <f t="shared" ref="H34:I34" si="11">SUM(H35,H43)</f>
        <v>0</v>
      </c>
      <c r="I34" s="661">
        <f t="shared" si="11"/>
        <v>185951667.49999997</v>
      </c>
      <c r="J34" s="558"/>
      <c r="K34" s="558">
        <f t="shared" si="1"/>
        <v>0</v>
      </c>
    </row>
    <row r="35" spans="1:11" s="559" customFormat="1" ht="27.75" customHeight="1" x14ac:dyDescent="0.2">
      <c r="A35" s="555" t="s">
        <v>489</v>
      </c>
      <c r="B35" s="562"/>
      <c r="C35" s="940" t="s">
        <v>665</v>
      </c>
      <c r="D35" s="940"/>
      <c r="E35" s="940"/>
      <c r="F35" s="941"/>
      <c r="G35" s="662">
        <f>SUM(G36,G40)</f>
        <v>2632293.2000000002</v>
      </c>
      <c r="H35" s="663">
        <f t="shared" ref="H35:I35" si="12">SUM(H36,H40)</f>
        <v>0</v>
      </c>
      <c r="I35" s="663">
        <f t="shared" si="12"/>
        <v>17101886.699999999</v>
      </c>
      <c r="J35" s="558"/>
      <c r="K35" s="558">
        <f t="shared" si="1"/>
        <v>0</v>
      </c>
    </row>
    <row r="36" spans="1:11" s="559" customFormat="1" ht="33.75" customHeight="1" x14ac:dyDescent="0.2">
      <c r="A36" s="555" t="s">
        <v>118</v>
      </c>
      <c r="B36" s="556"/>
      <c r="C36" s="775"/>
      <c r="D36" s="940" t="s">
        <v>480</v>
      </c>
      <c r="E36" s="940"/>
      <c r="F36" s="941"/>
      <c r="G36" s="662">
        <f>SUM(G37:G39)</f>
        <v>2632293.2000000002</v>
      </c>
      <c r="H36" s="663">
        <f t="shared" ref="H36:I36" si="13">SUM(H37:H39)</f>
        <v>0</v>
      </c>
      <c r="I36" s="663">
        <f t="shared" si="13"/>
        <v>17101886.699999999</v>
      </c>
      <c r="J36" s="558"/>
      <c r="K36" s="558">
        <f t="shared" si="1"/>
        <v>0</v>
      </c>
    </row>
    <row r="37" spans="1:11" s="563" customFormat="1" ht="63" customHeight="1" x14ac:dyDescent="0.2">
      <c r="A37" s="555" t="s">
        <v>31</v>
      </c>
      <c r="B37" s="565"/>
      <c r="C37" s="665"/>
      <c r="D37" s="665"/>
      <c r="E37" s="940" t="s">
        <v>1153</v>
      </c>
      <c r="F37" s="941"/>
      <c r="G37" s="662">
        <v>2622865.1</v>
      </c>
      <c r="H37" s="561"/>
      <c r="I37" s="557">
        <v>11482011</v>
      </c>
      <c r="J37" s="558"/>
      <c r="K37" s="558">
        <f t="shared" si="1"/>
        <v>0</v>
      </c>
    </row>
    <row r="38" spans="1:11" s="563" customFormat="1" ht="62.25" customHeight="1" x14ac:dyDescent="0.2">
      <c r="A38" s="555" t="s">
        <v>32</v>
      </c>
      <c r="B38" s="565"/>
      <c r="C38" s="665"/>
      <c r="D38" s="665"/>
      <c r="E38" s="940" t="s">
        <v>1152</v>
      </c>
      <c r="F38" s="941"/>
      <c r="G38" s="662">
        <v>9428.1</v>
      </c>
      <c r="H38" s="561"/>
      <c r="I38" s="557">
        <v>5619875.7000000002</v>
      </c>
      <c r="J38" s="558"/>
      <c r="K38" s="558">
        <f t="shared" si="1"/>
        <v>0</v>
      </c>
    </row>
    <row r="39" spans="1:11" s="563" customFormat="1" ht="77.25" customHeight="1" x14ac:dyDescent="0.2">
      <c r="A39" s="555" t="s">
        <v>33</v>
      </c>
      <c r="B39" s="565"/>
      <c r="C39" s="665"/>
      <c r="D39" s="665"/>
      <c r="E39" s="940" t="s">
        <v>1151</v>
      </c>
      <c r="F39" s="941"/>
      <c r="G39" s="662"/>
      <c r="H39" s="561"/>
      <c r="I39" s="564"/>
      <c r="J39" s="558">
        <f t="shared" si="0"/>
        <v>0</v>
      </c>
      <c r="K39" s="558">
        <f t="shared" si="1"/>
        <v>0</v>
      </c>
    </row>
    <row r="40" spans="1:11" s="559" customFormat="1" ht="48" customHeight="1" x14ac:dyDescent="0.2">
      <c r="A40" s="555" t="s">
        <v>34</v>
      </c>
      <c r="B40" s="556"/>
      <c r="C40" s="775"/>
      <c r="D40" s="940" t="s">
        <v>727</v>
      </c>
      <c r="E40" s="940"/>
      <c r="F40" s="941"/>
      <c r="G40" s="662">
        <f>SUM(G41:G42)</f>
        <v>0</v>
      </c>
      <c r="H40" s="663">
        <f t="shared" ref="H40:I40" si="14">SUM(H41:H42)</f>
        <v>0</v>
      </c>
      <c r="I40" s="663">
        <f t="shared" si="14"/>
        <v>0</v>
      </c>
      <c r="J40" s="558">
        <f t="shared" si="0"/>
        <v>0</v>
      </c>
      <c r="K40" s="558">
        <f t="shared" si="1"/>
        <v>0</v>
      </c>
    </row>
    <row r="41" spans="1:11" s="563" customFormat="1" ht="74.25" customHeight="1" x14ac:dyDescent="0.2">
      <c r="A41" s="555" t="s">
        <v>728</v>
      </c>
      <c r="B41" s="565"/>
      <c r="C41" s="665"/>
      <c r="D41" s="665"/>
      <c r="E41" s="940" t="s">
        <v>1150</v>
      </c>
      <c r="F41" s="941"/>
      <c r="G41" s="662"/>
      <c r="H41" s="561"/>
      <c r="I41" s="564"/>
      <c r="J41" s="558">
        <f t="shared" si="0"/>
        <v>0</v>
      </c>
      <c r="K41" s="558">
        <f t="shared" si="1"/>
        <v>0</v>
      </c>
    </row>
    <row r="42" spans="1:11" s="563" customFormat="1" ht="78" customHeight="1" x14ac:dyDescent="0.2">
      <c r="A42" s="555" t="s">
        <v>729</v>
      </c>
      <c r="B42" s="565"/>
      <c r="C42" s="665"/>
      <c r="D42" s="665"/>
      <c r="E42" s="940" t="s">
        <v>1149</v>
      </c>
      <c r="F42" s="941"/>
      <c r="G42" s="662"/>
      <c r="H42" s="561"/>
      <c r="I42" s="557"/>
      <c r="J42" s="558">
        <f t="shared" si="0"/>
        <v>0</v>
      </c>
      <c r="K42" s="558">
        <f t="shared" si="1"/>
        <v>0</v>
      </c>
    </row>
    <row r="43" spans="1:11" s="559" customFormat="1" ht="21" customHeight="1" x14ac:dyDescent="0.2">
      <c r="A43" s="555" t="s">
        <v>815</v>
      </c>
      <c r="B43" s="562"/>
      <c r="C43" s="940" t="s">
        <v>277</v>
      </c>
      <c r="D43" s="940"/>
      <c r="E43" s="940"/>
      <c r="F43" s="941"/>
      <c r="G43" s="662">
        <f>SUM(G44:G45)</f>
        <v>0</v>
      </c>
      <c r="H43" s="663">
        <f t="shared" ref="H43:I43" si="15">SUM(H44:H45)</f>
        <v>0</v>
      </c>
      <c r="I43" s="663">
        <f t="shared" si="15"/>
        <v>168849780.79999998</v>
      </c>
      <c r="J43" s="558">
        <f t="shared" si="0"/>
        <v>0</v>
      </c>
      <c r="K43" s="558">
        <f t="shared" si="1"/>
        <v>0</v>
      </c>
    </row>
    <row r="44" spans="1:11" s="559" customFormat="1" ht="32.25" customHeight="1" x14ac:dyDescent="0.2">
      <c r="A44" s="555" t="s">
        <v>816</v>
      </c>
      <c r="B44" s="562"/>
      <c r="C44" s="775"/>
      <c r="D44" s="940" t="s">
        <v>817</v>
      </c>
      <c r="E44" s="940"/>
      <c r="F44" s="941"/>
      <c r="G44" s="662"/>
      <c r="H44" s="561"/>
      <c r="I44" s="557">
        <v>154344312.19999999</v>
      </c>
      <c r="J44" s="558">
        <f t="shared" si="0"/>
        <v>0</v>
      </c>
      <c r="K44" s="558">
        <f t="shared" si="1"/>
        <v>0</v>
      </c>
    </row>
    <row r="45" spans="1:11" s="559" customFormat="1" ht="32.25" customHeight="1" x14ac:dyDescent="0.2">
      <c r="A45" s="555" t="s">
        <v>639</v>
      </c>
      <c r="B45" s="562"/>
      <c r="C45" s="775"/>
      <c r="D45" s="940" t="s">
        <v>640</v>
      </c>
      <c r="E45" s="940"/>
      <c r="F45" s="941"/>
      <c r="G45" s="662"/>
      <c r="H45" s="561"/>
      <c r="I45" s="557">
        <v>14505468.6</v>
      </c>
      <c r="J45" s="558">
        <f t="shared" si="0"/>
        <v>0</v>
      </c>
      <c r="K45" s="558">
        <f t="shared" si="1"/>
        <v>0</v>
      </c>
    </row>
    <row r="46" spans="1:11" s="552" customFormat="1" ht="36" customHeight="1" x14ac:dyDescent="0.2">
      <c r="A46" s="553" t="s">
        <v>533</v>
      </c>
      <c r="B46" s="937" t="s">
        <v>47</v>
      </c>
      <c r="C46" s="938"/>
      <c r="D46" s="938"/>
      <c r="E46" s="938"/>
      <c r="F46" s="939"/>
      <c r="G46" s="660">
        <f>SUM(G47,G48,G52,G58,G60,G67,G86,G89,G92,G95)</f>
        <v>-191191</v>
      </c>
      <c r="H46" s="661">
        <f t="shared" ref="H46" si="16">SUM(H47,H48,H52,H58,H60,H67,H86,H89,H92,H95)</f>
        <v>-1115855.1725999999</v>
      </c>
      <c r="I46" s="661">
        <f>SUM(I47,I48,I52,I58,I60,I67,I86,I89,I92,I95)</f>
        <v>1282063.7599999993</v>
      </c>
      <c r="J46" s="558"/>
      <c r="K46" s="558"/>
    </row>
    <row r="47" spans="1:11" s="552" customFormat="1" ht="35.25" customHeight="1" x14ac:dyDescent="0.2">
      <c r="A47" s="555" t="s">
        <v>534</v>
      </c>
      <c r="B47" s="946" t="s">
        <v>1530</v>
      </c>
      <c r="C47" s="940"/>
      <c r="D47" s="940"/>
      <c r="E47" s="940"/>
      <c r="F47" s="941"/>
      <c r="G47" s="662">
        <v>5000</v>
      </c>
      <c r="H47" s="561"/>
      <c r="I47" s="557">
        <v>7203.9</v>
      </c>
      <c r="J47" s="558">
        <f t="shared" si="0"/>
        <v>144.078</v>
      </c>
      <c r="K47" s="558">
        <f t="shared" si="1"/>
        <v>0</v>
      </c>
    </row>
    <row r="48" spans="1:11" s="559" customFormat="1" ht="33" customHeight="1" x14ac:dyDescent="0.2">
      <c r="A48" s="555" t="s">
        <v>409</v>
      </c>
      <c r="B48" s="946" t="s">
        <v>198</v>
      </c>
      <c r="C48" s="940"/>
      <c r="D48" s="940"/>
      <c r="E48" s="940"/>
      <c r="F48" s="941"/>
      <c r="G48" s="662">
        <f>SUM(G49:G51)</f>
        <v>-10606.9</v>
      </c>
      <c r="H48" s="663">
        <f>SUM(H49:H51)</f>
        <v>-14003</v>
      </c>
      <c r="I48" s="663">
        <f>SUM(I49:I51)</f>
        <v>-10582.5</v>
      </c>
      <c r="J48" s="558"/>
      <c r="K48" s="558"/>
    </row>
    <row r="49" spans="1:11" s="559" customFormat="1" ht="45.75" customHeight="1" x14ac:dyDescent="0.2">
      <c r="A49" s="555" t="s">
        <v>410</v>
      </c>
      <c r="B49" s="556"/>
      <c r="C49" s="940" t="s">
        <v>515</v>
      </c>
      <c r="D49" s="940"/>
      <c r="E49" s="940"/>
      <c r="F49" s="941"/>
      <c r="G49" s="662">
        <v>2781.1</v>
      </c>
      <c r="H49" s="663"/>
      <c r="I49" s="557">
        <v>2765</v>
      </c>
      <c r="J49" s="558">
        <f t="shared" si="0"/>
        <v>99.421092373521276</v>
      </c>
      <c r="K49" s="558">
        <f t="shared" si="1"/>
        <v>0</v>
      </c>
    </row>
    <row r="50" spans="1:11" s="559" customFormat="1" ht="45" customHeight="1" x14ac:dyDescent="0.2">
      <c r="A50" s="555" t="s">
        <v>411</v>
      </c>
      <c r="B50" s="556"/>
      <c r="C50" s="940" t="s">
        <v>516</v>
      </c>
      <c r="D50" s="940"/>
      <c r="E50" s="940"/>
      <c r="F50" s="941"/>
      <c r="G50" s="662">
        <v>615</v>
      </c>
      <c r="H50" s="663"/>
      <c r="I50" s="557">
        <v>630.9</v>
      </c>
      <c r="J50" s="558">
        <f t="shared" si="0"/>
        <v>102.58536585365854</v>
      </c>
      <c r="K50" s="558">
        <f t="shared" si="1"/>
        <v>0</v>
      </c>
    </row>
    <row r="51" spans="1:11" s="559" customFormat="1" ht="32.25" customHeight="1" x14ac:dyDescent="0.2">
      <c r="A51" s="555" t="s">
        <v>412</v>
      </c>
      <c r="B51" s="556"/>
      <c r="C51" s="940" t="s">
        <v>63</v>
      </c>
      <c r="D51" s="940"/>
      <c r="E51" s="940"/>
      <c r="F51" s="941"/>
      <c r="G51" s="662">
        <v>-14003</v>
      </c>
      <c r="H51" s="663">
        <v>-14003</v>
      </c>
      <c r="I51" s="557">
        <v>-13978.4</v>
      </c>
      <c r="J51" s="558">
        <f t="shared" si="0"/>
        <v>99.824323359280157</v>
      </c>
      <c r="K51" s="558">
        <f t="shared" si="1"/>
        <v>99.824323359280157</v>
      </c>
    </row>
    <row r="52" spans="1:11" s="559" customFormat="1" ht="26.25" customHeight="1" x14ac:dyDescent="0.2">
      <c r="A52" s="555" t="s">
        <v>413</v>
      </c>
      <c r="B52" s="946" t="s">
        <v>638</v>
      </c>
      <c r="C52" s="940"/>
      <c r="D52" s="940"/>
      <c r="E52" s="940"/>
      <c r="F52" s="941"/>
      <c r="G52" s="662">
        <f>SUM(G53)</f>
        <v>0</v>
      </c>
      <c r="H52" s="663">
        <f t="shared" ref="H52:I52" si="17">SUM(H53)</f>
        <v>0</v>
      </c>
      <c r="I52" s="663">
        <f t="shared" si="17"/>
        <v>1769275</v>
      </c>
      <c r="J52" s="558">
        <f t="shared" si="0"/>
        <v>0</v>
      </c>
      <c r="K52" s="558">
        <f t="shared" si="1"/>
        <v>0</v>
      </c>
    </row>
    <row r="53" spans="1:11" s="559" customFormat="1" ht="26.25" customHeight="1" x14ac:dyDescent="0.2">
      <c r="A53" s="555" t="s">
        <v>414</v>
      </c>
      <c r="B53" s="562"/>
      <c r="C53" s="940" t="s">
        <v>642</v>
      </c>
      <c r="D53" s="947"/>
      <c r="E53" s="947"/>
      <c r="F53" s="941"/>
      <c r="G53" s="662">
        <f>SUM(G54:G57)</f>
        <v>0</v>
      </c>
      <c r="H53" s="663">
        <f t="shared" ref="H53:I53" si="18">SUM(H54:H57)</f>
        <v>0</v>
      </c>
      <c r="I53" s="663">
        <f t="shared" si="18"/>
        <v>1769275</v>
      </c>
      <c r="J53" s="558">
        <f t="shared" si="0"/>
        <v>0</v>
      </c>
      <c r="K53" s="558">
        <f t="shared" si="1"/>
        <v>0</v>
      </c>
    </row>
    <row r="54" spans="1:11" s="559" customFormat="1" ht="48" customHeight="1" x14ac:dyDescent="0.2">
      <c r="A54" s="555" t="s">
        <v>415</v>
      </c>
      <c r="B54" s="556"/>
      <c r="C54" s="667"/>
      <c r="D54" s="940" t="s">
        <v>1148</v>
      </c>
      <c r="E54" s="947"/>
      <c r="F54" s="941"/>
      <c r="G54" s="662"/>
      <c r="H54" s="561"/>
      <c r="I54" s="557">
        <f>7690020.9-6774278.4</f>
        <v>915742.5</v>
      </c>
      <c r="J54" s="558">
        <f t="shared" si="0"/>
        <v>0</v>
      </c>
      <c r="K54" s="558">
        <f t="shared" si="1"/>
        <v>0</v>
      </c>
    </row>
    <row r="55" spans="1:11" s="559" customFormat="1" ht="48.75" customHeight="1" x14ac:dyDescent="0.2">
      <c r="A55" s="555" t="s">
        <v>517</v>
      </c>
      <c r="B55" s="556"/>
      <c r="C55" s="667"/>
      <c r="D55" s="940" t="s">
        <v>2388</v>
      </c>
      <c r="E55" s="948"/>
      <c r="F55" s="949"/>
      <c r="G55" s="662"/>
      <c r="H55" s="561"/>
      <c r="I55" s="557">
        <v>767458.3</v>
      </c>
      <c r="J55" s="558">
        <f t="shared" si="0"/>
        <v>0</v>
      </c>
      <c r="K55" s="558">
        <f t="shared" si="1"/>
        <v>0</v>
      </c>
    </row>
    <row r="56" spans="1:11" s="559" customFormat="1" ht="57.75" customHeight="1" x14ac:dyDescent="0.2">
      <c r="A56" s="555" t="s">
        <v>518</v>
      </c>
      <c r="B56" s="556"/>
      <c r="C56" s="667"/>
      <c r="D56" s="940" t="s">
        <v>1147</v>
      </c>
      <c r="E56" s="947"/>
      <c r="F56" s="941"/>
      <c r="G56" s="662"/>
      <c r="H56" s="561"/>
      <c r="I56" s="557"/>
      <c r="J56" s="558">
        <f t="shared" si="0"/>
        <v>0</v>
      </c>
      <c r="K56" s="558">
        <f t="shared" si="1"/>
        <v>0</v>
      </c>
    </row>
    <row r="57" spans="1:11" s="559" customFormat="1" ht="46.5" customHeight="1" x14ac:dyDescent="0.2">
      <c r="A57" s="555" t="s">
        <v>519</v>
      </c>
      <c r="B57" s="556"/>
      <c r="C57" s="667"/>
      <c r="D57" s="940" t="s">
        <v>1146</v>
      </c>
      <c r="E57" s="947"/>
      <c r="F57" s="941"/>
      <c r="G57" s="662"/>
      <c r="H57" s="561"/>
      <c r="I57" s="557">
        <v>86074.2</v>
      </c>
      <c r="J57" s="558">
        <f t="shared" si="0"/>
        <v>0</v>
      </c>
      <c r="K57" s="558">
        <f t="shared" si="1"/>
        <v>0</v>
      </c>
    </row>
    <row r="58" spans="1:11" s="559" customFormat="1" ht="36" customHeight="1" x14ac:dyDescent="0.2">
      <c r="A58" s="555" t="s">
        <v>1531</v>
      </c>
      <c r="B58" s="946" t="s">
        <v>1532</v>
      </c>
      <c r="C58" s="940"/>
      <c r="D58" s="940"/>
      <c r="E58" s="940"/>
      <c r="F58" s="941"/>
      <c r="G58" s="662">
        <f>SUM(G59)</f>
        <v>-36683.699999999997</v>
      </c>
      <c r="H58" s="663">
        <f t="shared" ref="H58:I58" si="19">SUM(H59)</f>
        <v>-36683.672599999998</v>
      </c>
      <c r="I58" s="663">
        <f t="shared" si="19"/>
        <v>0</v>
      </c>
      <c r="J58" s="558">
        <f t="shared" si="0"/>
        <v>0</v>
      </c>
      <c r="K58" s="558">
        <f t="shared" si="1"/>
        <v>0</v>
      </c>
    </row>
    <row r="59" spans="1:11" s="559" customFormat="1" ht="108.75" customHeight="1" x14ac:dyDescent="0.2">
      <c r="A59" s="555" t="s">
        <v>1046</v>
      </c>
      <c r="B59" s="556"/>
      <c r="C59" s="940" t="s">
        <v>872</v>
      </c>
      <c r="D59" s="940"/>
      <c r="E59" s="940"/>
      <c r="F59" s="941"/>
      <c r="G59" s="662">
        <v>-36683.699999999997</v>
      </c>
      <c r="H59" s="561">
        <v>-36683.672599999998</v>
      </c>
      <c r="I59" s="557"/>
      <c r="J59" s="558">
        <f t="shared" si="0"/>
        <v>0</v>
      </c>
      <c r="K59" s="558">
        <f t="shared" si="1"/>
        <v>0</v>
      </c>
    </row>
    <row r="60" spans="1:11" s="559" customFormat="1" ht="35.25" customHeight="1" x14ac:dyDescent="0.2">
      <c r="A60" s="555" t="s">
        <v>520</v>
      </c>
      <c r="B60" s="946" t="s">
        <v>115</v>
      </c>
      <c r="C60" s="940"/>
      <c r="D60" s="940"/>
      <c r="E60" s="940"/>
      <c r="F60" s="941"/>
      <c r="G60" s="662">
        <f>SUM(G61,G64)</f>
        <v>-146769.60000000001</v>
      </c>
      <c r="H60" s="663">
        <f t="shared" ref="H60:I60" si="20">SUM(H61,H64)</f>
        <v>-342000</v>
      </c>
      <c r="I60" s="663">
        <f t="shared" si="20"/>
        <v>-168224.35999999996</v>
      </c>
      <c r="J60" s="558"/>
      <c r="K60" s="558"/>
    </row>
    <row r="61" spans="1:11" s="559" customFormat="1" ht="35.25" customHeight="1" x14ac:dyDescent="0.2">
      <c r="A61" s="555" t="s">
        <v>499</v>
      </c>
      <c r="B61" s="556"/>
      <c r="C61" s="940" t="s">
        <v>212</v>
      </c>
      <c r="D61" s="940"/>
      <c r="E61" s="940"/>
      <c r="F61" s="941"/>
      <c r="G61" s="662">
        <f>SUM(G62:G63)</f>
        <v>163230.39999999999</v>
      </c>
      <c r="H61" s="663">
        <f t="shared" ref="H61:I61" si="21">SUM(H62:H63)</f>
        <v>0</v>
      </c>
      <c r="I61" s="663">
        <f t="shared" si="21"/>
        <v>173322.74000000002</v>
      </c>
      <c r="J61" s="558">
        <f t="shared" si="0"/>
        <v>106.18288014977604</v>
      </c>
      <c r="K61" s="558"/>
    </row>
    <row r="62" spans="1:11" s="559" customFormat="1" ht="46.5" customHeight="1" x14ac:dyDescent="0.2">
      <c r="A62" s="555" t="s">
        <v>500</v>
      </c>
      <c r="B62" s="556"/>
      <c r="C62" s="775"/>
      <c r="D62" s="940" t="s">
        <v>786</v>
      </c>
      <c r="E62" s="940"/>
      <c r="F62" s="941"/>
      <c r="G62" s="662"/>
      <c r="H62" s="561"/>
      <c r="I62" s="557"/>
      <c r="J62" s="558">
        <f t="shared" si="0"/>
        <v>0</v>
      </c>
      <c r="K62" s="558">
        <f t="shared" si="1"/>
        <v>0</v>
      </c>
    </row>
    <row r="63" spans="1:11" s="559" customFormat="1" ht="60" customHeight="1" x14ac:dyDescent="0.2">
      <c r="A63" s="555" t="s">
        <v>787</v>
      </c>
      <c r="B63" s="556"/>
      <c r="C63" s="775"/>
      <c r="D63" s="940" t="s">
        <v>152</v>
      </c>
      <c r="E63" s="940"/>
      <c r="F63" s="941"/>
      <c r="G63" s="662">
        <v>163230.39999999999</v>
      </c>
      <c r="H63" s="561"/>
      <c r="I63" s="557">
        <f>164964.64+1572+6786.1</f>
        <v>173322.74000000002</v>
      </c>
      <c r="J63" s="558">
        <f t="shared" si="0"/>
        <v>106.18288014977604</v>
      </c>
      <c r="K63" s="558">
        <f t="shared" si="1"/>
        <v>0</v>
      </c>
    </row>
    <row r="64" spans="1:11" s="559" customFormat="1" ht="34.5" customHeight="1" x14ac:dyDescent="0.2">
      <c r="A64" s="555" t="s">
        <v>788</v>
      </c>
      <c r="B64" s="556"/>
      <c r="C64" s="940" t="s">
        <v>401</v>
      </c>
      <c r="D64" s="940"/>
      <c r="E64" s="940"/>
      <c r="F64" s="941"/>
      <c r="G64" s="662">
        <f>SUM(G65:G66)</f>
        <v>-310000</v>
      </c>
      <c r="H64" s="663">
        <f t="shared" ref="H64:I64" si="22">SUM(H65:H66)</f>
        <v>-342000</v>
      </c>
      <c r="I64" s="663">
        <f t="shared" si="22"/>
        <v>-341547.1</v>
      </c>
      <c r="J64" s="558">
        <f t="shared" si="0"/>
        <v>110.17648387096774</v>
      </c>
      <c r="K64" s="558">
        <f t="shared" si="1"/>
        <v>99.867573099415196</v>
      </c>
    </row>
    <row r="65" spans="1:11" s="559" customFormat="1" ht="46.5" customHeight="1" x14ac:dyDescent="0.2">
      <c r="A65" s="555" t="s">
        <v>789</v>
      </c>
      <c r="B65" s="556"/>
      <c r="C65" s="775"/>
      <c r="D65" s="940" t="s">
        <v>2389</v>
      </c>
      <c r="E65" s="940"/>
      <c r="F65" s="941"/>
      <c r="G65" s="662"/>
      <c r="H65" s="561"/>
      <c r="I65" s="557"/>
      <c r="J65" s="558">
        <f t="shared" si="0"/>
        <v>0</v>
      </c>
      <c r="K65" s="558">
        <f t="shared" si="1"/>
        <v>0</v>
      </c>
    </row>
    <row r="66" spans="1:11" s="559" customFormat="1" ht="64.5" customHeight="1" x14ac:dyDescent="0.2">
      <c r="A66" s="555" t="s">
        <v>790</v>
      </c>
      <c r="B66" s="556"/>
      <c r="C66" s="775"/>
      <c r="D66" s="940" t="s">
        <v>387</v>
      </c>
      <c r="E66" s="940"/>
      <c r="F66" s="941"/>
      <c r="G66" s="662">
        <v>-310000</v>
      </c>
      <c r="H66" s="561">
        <f>-310000-30000-2000</f>
        <v>-342000</v>
      </c>
      <c r="I66" s="557">
        <v>-341547.1</v>
      </c>
      <c r="J66" s="558">
        <f t="shared" si="0"/>
        <v>110.17648387096774</v>
      </c>
      <c r="K66" s="558">
        <f t="shared" si="1"/>
        <v>99.867573099415196</v>
      </c>
    </row>
    <row r="67" spans="1:11" s="559" customFormat="1" ht="34.5" customHeight="1" x14ac:dyDescent="0.2">
      <c r="A67" s="555" t="s">
        <v>369</v>
      </c>
      <c r="B67" s="946" t="s">
        <v>562</v>
      </c>
      <c r="C67" s="940"/>
      <c r="D67" s="940"/>
      <c r="E67" s="940"/>
      <c r="F67" s="941"/>
      <c r="G67" s="662">
        <f>SUM(G68,G76,G82,G83)</f>
        <v>-8400</v>
      </c>
      <c r="H67" s="663">
        <f t="shared" ref="H67:I67" si="23">SUM(H68,H76,H82,H83)</f>
        <v>-723150</v>
      </c>
      <c r="I67" s="663">
        <f t="shared" si="23"/>
        <v>-551266.20000000007</v>
      </c>
      <c r="J67" s="558">
        <f t="shared" si="0"/>
        <v>6562.692857142858</v>
      </c>
      <c r="K67" s="558">
        <f t="shared" si="1"/>
        <v>76.231238332296215</v>
      </c>
    </row>
    <row r="68" spans="1:11" s="559" customFormat="1" ht="31.5" customHeight="1" x14ac:dyDescent="0.2">
      <c r="A68" s="555" t="s">
        <v>685</v>
      </c>
      <c r="B68" s="779"/>
      <c r="C68" s="940" t="s">
        <v>563</v>
      </c>
      <c r="D68" s="940"/>
      <c r="E68" s="940"/>
      <c r="F68" s="941"/>
      <c r="G68" s="662">
        <f>G69+G70+G72+G73+G74+G75</f>
        <v>0</v>
      </c>
      <c r="H68" s="663">
        <f t="shared" ref="H68:I68" si="24">H69+H70+H72+H73+H74+H75</f>
        <v>-714750</v>
      </c>
      <c r="I68" s="663">
        <f t="shared" si="24"/>
        <v>-665387.4</v>
      </c>
      <c r="J68" s="558">
        <f t="shared" si="0"/>
        <v>0</v>
      </c>
      <c r="K68" s="558">
        <f t="shared" si="1"/>
        <v>93.093725078698853</v>
      </c>
    </row>
    <row r="69" spans="1:11" s="559" customFormat="1" ht="45.75" customHeight="1" x14ac:dyDescent="0.2">
      <c r="A69" s="555" t="s">
        <v>370</v>
      </c>
      <c r="B69" s="779"/>
      <c r="C69" s="775"/>
      <c r="D69" s="940" t="s">
        <v>564</v>
      </c>
      <c r="E69" s="940"/>
      <c r="F69" s="941"/>
      <c r="G69" s="662"/>
      <c r="H69" s="561"/>
      <c r="I69" s="566"/>
      <c r="J69" s="558">
        <f t="shared" si="0"/>
        <v>0</v>
      </c>
      <c r="K69" s="558">
        <f t="shared" si="1"/>
        <v>0</v>
      </c>
    </row>
    <row r="70" spans="1:11" s="559" customFormat="1" ht="54.75" customHeight="1" x14ac:dyDescent="0.2">
      <c r="A70" s="555" t="s">
        <v>2390</v>
      </c>
      <c r="B70" s="779"/>
      <c r="C70" s="775"/>
      <c r="D70" s="940" t="s">
        <v>2391</v>
      </c>
      <c r="E70" s="940"/>
      <c r="F70" s="941"/>
      <c r="G70" s="776">
        <f t="shared" ref="G70:H70" si="25">G71</f>
        <v>0</v>
      </c>
      <c r="H70" s="567">
        <f t="shared" si="25"/>
        <v>-276000</v>
      </c>
      <c r="I70" s="568">
        <f>I71</f>
        <v>-289291.5</v>
      </c>
      <c r="J70" s="558">
        <f t="shared" si="0"/>
        <v>0</v>
      </c>
      <c r="K70" s="558">
        <f t="shared" si="1"/>
        <v>104.81576086956521</v>
      </c>
    </row>
    <row r="71" spans="1:11" s="559" customFormat="1" ht="178.5" customHeight="1" x14ac:dyDescent="0.2">
      <c r="A71" s="569" t="s">
        <v>2392</v>
      </c>
      <c r="B71" s="570"/>
      <c r="C71" s="780"/>
      <c r="D71" s="780"/>
      <c r="E71" s="950" t="s">
        <v>2393</v>
      </c>
      <c r="F71" s="951"/>
      <c r="G71" s="776"/>
      <c r="H71" s="567">
        <v>-276000</v>
      </c>
      <c r="I71" s="568">
        <v>-289291.5</v>
      </c>
      <c r="J71" s="558">
        <f t="shared" si="0"/>
        <v>0</v>
      </c>
      <c r="K71" s="558">
        <f t="shared" si="1"/>
        <v>104.81576086956521</v>
      </c>
    </row>
    <row r="72" spans="1:11" s="559" customFormat="1" ht="45" customHeight="1" x14ac:dyDescent="0.2">
      <c r="A72" s="555" t="s">
        <v>1755</v>
      </c>
      <c r="B72" s="779"/>
      <c r="C72" s="775"/>
      <c r="D72" s="940" t="s">
        <v>1756</v>
      </c>
      <c r="E72" s="940"/>
      <c r="F72" s="941"/>
      <c r="G72" s="662"/>
      <c r="H72" s="561">
        <v>-281250</v>
      </c>
      <c r="I72" s="566">
        <v>-268595.90000000002</v>
      </c>
      <c r="J72" s="558">
        <f t="shared" si="0"/>
        <v>0</v>
      </c>
      <c r="K72" s="558">
        <f t="shared" si="1"/>
        <v>95.500764444444457</v>
      </c>
    </row>
    <row r="73" spans="1:11" s="559" customFormat="1" ht="45" customHeight="1" x14ac:dyDescent="0.2">
      <c r="A73" s="555" t="s">
        <v>1757</v>
      </c>
      <c r="B73" s="779"/>
      <c r="C73" s="775"/>
      <c r="D73" s="940" t="s">
        <v>1758</v>
      </c>
      <c r="E73" s="940"/>
      <c r="F73" s="941"/>
      <c r="G73" s="662"/>
      <c r="H73" s="561">
        <v>-157500</v>
      </c>
      <c r="I73" s="566">
        <v>-107500</v>
      </c>
      <c r="J73" s="558"/>
      <c r="K73" s="558">
        <f t="shared" si="1"/>
        <v>68.253968253968253</v>
      </c>
    </row>
    <row r="74" spans="1:11" s="559" customFormat="1" ht="45" customHeight="1" x14ac:dyDescent="0.2">
      <c r="A74" s="555" t="s">
        <v>297</v>
      </c>
      <c r="B74" s="779"/>
      <c r="C74" s="775"/>
      <c r="D74" s="940" t="s">
        <v>1759</v>
      </c>
      <c r="E74" s="940"/>
      <c r="F74" s="941"/>
      <c r="G74" s="662"/>
      <c r="H74" s="561"/>
      <c r="I74" s="566"/>
      <c r="J74" s="558"/>
      <c r="K74" s="558"/>
    </row>
    <row r="75" spans="1:11" s="559" customFormat="1" ht="33" customHeight="1" x14ac:dyDescent="0.2">
      <c r="A75" s="555" t="s">
        <v>298</v>
      </c>
      <c r="B75" s="779"/>
      <c r="C75" s="775"/>
      <c r="D75" s="940" t="s">
        <v>299</v>
      </c>
      <c r="E75" s="940"/>
      <c r="F75" s="941"/>
      <c r="G75" s="662"/>
      <c r="H75" s="561"/>
      <c r="I75" s="566"/>
      <c r="J75" s="558">
        <f t="shared" si="0"/>
        <v>0</v>
      </c>
      <c r="K75" s="558">
        <f t="shared" si="1"/>
        <v>0</v>
      </c>
    </row>
    <row r="76" spans="1:11" s="559" customFormat="1" ht="31.5" customHeight="1" x14ac:dyDescent="0.2">
      <c r="A76" s="555" t="s">
        <v>686</v>
      </c>
      <c r="B76" s="779"/>
      <c r="C76" s="940" t="s">
        <v>567</v>
      </c>
      <c r="D76" s="940"/>
      <c r="E76" s="940"/>
      <c r="F76" s="941"/>
      <c r="G76" s="662">
        <f>G77+G79+G80+G81</f>
        <v>0</v>
      </c>
      <c r="H76" s="662">
        <f t="shared" ref="H76:I76" si="26">H77+H79+H80+H81</f>
        <v>0</v>
      </c>
      <c r="I76" s="663">
        <f t="shared" si="26"/>
        <v>120889.2</v>
      </c>
      <c r="J76" s="558">
        <f t="shared" si="0"/>
        <v>0</v>
      </c>
      <c r="K76" s="558">
        <f t="shared" si="1"/>
        <v>0</v>
      </c>
    </row>
    <row r="77" spans="1:11" s="559" customFormat="1" ht="53.25" customHeight="1" x14ac:dyDescent="0.2">
      <c r="A77" s="555" t="s">
        <v>2394</v>
      </c>
      <c r="B77" s="779"/>
      <c r="C77" s="940" t="s">
        <v>2395</v>
      </c>
      <c r="D77" s="940"/>
      <c r="E77" s="940"/>
      <c r="F77" s="952"/>
      <c r="G77" s="662">
        <f>G78</f>
        <v>0</v>
      </c>
      <c r="H77" s="662">
        <f t="shared" ref="H77:I77" si="27">H78</f>
        <v>0</v>
      </c>
      <c r="I77" s="663">
        <f t="shared" si="27"/>
        <v>120889.2</v>
      </c>
      <c r="J77" s="558"/>
      <c r="K77" s="558"/>
    </row>
    <row r="78" spans="1:11" s="559" customFormat="1" ht="177.75" customHeight="1" x14ac:dyDescent="0.2">
      <c r="A78" s="555" t="s">
        <v>2396</v>
      </c>
      <c r="B78" s="779"/>
      <c r="C78" s="780"/>
      <c r="D78" s="950" t="s">
        <v>2397</v>
      </c>
      <c r="E78" s="950"/>
      <c r="F78" s="951"/>
      <c r="G78" s="662"/>
      <c r="H78" s="663"/>
      <c r="I78" s="663">
        <v>120889.2</v>
      </c>
      <c r="J78" s="558"/>
      <c r="K78" s="558"/>
    </row>
    <row r="79" spans="1:11" s="559" customFormat="1" ht="43.5" customHeight="1" x14ac:dyDescent="0.2">
      <c r="A79" s="555" t="s">
        <v>18</v>
      </c>
      <c r="B79" s="779"/>
      <c r="C79" s="775"/>
      <c r="D79" s="940" t="s">
        <v>568</v>
      </c>
      <c r="E79" s="940"/>
      <c r="F79" s="941"/>
      <c r="G79" s="662"/>
      <c r="H79" s="561"/>
      <c r="I79" s="566"/>
      <c r="J79" s="558">
        <f t="shared" si="0"/>
        <v>0</v>
      </c>
      <c r="K79" s="558">
        <f t="shared" si="1"/>
        <v>0</v>
      </c>
    </row>
    <row r="80" spans="1:11" s="559" customFormat="1" ht="45" customHeight="1" x14ac:dyDescent="0.2">
      <c r="A80" s="555" t="s">
        <v>546</v>
      </c>
      <c r="B80" s="779"/>
      <c r="C80" s="775"/>
      <c r="D80" s="940" t="s">
        <v>547</v>
      </c>
      <c r="E80" s="940"/>
      <c r="F80" s="941"/>
      <c r="G80" s="662"/>
      <c r="H80" s="561"/>
      <c r="I80" s="566"/>
      <c r="J80" s="558">
        <f t="shared" si="0"/>
        <v>0</v>
      </c>
      <c r="K80" s="558">
        <f t="shared" si="1"/>
        <v>0</v>
      </c>
    </row>
    <row r="81" spans="1:11" s="559" customFormat="1" ht="33" customHeight="1" x14ac:dyDescent="0.2">
      <c r="A81" s="555" t="s">
        <v>809</v>
      </c>
      <c r="B81" s="779"/>
      <c r="C81" s="775"/>
      <c r="D81" s="940" t="s">
        <v>687</v>
      </c>
      <c r="E81" s="940"/>
      <c r="F81" s="941"/>
      <c r="G81" s="662"/>
      <c r="H81" s="561"/>
      <c r="I81" s="566"/>
      <c r="J81" s="558">
        <f t="shared" ref="J81:J132" si="28">IF(G81=0, ,I81/G81*100)</f>
        <v>0</v>
      </c>
      <c r="K81" s="558">
        <f t="shared" ref="K81:K132" si="29">IF(H81=0, ,I81/H81*100)</f>
        <v>0</v>
      </c>
    </row>
    <row r="82" spans="1:11" s="559" customFormat="1" ht="33.75" customHeight="1" x14ac:dyDescent="0.2">
      <c r="A82" s="555" t="s">
        <v>548</v>
      </c>
      <c r="B82" s="556"/>
      <c r="C82" s="940" t="s">
        <v>549</v>
      </c>
      <c r="D82" s="940"/>
      <c r="E82" s="940"/>
      <c r="F82" s="941"/>
      <c r="G82" s="662"/>
      <c r="H82" s="561"/>
      <c r="I82" s="557"/>
      <c r="J82" s="558">
        <f t="shared" si="28"/>
        <v>0</v>
      </c>
      <c r="K82" s="558">
        <f t="shared" si="29"/>
        <v>0</v>
      </c>
    </row>
    <row r="83" spans="1:11" s="559" customFormat="1" ht="46.5" customHeight="1" x14ac:dyDescent="0.2">
      <c r="A83" s="555" t="s">
        <v>550</v>
      </c>
      <c r="B83" s="556"/>
      <c r="C83" s="940" t="s">
        <v>771</v>
      </c>
      <c r="D83" s="940"/>
      <c r="E83" s="940"/>
      <c r="F83" s="941"/>
      <c r="G83" s="662">
        <f>SUM(G84:G85)</f>
        <v>-8400</v>
      </c>
      <c r="H83" s="663">
        <f t="shared" ref="H83:I83" si="30">SUM(H84:H85)</f>
        <v>-8400</v>
      </c>
      <c r="I83" s="663">
        <f t="shared" si="30"/>
        <v>-6768</v>
      </c>
      <c r="J83" s="558">
        <f t="shared" si="28"/>
        <v>80.571428571428569</v>
      </c>
      <c r="K83" s="558">
        <f t="shared" si="29"/>
        <v>80.571428571428569</v>
      </c>
    </row>
    <row r="84" spans="1:11" s="559" customFormat="1" ht="60.75" customHeight="1" x14ac:dyDescent="0.2">
      <c r="A84" s="555" t="s">
        <v>551</v>
      </c>
      <c r="B84" s="556"/>
      <c r="C84" s="667"/>
      <c r="D84" s="940" t="s">
        <v>1145</v>
      </c>
      <c r="E84" s="953"/>
      <c r="F84" s="954"/>
      <c r="G84" s="668">
        <v>-8400</v>
      </c>
      <c r="H84" s="561">
        <f>-7950-450</f>
        <v>-8400</v>
      </c>
      <c r="I84" s="557">
        <v>-6768</v>
      </c>
      <c r="J84" s="558">
        <f t="shared" si="28"/>
        <v>80.571428571428569</v>
      </c>
      <c r="K84" s="558">
        <f t="shared" si="29"/>
        <v>80.571428571428569</v>
      </c>
    </row>
    <row r="85" spans="1:11" s="559" customFormat="1" ht="90" customHeight="1" x14ac:dyDescent="0.2">
      <c r="A85" s="555" t="s">
        <v>280</v>
      </c>
      <c r="B85" s="556"/>
      <c r="C85" s="667"/>
      <c r="D85" s="940" t="s">
        <v>1144</v>
      </c>
      <c r="E85" s="953"/>
      <c r="F85" s="954"/>
      <c r="G85" s="668"/>
      <c r="H85" s="561"/>
      <c r="I85" s="557"/>
      <c r="J85" s="558">
        <f t="shared" si="28"/>
        <v>0</v>
      </c>
      <c r="K85" s="558">
        <f t="shared" si="29"/>
        <v>0</v>
      </c>
    </row>
    <row r="86" spans="1:11" s="559" customFormat="1" ht="45.75" customHeight="1" x14ac:dyDescent="0.2">
      <c r="A86" s="555" t="s">
        <v>281</v>
      </c>
      <c r="B86" s="946" t="s">
        <v>757</v>
      </c>
      <c r="C86" s="940"/>
      <c r="D86" s="940"/>
      <c r="E86" s="940"/>
      <c r="F86" s="941"/>
      <c r="G86" s="662">
        <f>SUM(G87:G88)</f>
        <v>2852</v>
      </c>
      <c r="H86" s="663">
        <f t="shared" ref="H86:I86" si="31">SUM(H87:H88)</f>
        <v>-18.5</v>
      </c>
      <c r="I86" s="663">
        <f t="shared" si="31"/>
        <v>2909.8999999999996</v>
      </c>
      <c r="J86" s="558"/>
      <c r="K86" s="558"/>
    </row>
    <row r="87" spans="1:11" s="559" customFormat="1" ht="49.5" customHeight="1" x14ac:dyDescent="0.2">
      <c r="A87" s="555" t="s">
        <v>282</v>
      </c>
      <c r="B87" s="556"/>
      <c r="C87" s="940" t="s">
        <v>462</v>
      </c>
      <c r="D87" s="940"/>
      <c r="E87" s="940"/>
      <c r="F87" s="941"/>
      <c r="G87" s="662">
        <v>2870.5</v>
      </c>
      <c r="H87" s="561"/>
      <c r="I87" s="557">
        <f>1478.9+232+699.8+499.2</f>
        <v>2909.8999999999996</v>
      </c>
      <c r="J87" s="558">
        <f t="shared" si="28"/>
        <v>101.37258317366312</v>
      </c>
      <c r="K87" s="558">
        <f t="shared" si="29"/>
        <v>0</v>
      </c>
    </row>
    <row r="88" spans="1:11" s="559" customFormat="1" ht="49.5" customHeight="1" x14ac:dyDescent="0.2">
      <c r="A88" s="555" t="s">
        <v>283</v>
      </c>
      <c r="B88" s="556"/>
      <c r="C88" s="940" t="s">
        <v>11</v>
      </c>
      <c r="D88" s="940"/>
      <c r="E88" s="940"/>
      <c r="F88" s="941"/>
      <c r="G88" s="662">
        <v>-18.5</v>
      </c>
      <c r="H88" s="561">
        <v>-18.5</v>
      </c>
      <c r="I88" s="557"/>
      <c r="J88" s="558">
        <f t="shared" si="28"/>
        <v>0</v>
      </c>
      <c r="K88" s="558">
        <f t="shared" si="29"/>
        <v>0</v>
      </c>
    </row>
    <row r="89" spans="1:11" s="552" customFormat="1" ht="31.5" customHeight="1" x14ac:dyDescent="0.2">
      <c r="A89" s="555" t="s">
        <v>1533</v>
      </c>
      <c r="B89" s="946" t="s">
        <v>1143</v>
      </c>
      <c r="C89" s="940"/>
      <c r="D89" s="940"/>
      <c r="E89" s="940"/>
      <c r="F89" s="941"/>
      <c r="G89" s="662">
        <f>SUM(G90:G91)</f>
        <v>3417.2</v>
      </c>
      <c r="H89" s="663">
        <f t="shared" ref="H89:I89" si="32">SUM(H90:H91)</f>
        <v>0</v>
      </c>
      <c r="I89" s="663">
        <f t="shared" si="32"/>
        <v>3972.82</v>
      </c>
      <c r="J89" s="558"/>
      <c r="K89" s="558">
        <f t="shared" si="29"/>
        <v>0</v>
      </c>
    </row>
    <row r="90" spans="1:11" s="559" customFormat="1" ht="45.75" customHeight="1" x14ac:dyDescent="0.2">
      <c r="A90" s="555" t="s">
        <v>284</v>
      </c>
      <c r="B90" s="556"/>
      <c r="C90" s="940" t="s">
        <v>205</v>
      </c>
      <c r="D90" s="940"/>
      <c r="E90" s="940"/>
      <c r="F90" s="941"/>
      <c r="G90" s="662">
        <v>3417.2</v>
      </c>
      <c r="H90" s="561"/>
      <c r="I90" s="557">
        <f>0.07+0.35+294.3+371.2+107+105+1.7+5+2128.4+870.6+3+86.2</f>
        <v>3972.82</v>
      </c>
      <c r="J90" s="558">
        <f t="shared" si="28"/>
        <v>116.25951071052324</v>
      </c>
      <c r="K90" s="558">
        <f t="shared" si="29"/>
        <v>0</v>
      </c>
    </row>
    <row r="91" spans="1:11" s="559" customFormat="1" ht="33.75" customHeight="1" x14ac:dyDescent="0.2">
      <c r="A91" s="555" t="s">
        <v>285</v>
      </c>
      <c r="B91" s="556"/>
      <c r="C91" s="940" t="s">
        <v>795</v>
      </c>
      <c r="D91" s="940"/>
      <c r="E91" s="940"/>
      <c r="F91" s="941"/>
      <c r="G91" s="662"/>
      <c r="H91" s="561"/>
      <c r="I91" s="557"/>
      <c r="J91" s="558">
        <f t="shared" si="28"/>
        <v>0</v>
      </c>
      <c r="K91" s="558">
        <f t="shared" si="29"/>
        <v>0</v>
      </c>
    </row>
    <row r="92" spans="1:11" s="559" customFormat="1" ht="79.5" customHeight="1" x14ac:dyDescent="0.2">
      <c r="A92" s="555" t="s">
        <v>688</v>
      </c>
      <c r="B92" s="946" t="s">
        <v>1760</v>
      </c>
      <c r="C92" s="940"/>
      <c r="D92" s="940"/>
      <c r="E92" s="940"/>
      <c r="F92" s="941"/>
      <c r="G92" s="662">
        <f>SUM(G93:G94)</f>
        <v>0</v>
      </c>
      <c r="H92" s="663">
        <f t="shared" ref="H92:I92" si="33">SUM(H93:H94)</f>
        <v>0</v>
      </c>
      <c r="I92" s="663">
        <f t="shared" si="33"/>
        <v>0</v>
      </c>
      <c r="J92" s="558">
        <f t="shared" si="28"/>
        <v>0</v>
      </c>
      <c r="K92" s="558">
        <f t="shared" si="29"/>
        <v>0</v>
      </c>
    </row>
    <row r="93" spans="1:11" s="559" customFormat="1" ht="77.25" customHeight="1" x14ac:dyDescent="0.2">
      <c r="A93" s="555" t="s">
        <v>689</v>
      </c>
      <c r="B93" s="556"/>
      <c r="C93" s="940" t="s">
        <v>1534</v>
      </c>
      <c r="D93" s="940"/>
      <c r="E93" s="940"/>
      <c r="F93" s="941"/>
      <c r="G93" s="662"/>
      <c r="H93" s="561"/>
      <c r="I93" s="557"/>
      <c r="J93" s="558">
        <f t="shared" si="28"/>
        <v>0</v>
      </c>
      <c r="K93" s="558">
        <f t="shared" si="29"/>
        <v>0</v>
      </c>
    </row>
    <row r="94" spans="1:11" s="559" customFormat="1" ht="76.5" customHeight="1" x14ac:dyDescent="0.2">
      <c r="A94" s="555" t="s">
        <v>690</v>
      </c>
      <c r="B94" s="556"/>
      <c r="C94" s="940" t="s">
        <v>1535</v>
      </c>
      <c r="D94" s="940"/>
      <c r="E94" s="940"/>
      <c r="F94" s="941"/>
      <c r="G94" s="662"/>
      <c r="H94" s="561"/>
      <c r="I94" s="557"/>
      <c r="J94" s="558">
        <f t="shared" si="28"/>
        <v>0</v>
      </c>
      <c r="K94" s="558">
        <f t="shared" si="29"/>
        <v>0</v>
      </c>
    </row>
    <row r="95" spans="1:11" s="559" customFormat="1" ht="30.75" customHeight="1" x14ac:dyDescent="0.2">
      <c r="A95" s="555" t="s">
        <v>691</v>
      </c>
      <c r="B95" s="946" t="s">
        <v>692</v>
      </c>
      <c r="C95" s="940"/>
      <c r="D95" s="940"/>
      <c r="E95" s="940"/>
      <c r="F95" s="941"/>
      <c r="G95" s="662">
        <f>SUM(G96,G99,G103,G106)</f>
        <v>0</v>
      </c>
      <c r="H95" s="663">
        <f t="shared" ref="H95:I95" si="34">SUM(H96,H99,H103,H106)</f>
        <v>0</v>
      </c>
      <c r="I95" s="663">
        <f t="shared" si="34"/>
        <v>228775.19999999925</v>
      </c>
      <c r="J95" s="558">
        <f t="shared" si="28"/>
        <v>0</v>
      </c>
      <c r="K95" s="558"/>
    </row>
    <row r="96" spans="1:11" s="559" customFormat="1" ht="47.25" customHeight="1" x14ac:dyDescent="0.2">
      <c r="A96" s="555" t="s">
        <v>693</v>
      </c>
      <c r="B96" s="556"/>
      <c r="C96" s="940" t="s">
        <v>1142</v>
      </c>
      <c r="D96" s="940"/>
      <c r="E96" s="940"/>
      <c r="F96" s="941"/>
      <c r="G96" s="662">
        <f>SUM(G97:G98)</f>
        <v>0</v>
      </c>
      <c r="H96" s="663">
        <f t="shared" ref="H96:I96" si="35">SUM(H97:H98)</f>
        <v>0</v>
      </c>
      <c r="I96" s="663">
        <f t="shared" si="35"/>
        <v>-12952652.800000001</v>
      </c>
      <c r="J96" s="558">
        <f t="shared" si="28"/>
        <v>0</v>
      </c>
      <c r="K96" s="558">
        <f t="shared" si="29"/>
        <v>0</v>
      </c>
    </row>
    <row r="97" spans="1:11" s="559" customFormat="1" ht="112.5" customHeight="1" x14ac:dyDescent="0.2">
      <c r="A97" s="555" t="s">
        <v>694</v>
      </c>
      <c r="B97" s="556"/>
      <c r="C97" s="775"/>
      <c r="D97" s="940" t="s">
        <v>1141</v>
      </c>
      <c r="E97" s="940"/>
      <c r="F97" s="941"/>
      <c r="G97" s="662"/>
      <c r="H97" s="561"/>
      <c r="I97" s="557">
        <v>-12952652.800000001</v>
      </c>
      <c r="J97" s="558">
        <f t="shared" si="28"/>
        <v>0</v>
      </c>
      <c r="K97" s="558">
        <f t="shared" si="29"/>
        <v>0</v>
      </c>
    </row>
    <row r="98" spans="1:11" s="563" customFormat="1" ht="150.75" customHeight="1" x14ac:dyDescent="0.2">
      <c r="A98" s="555" t="s">
        <v>695</v>
      </c>
      <c r="B98" s="556"/>
      <c r="C98" s="775"/>
      <c r="D98" s="940" t="s">
        <v>1140</v>
      </c>
      <c r="E98" s="940"/>
      <c r="F98" s="941"/>
      <c r="G98" s="662"/>
      <c r="H98" s="561"/>
      <c r="I98" s="557"/>
      <c r="J98" s="558">
        <f t="shared" si="28"/>
        <v>0</v>
      </c>
      <c r="K98" s="558">
        <f t="shared" si="29"/>
        <v>0</v>
      </c>
    </row>
    <row r="99" spans="1:11" s="559" customFormat="1" ht="89.25" customHeight="1" x14ac:dyDescent="0.2">
      <c r="A99" s="555" t="s">
        <v>696</v>
      </c>
      <c r="B99" s="556"/>
      <c r="C99" s="940" t="s">
        <v>1139</v>
      </c>
      <c r="D99" s="940"/>
      <c r="E99" s="940"/>
      <c r="F99" s="941"/>
      <c r="G99" s="662">
        <f t="shared" ref="G99:H99" si="36">SUM(G100:G102)</f>
        <v>0</v>
      </c>
      <c r="H99" s="663">
        <f t="shared" si="36"/>
        <v>0</v>
      </c>
      <c r="I99" s="663">
        <f>SUM(I100:I102)</f>
        <v>0</v>
      </c>
      <c r="J99" s="558">
        <f t="shared" si="28"/>
        <v>0</v>
      </c>
      <c r="K99" s="558">
        <f t="shared" si="29"/>
        <v>0</v>
      </c>
    </row>
    <row r="100" spans="1:11" s="559" customFormat="1" ht="136.5" customHeight="1" x14ac:dyDescent="0.2">
      <c r="A100" s="555" t="s">
        <v>697</v>
      </c>
      <c r="B100" s="556"/>
      <c r="C100" s="775"/>
      <c r="D100" s="940" t="s">
        <v>1815</v>
      </c>
      <c r="E100" s="940"/>
      <c r="F100" s="952"/>
      <c r="G100" s="662"/>
      <c r="H100" s="561"/>
      <c r="I100" s="557">
        <f>655936.8-655936.8</f>
        <v>0</v>
      </c>
      <c r="J100" s="558">
        <f t="shared" si="28"/>
        <v>0</v>
      </c>
      <c r="K100" s="558">
        <f t="shared" si="29"/>
        <v>0</v>
      </c>
    </row>
    <row r="101" spans="1:11" s="559" customFormat="1" ht="137.25" customHeight="1" x14ac:dyDescent="0.2">
      <c r="A101" s="555" t="s">
        <v>698</v>
      </c>
      <c r="B101" s="556"/>
      <c r="C101" s="775"/>
      <c r="D101" s="955" t="s">
        <v>1138</v>
      </c>
      <c r="E101" s="955"/>
      <c r="F101" s="956"/>
      <c r="G101" s="662"/>
      <c r="H101" s="561"/>
      <c r="I101" s="557">
        <f>2051847.2-2051847.2</f>
        <v>0</v>
      </c>
      <c r="J101" s="558">
        <f t="shared" si="28"/>
        <v>0</v>
      </c>
      <c r="K101" s="558">
        <f t="shared" si="29"/>
        <v>0</v>
      </c>
    </row>
    <row r="102" spans="1:11" s="559" customFormat="1" ht="129.75" customHeight="1" x14ac:dyDescent="0.2">
      <c r="A102" s="555" t="s">
        <v>1559</v>
      </c>
      <c r="B102" s="556"/>
      <c r="C102" s="775"/>
      <c r="D102" s="940" t="s">
        <v>1560</v>
      </c>
      <c r="E102" s="940"/>
      <c r="F102" s="941"/>
      <c r="G102" s="662"/>
      <c r="H102" s="669"/>
      <c r="I102" s="670">
        <f>6558221.8-6558221.8</f>
        <v>0</v>
      </c>
      <c r="J102" s="558">
        <f t="shared" si="28"/>
        <v>0</v>
      </c>
      <c r="K102" s="558">
        <f t="shared" si="29"/>
        <v>0</v>
      </c>
    </row>
    <row r="103" spans="1:11" s="559" customFormat="1" ht="51.75" customHeight="1" x14ac:dyDescent="0.2">
      <c r="A103" s="555" t="s">
        <v>701</v>
      </c>
      <c r="B103" s="556"/>
      <c r="C103" s="940" t="s">
        <v>1137</v>
      </c>
      <c r="D103" s="940"/>
      <c r="E103" s="940"/>
      <c r="F103" s="941"/>
      <c r="G103" s="662">
        <f>SUM(G104:G105)</f>
        <v>0</v>
      </c>
      <c r="H103" s="663">
        <f t="shared" ref="H103:I103" si="37">SUM(H104:H105)</f>
        <v>0</v>
      </c>
      <c r="I103" s="663">
        <f t="shared" si="37"/>
        <v>13181428</v>
      </c>
      <c r="J103" s="558">
        <f t="shared" si="28"/>
        <v>0</v>
      </c>
      <c r="K103" s="558">
        <f t="shared" si="29"/>
        <v>0</v>
      </c>
    </row>
    <row r="104" spans="1:11" s="559" customFormat="1" ht="117" customHeight="1" x14ac:dyDescent="0.2">
      <c r="A104" s="555" t="s">
        <v>702</v>
      </c>
      <c r="B104" s="556"/>
      <c r="C104" s="775"/>
      <c r="D104" s="940" t="s">
        <v>1136</v>
      </c>
      <c r="E104" s="940"/>
      <c r="F104" s="941"/>
      <c r="G104" s="662"/>
      <c r="H104" s="561"/>
      <c r="I104" s="557">
        <v>13181428</v>
      </c>
      <c r="J104" s="558">
        <f t="shared" si="28"/>
        <v>0</v>
      </c>
      <c r="K104" s="558">
        <f t="shared" si="29"/>
        <v>0</v>
      </c>
    </row>
    <row r="105" spans="1:11" s="559" customFormat="1" ht="152.25" customHeight="1" x14ac:dyDescent="0.2">
      <c r="A105" s="555" t="s">
        <v>703</v>
      </c>
      <c r="B105" s="556"/>
      <c r="C105" s="775"/>
      <c r="D105" s="940" t="s">
        <v>1135</v>
      </c>
      <c r="E105" s="940"/>
      <c r="F105" s="941"/>
      <c r="G105" s="662"/>
      <c r="H105" s="561"/>
      <c r="I105" s="557"/>
      <c r="J105" s="558">
        <f t="shared" si="28"/>
        <v>0</v>
      </c>
      <c r="K105" s="558">
        <f t="shared" si="29"/>
        <v>0</v>
      </c>
    </row>
    <row r="106" spans="1:11" s="559" customFormat="1" ht="48.75" customHeight="1" x14ac:dyDescent="0.2">
      <c r="A106" s="555" t="s">
        <v>1169</v>
      </c>
      <c r="B106" s="556"/>
      <c r="C106" s="940" t="s">
        <v>1170</v>
      </c>
      <c r="D106" s="947"/>
      <c r="E106" s="947"/>
      <c r="F106" s="941"/>
      <c r="G106" s="662">
        <f>SUM(G107:G108)</f>
        <v>0</v>
      </c>
      <c r="H106" s="663">
        <f t="shared" ref="H106:I106" si="38">SUM(H107:H108)</f>
        <v>0</v>
      </c>
      <c r="I106" s="663">
        <f t="shared" si="38"/>
        <v>0</v>
      </c>
      <c r="J106" s="558">
        <f t="shared" si="28"/>
        <v>0</v>
      </c>
      <c r="K106" s="558">
        <f t="shared" si="29"/>
        <v>0</v>
      </c>
    </row>
    <row r="107" spans="1:11" s="559" customFormat="1" ht="63.75" customHeight="1" x14ac:dyDescent="0.2">
      <c r="A107" s="555" t="s">
        <v>699</v>
      </c>
      <c r="B107" s="556"/>
      <c r="C107" s="667"/>
      <c r="D107" s="940" t="s">
        <v>700</v>
      </c>
      <c r="E107" s="947"/>
      <c r="F107" s="941"/>
      <c r="G107" s="662"/>
      <c r="H107" s="561"/>
      <c r="I107" s="557">
        <v>-916776.1</v>
      </c>
      <c r="J107" s="558">
        <f t="shared" si="28"/>
        <v>0</v>
      </c>
      <c r="K107" s="558">
        <f t="shared" si="29"/>
        <v>0</v>
      </c>
    </row>
    <row r="108" spans="1:11" s="559" customFormat="1" ht="78" customHeight="1" x14ac:dyDescent="0.2">
      <c r="A108" s="555" t="s">
        <v>704</v>
      </c>
      <c r="B108" s="556"/>
      <c r="C108" s="667"/>
      <c r="D108" s="940" t="s">
        <v>705</v>
      </c>
      <c r="E108" s="947"/>
      <c r="F108" s="941"/>
      <c r="G108" s="662"/>
      <c r="H108" s="561"/>
      <c r="I108" s="557">
        <v>916776.1</v>
      </c>
      <c r="J108" s="558">
        <f t="shared" si="28"/>
        <v>0</v>
      </c>
      <c r="K108" s="558">
        <f t="shared" si="29"/>
        <v>0</v>
      </c>
    </row>
    <row r="109" spans="1:11" s="552" customFormat="1" ht="37.5" customHeight="1" x14ac:dyDescent="0.2">
      <c r="A109" s="553" t="s">
        <v>481</v>
      </c>
      <c r="B109" s="937" t="s">
        <v>657</v>
      </c>
      <c r="C109" s="938"/>
      <c r="D109" s="938"/>
      <c r="E109" s="938"/>
      <c r="F109" s="939"/>
      <c r="G109" s="660">
        <f>SUM(G110,G113,G116,G119)</f>
        <v>-321913.19999999995</v>
      </c>
      <c r="H109" s="661">
        <f t="shared" ref="H109" si="39">SUM(H110,H113,H116,H119)</f>
        <v>-416763.5613</v>
      </c>
      <c r="I109" s="661">
        <f>SUM(I110,I113,I116,I119)</f>
        <v>-295987.80000000005</v>
      </c>
      <c r="J109" s="558"/>
      <c r="K109" s="558"/>
    </row>
    <row r="110" spans="1:11" s="552" customFormat="1" ht="35.25" customHeight="1" x14ac:dyDescent="0.2">
      <c r="A110" s="553" t="s">
        <v>482</v>
      </c>
      <c r="B110" s="937" t="s">
        <v>270</v>
      </c>
      <c r="C110" s="938"/>
      <c r="D110" s="938"/>
      <c r="E110" s="938"/>
      <c r="F110" s="939"/>
      <c r="G110" s="660">
        <f>SUM(G111:G112)</f>
        <v>-188262.7</v>
      </c>
      <c r="H110" s="661">
        <f t="shared" ref="H110:I110" si="40">SUM(H111:H112)</f>
        <v>-188262.7</v>
      </c>
      <c r="I110" s="661">
        <f t="shared" si="40"/>
        <v>-182542.2</v>
      </c>
      <c r="J110" s="558"/>
      <c r="K110" s="558"/>
    </row>
    <row r="111" spans="1:11" s="559" customFormat="1" ht="48" customHeight="1" x14ac:dyDescent="0.2">
      <c r="A111" s="555" t="s">
        <v>48</v>
      </c>
      <c r="B111" s="946" t="s">
        <v>70</v>
      </c>
      <c r="C111" s="940"/>
      <c r="D111" s="940"/>
      <c r="E111" s="940"/>
      <c r="F111" s="941"/>
      <c r="G111" s="662"/>
      <c r="H111" s="561"/>
      <c r="I111" s="557"/>
      <c r="J111" s="558">
        <f t="shared" si="28"/>
        <v>0</v>
      </c>
      <c r="K111" s="558">
        <f t="shared" si="29"/>
        <v>0</v>
      </c>
    </row>
    <row r="112" spans="1:11" s="559" customFormat="1" ht="46.5" customHeight="1" x14ac:dyDescent="0.2">
      <c r="A112" s="555" t="s">
        <v>49</v>
      </c>
      <c r="B112" s="946" t="s">
        <v>813</v>
      </c>
      <c r="C112" s="940"/>
      <c r="D112" s="940"/>
      <c r="E112" s="940"/>
      <c r="F112" s="941"/>
      <c r="G112" s="662">
        <v>-188262.7</v>
      </c>
      <c r="H112" s="557">
        <v>-188262.7</v>
      </c>
      <c r="I112" s="557">
        <v>-182542.2</v>
      </c>
      <c r="J112" s="558">
        <f t="shared" si="28"/>
        <v>96.961426772270869</v>
      </c>
      <c r="K112" s="558">
        <f t="shared" si="29"/>
        <v>96.961426772270869</v>
      </c>
    </row>
    <row r="113" spans="1:11" s="552" customFormat="1" ht="75.75" customHeight="1" x14ac:dyDescent="0.2">
      <c r="A113" s="553" t="s">
        <v>50</v>
      </c>
      <c r="B113" s="937" t="s">
        <v>325</v>
      </c>
      <c r="C113" s="938"/>
      <c r="D113" s="938"/>
      <c r="E113" s="938"/>
      <c r="F113" s="939"/>
      <c r="G113" s="660">
        <f>SUM(G114:G115)</f>
        <v>-51195.9</v>
      </c>
      <c r="H113" s="661">
        <f t="shared" ref="H113:I113" si="41">SUM(H114:H115)</f>
        <v>-60208.7</v>
      </c>
      <c r="I113" s="661">
        <f t="shared" si="41"/>
        <v>-50528.2</v>
      </c>
      <c r="J113" s="558"/>
      <c r="K113" s="558"/>
    </row>
    <row r="114" spans="1:11" s="559" customFormat="1" ht="80.25" customHeight="1" x14ac:dyDescent="0.2">
      <c r="A114" s="555" t="s">
        <v>51</v>
      </c>
      <c r="B114" s="946" t="s">
        <v>326</v>
      </c>
      <c r="C114" s="940"/>
      <c r="D114" s="940"/>
      <c r="E114" s="940"/>
      <c r="F114" s="941"/>
      <c r="G114" s="662">
        <v>9012.9</v>
      </c>
      <c r="H114" s="561"/>
      <c r="I114" s="557">
        <v>4930</v>
      </c>
      <c r="J114" s="558">
        <f t="shared" si="28"/>
        <v>54.699375339790748</v>
      </c>
      <c r="K114" s="558">
        <f t="shared" si="29"/>
        <v>0</v>
      </c>
    </row>
    <row r="115" spans="1:11" s="559" customFormat="1" ht="136.5" customHeight="1" x14ac:dyDescent="0.2">
      <c r="A115" s="555" t="s">
        <v>52</v>
      </c>
      <c r="B115" s="946" t="s">
        <v>601</v>
      </c>
      <c r="C115" s="940"/>
      <c r="D115" s="940"/>
      <c r="E115" s="940"/>
      <c r="F115" s="941"/>
      <c r="G115" s="662">
        <v>-60208.800000000003</v>
      </c>
      <c r="H115" s="557">
        <v>-60208.7</v>
      </c>
      <c r="I115" s="557">
        <v>-55458.2</v>
      </c>
      <c r="J115" s="558">
        <f t="shared" si="28"/>
        <v>92.1097912597494</v>
      </c>
      <c r="K115" s="558">
        <f t="shared" si="29"/>
        <v>92.109944243938173</v>
      </c>
    </row>
    <row r="116" spans="1:11" s="552" customFormat="1" ht="32.25" customHeight="1" x14ac:dyDescent="0.2">
      <c r="A116" s="553" t="s">
        <v>53</v>
      </c>
      <c r="B116" s="937" t="s">
        <v>54</v>
      </c>
      <c r="C116" s="938"/>
      <c r="D116" s="938"/>
      <c r="E116" s="938"/>
      <c r="F116" s="939"/>
      <c r="G116" s="660">
        <f>SUM(G117:G118)</f>
        <v>0</v>
      </c>
      <c r="H116" s="661">
        <f t="shared" ref="H116:I116" si="42">SUM(H117:H118)</f>
        <v>0</v>
      </c>
      <c r="I116" s="661">
        <f t="shared" si="42"/>
        <v>0</v>
      </c>
      <c r="J116" s="558">
        <f t="shared" si="28"/>
        <v>0</v>
      </c>
      <c r="K116" s="558">
        <f t="shared" si="29"/>
        <v>0</v>
      </c>
    </row>
    <row r="117" spans="1:11" s="559" customFormat="1" ht="32.25" customHeight="1" x14ac:dyDescent="0.2">
      <c r="A117" s="555" t="s">
        <v>55</v>
      </c>
      <c r="B117" s="946" t="s">
        <v>135</v>
      </c>
      <c r="C117" s="940"/>
      <c r="D117" s="940"/>
      <c r="E117" s="940"/>
      <c r="F117" s="941"/>
      <c r="G117" s="662"/>
      <c r="H117" s="561"/>
      <c r="I117" s="557"/>
      <c r="J117" s="558">
        <f t="shared" si="28"/>
        <v>0</v>
      </c>
      <c r="K117" s="558">
        <f t="shared" si="29"/>
        <v>0</v>
      </c>
    </row>
    <row r="118" spans="1:11" s="559" customFormat="1" ht="31.5" customHeight="1" x14ac:dyDescent="0.2">
      <c r="A118" s="555" t="s">
        <v>136</v>
      </c>
      <c r="B118" s="946" t="s">
        <v>137</v>
      </c>
      <c r="C118" s="940"/>
      <c r="D118" s="940"/>
      <c r="E118" s="940"/>
      <c r="F118" s="941"/>
      <c r="G118" s="662"/>
      <c r="H118" s="561"/>
      <c r="I118" s="571"/>
      <c r="J118" s="558">
        <f t="shared" si="28"/>
        <v>0</v>
      </c>
      <c r="K118" s="558">
        <f t="shared" si="29"/>
        <v>0</v>
      </c>
    </row>
    <row r="119" spans="1:11" s="552" customFormat="1" ht="31.5" customHeight="1" x14ac:dyDescent="0.2">
      <c r="A119" s="553" t="s">
        <v>138</v>
      </c>
      <c r="B119" s="937" t="s">
        <v>602</v>
      </c>
      <c r="C119" s="938"/>
      <c r="D119" s="938"/>
      <c r="E119" s="938"/>
      <c r="F119" s="939"/>
      <c r="G119" s="660">
        <f>SUM(G120,G122,G125,G130)</f>
        <v>-82454.599999999977</v>
      </c>
      <c r="H119" s="661">
        <f>SUM(H120,H122,H125,H130)</f>
        <v>-168292.16129999998</v>
      </c>
      <c r="I119" s="661">
        <f>SUM(I120,I122,I125,I130)</f>
        <v>-62917.400000000009</v>
      </c>
      <c r="J119" s="558"/>
      <c r="K119" s="558"/>
    </row>
    <row r="120" spans="1:11" s="559" customFormat="1" ht="22.5" customHeight="1" x14ac:dyDescent="0.2">
      <c r="A120" s="555" t="s">
        <v>139</v>
      </c>
      <c r="B120" s="946" t="s">
        <v>603</v>
      </c>
      <c r="C120" s="940"/>
      <c r="D120" s="940"/>
      <c r="E120" s="940"/>
      <c r="F120" s="941"/>
      <c r="G120" s="560">
        <f>SUM(G121)</f>
        <v>-6350.4</v>
      </c>
      <c r="H120" s="561">
        <f>SUM(H121)</f>
        <v>-6350.3612999999996</v>
      </c>
      <c r="I120" s="561">
        <f>SUM(I121)</f>
        <v>0</v>
      </c>
      <c r="J120" s="558">
        <f t="shared" si="28"/>
        <v>0</v>
      </c>
      <c r="K120" s="558">
        <f t="shared" si="29"/>
        <v>0</v>
      </c>
    </row>
    <row r="121" spans="1:11" s="559" customFormat="1" ht="102" customHeight="1" x14ac:dyDescent="0.2">
      <c r="A121" s="555" t="s">
        <v>753</v>
      </c>
      <c r="B121" s="556"/>
      <c r="C121" s="940" t="s">
        <v>398</v>
      </c>
      <c r="D121" s="940"/>
      <c r="E121" s="940"/>
      <c r="F121" s="941"/>
      <c r="G121" s="662">
        <v>-6350.4</v>
      </c>
      <c r="H121" s="557">
        <v>-6350.3612999999996</v>
      </c>
      <c r="I121" s="557"/>
      <c r="J121" s="558">
        <f t="shared" si="28"/>
        <v>0</v>
      </c>
      <c r="K121" s="558">
        <f t="shared" si="29"/>
        <v>0</v>
      </c>
    </row>
    <row r="122" spans="1:11" s="559" customFormat="1" ht="32.25" customHeight="1" x14ac:dyDescent="0.2">
      <c r="A122" s="555" t="s">
        <v>775</v>
      </c>
      <c r="B122" s="946" t="s">
        <v>658</v>
      </c>
      <c r="C122" s="940"/>
      <c r="D122" s="940"/>
      <c r="E122" s="940"/>
      <c r="F122" s="941"/>
      <c r="G122" s="662">
        <f>SUM(G123:G124)</f>
        <v>-76104.199999999983</v>
      </c>
      <c r="H122" s="663">
        <f t="shared" ref="H122:I122" si="43">SUM(H123:H124)</f>
        <v>-161941.79999999999</v>
      </c>
      <c r="I122" s="663">
        <f t="shared" si="43"/>
        <v>-62917.400000000009</v>
      </c>
      <c r="J122" s="558"/>
      <c r="K122" s="558"/>
    </row>
    <row r="123" spans="1:11" s="559" customFormat="1" ht="75.75" customHeight="1" x14ac:dyDescent="0.2">
      <c r="A123" s="555" t="s">
        <v>776</v>
      </c>
      <c r="B123" s="556"/>
      <c r="C123" s="940" t="s">
        <v>781</v>
      </c>
      <c r="D123" s="940"/>
      <c r="E123" s="940"/>
      <c r="F123" s="941"/>
      <c r="G123" s="662">
        <v>85837.6</v>
      </c>
      <c r="H123" s="561"/>
      <c r="I123" s="557">
        <v>85779.3</v>
      </c>
      <c r="J123" s="558">
        <f t="shared" si="28"/>
        <v>99.93208104606839</v>
      </c>
      <c r="K123" s="558">
        <f t="shared" si="29"/>
        <v>0</v>
      </c>
    </row>
    <row r="124" spans="1:11" s="559" customFormat="1" ht="60.75" customHeight="1" x14ac:dyDescent="0.2">
      <c r="A124" s="555" t="s">
        <v>777</v>
      </c>
      <c r="B124" s="556"/>
      <c r="C124" s="940" t="s">
        <v>780</v>
      </c>
      <c r="D124" s="940"/>
      <c r="E124" s="940"/>
      <c r="F124" s="941"/>
      <c r="G124" s="662">
        <v>-161941.79999999999</v>
      </c>
      <c r="H124" s="557">
        <v>-161941.79999999999</v>
      </c>
      <c r="I124" s="557">
        <v>-148696.70000000001</v>
      </c>
      <c r="J124" s="558">
        <f t="shared" si="28"/>
        <v>91.821073990779425</v>
      </c>
      <c r="K124" s="558">
        <f t="shared" si="29"/>
        <v>91.821073990779425</v>
      </c>
    </row>
    <row r="125" spans="1:11" s="559" customFormat="1" ht="33" customHeight="1" x14ac:dyDescent="0.2">
      <c r="A125" s="555" t="s">
        <v>1134</v>
      </c>
      <c r="B125" s="946" t="s">
        <v>1133</v>
      </c>
      <c r="C125" s="940"/>
      <c r="D125" s="940"/>
      <c r="E125" s="940"/>
      <c r="F125" s="941"/>
      <c r="G125" s="662">
        <f>SUM(G126:G129)</f>
        <v>0</v>
      </c>
      <c r="H125" s="663">
        <f t="shared" ref="H125:I125" si="44">SUM(H126:H129)</f>
        <v>0</v>
      </c>
      <c r="I125" s="663">
        <f t="shared" si="44"/>
        <v>0</v>
      </c>
      <c r="J125" s="558">
        <f t="shared" si="28"/>
        <v>0</v>
      </c>
      <c r="K125" s="558">
        <f t="shared" si="29"/>
        <v>0</v>
      </c>
    </row>
    <row r="126" spans="1:11" s="559" customFormat="1" ht="51" customHeight="1" x14ac:dyDescent="0.2">
      <c r="A126" s="555" t="s">
        <v>1065</v>
      </c>
      <c r="B126" s="779"/>
      <c r="C126" s="940" t="s">
        <v>1132</v>
      </c>
      <c r="D126" s="940"/>
      <c r="E126" s="940"/>
      <c r="F126" s="952"/>
      <c r="G126" s="671"/>
      <c r="H126" s="561"/>
      <c r="I126" s="557"/>
      <c r="J126" s="558">
        <f t="shared" si="28"/>
        <v>0</v>
      </c>
      <c r="K126" s="558">
        <f t="shared" si="29"/>
        <v>0</v>
      </c>
    </row>
    <row r="127" spans="1:11" s="559" customFormat="1" ht="53.25" customHeight="1" x14ac:dyDescent="0.2">
      <c r="A127" s="555" t="s">
        <v>1536</v>
      </c>
      <c r="B127" s="779"/>
      <c r="C127" s="940" t="s">
        <v>1537</v>
      </c>
      <c r="D127" s="940"/>
      <c r="E127" s="940"/>
      <c r="F127" s="952"/>
      <c r="G127" s="671"/>
      <c r="H127" s="561"/>
      <c r="I127" s="557"/>
      <c r="J127" s="558">
        <f t="shared" si="28"/>
        <v>0</v>
      </c>
      <c r="K127" s="558">
        <f t="shared" si="29"/>
        <v>0</v>
      </c>
    </row>
    <row r="128" spans="1:11" s="559" customFormat="1" ht="34.5" customHeight="1" x14ac:dyDescent="0.2">
      <c r="A128" s="555" t="s">
        <v>778</v>
      </c>
      <c r="B128" s="556"/>
      <c r="C128" s="940" t="s">
        <v>420</v>
      </c>
      <c r="D128" s="940"/>
      <c r="E128" s="940"/>
      <c r="F128" s="941"/>
      <c r="G128" s="662"/>
      <c r="H128" s="561"/>
      <c r="I128" s="557"/>
      <c r="J128" s="558">
        <f t="shared" si="28"/>
        <v>0</v>
      </c>
      <c r="K128" s="558">
        <f t="shared" si="29"/>
        <v>0</v>
      </c>
    </row>
    <row r="129" spans="1:11" s="559" customFormat="1" ht="46.5" customHeight="1" x14ac:dyDescent="0.2">
      <c r="A129" s="555" t="s">
        <v>421</v>
      </c>
      <c r="B129" s="556"/>
      <c r="C129" s="940" t="s">
        <v>610</v>
      </c>
      <c r="D129" s="940"/>
      <c r="E129" s="940"/>
      <c r="F129" s="941"/>
      <c r="G129" s="662"/>
      <c r="H129" s="561"/>
      <c r="I129" s="557"/>
      <c r="J129" s="558">
        <f t="shared" si="28"/>
        <v>0</v>
      </c>
      <c r="K129" s="558">
        <f t="shared" si="29"/>
        <v>0</v>
      </c>
    </row>
    <row r="130" spans="1:11" s="559" customFormat="1" ht="37.5" customHeight="1" x14ac:dyDescent="0.2">
      <c r="A130" s="555" t="s">
        <v>1538</v>
      </c>
      <c r="B130" s="946" t="s">
        <v>1539</v>
      </c>
      <c r="C130" s="940"/>
      <c r="D130" s="940"/>
      <c r="E130" s="940"/>
      <c r="F130" s="941"/>
      <c r="G130" s="662">
        <f>SUM(G131:G132)</f>
        <v>0</v>
      </c>
      <c r="H130" s="663">
        <f t="shared" ref="H130:I130" si="45">SUM(H131:H132)</f>
        <v>0</v>
      </c>
      <c r="I130" s="663">
        <f t="shared" si="45"/>
        <v>0</v>
      </c>
      <c r="J130" s="558">
        <f t="shared" si="28"/>
        <v>0</v>
      </c>
      <c r="K130" s="558">
        <f t="shared" si="29"/>
        <v>0</v>
      </c>
    </row>
    <row r="131" spans="1:11" ht="48.75" customHeight="1" x14ac:dyDescent="0.2">
      <c r="A131" s="572" t="s">
        <v>1540</v>
      </c>
      <c r="B131" s="573"/>
      <c r="C131" s="873" t="s">
        <v>1541</v>
      </c>
      <c r="D131" s="873"/>
      <c r="E131" s="873"/>
      <c r="F131" s="941"/>
      <c r="G131" s="662"/>
      <c r="H131" s="670"/>
      <c r="I131" s="557"/>
      <c r="J131" s="558">
        <f t="shared" si="28"/>
        <v>0</v>
      </c>
      <c r="K131" s="558">
        <f t="shared" si="29"/>
        <v>0</v>
      </c>
    </row>
    <row r="132" spans="1:11" ht="46.5" customHeight="1" x14ac:dyDescent="0.2">
      <c r="A132" s="572" t="s">
        <v>1542</v>
      </c>
      <c r="B132" s="573"/>
      <c r="C132" s="873" t="s">
        <v>1543</v>
      </c>
      <c r="D132" s="873"/>
      <c r="E132" s="873"/>
      <c r="F132" s="941"/>
      <c r="G132" s="662"/>
      <c r="H132" s="670"/>
      <c r="I132" s="557"/>
      <c r="J132" s="558">
        <f t="shared" si="28"/>
        <v>0</v>
      </c>
      <c r="K132" s="558">
        <f t="shared" si="29"/>
        <v>0</v>
      </c>
    </row>
    <row r="133" spans="1:11" ht="22.5" customHeight="1" x14ac:dyDescent="0.2">
      <c r="A133" s="957"/>
      <c r="B133" s="958"/>
      <c r="C133" s="958"/>
      <c r="D133" s="958"/>
      <c r="E133" s="958"/>
      <c r="F133" s="958"/>
      <c r="G133" s="958"/>
      <c r="H133" s="958"/>
      <c r="I133" s="958"/>
      <c r="J133" s="958"/>
      <c r="K133" s="958"/>
    </row>
  </sheetData>
  <mergeCells count="136">
    <mergeCell ref="C132:F132"/>
    <mergeCell ref="A133:K133"/>
    <mergeCell ref="C126:F126"/>
    <mergeCell ref="C127:F127"/>
    <mergeCell ref="C128:F128"/>
    <mergeCell ref="C129:F129"/>
    <mergeCell ref="B130:F130"/>
    <mergeCell ref="C131:F131"/>
    <mergeCell ref="B120:F120"/>
    <mergeCell ref="C121:F121"/>
    <mergeCell ref="B122:F122"/>
    <mergeCell ref="C123:F123"/>
    <mergeCell ref="C124:F124"/>
    <mergeCell ref="B125:F125"/>
    <mergeCell ref="B114:F114"/>
    <mergeCell ref="B115:F115"/>
    <mergeCell ref="B116:F116"/>
    <mergeCell ref="B117:F117"/>
    <mergeCell ref="B118:F118"/>
    <mergeCell ref="B119:F119"/>
    <mergeCell ref="D108:F108"/>
    <mergeCell ref="B109:F109"/>
    <mergeCell ref="B110:F110"/>
    <mergeCell ref="B111:F111"/>
    <mergeCell ref="B112:F112"/>
    <mergeCell ref="B113:F113"/>
    <mergeCell ref="D102:F102"/>
    <mergeCell ref="C103:F103"/>
    <mergeCell ref="D104:F104"/>
    <mergeCell ref="D105:F105"/>
    <mergeCell ref="C106:F106"/>
    <mergeCell ref="D107:F107"/>
    <mergeCell ref="C96:F96"/>
    <mergeCell ref="D97:F97"/>
    <mergeCell ref="D98:F98"/>
    <mergeCell ref="C99:F99"/>
    <mergeCell ref="D100:F100"/>
    <mergeCell ref="D101:F101"/>
    <mergeCell ref="C90:F90"/>
    <mergeCell ref="C91:F91"/>
    <mergeCell ref="B92:F92"/>
    <mergeCell ref="C93:F93"/>
    <mergeCell ref="C94:F94"/>
    <mergeCell ref="B95:F95"/>
    <mergeCell ref="D84:F84"/>
    <mergeCell ref="D85:F85"/>
    <mergeCell ref="B86:F86"/>
    <mergeCell ref="C87:F87"/>
    <mergeCell ref="C88:F88"/>
    <mergeCell ref="B89:F89"/>
    <mergeCell ref="D78:F78"/>
    <mergeCell ref="D79:F79"/>
    <mergeCell ref="D80:F80"/>
    <mergeCell ref="D81:F81"/>
    <mergeCell ref="C82:F82"/>
    <mergeCell ref="C83:F83"/>
    <mergeCell ref="D72:F72"/>
    <mergeCell ref="D73:F73"/>
    <mergeCell ref="D74:F74"/>
    <mergeCell ref="D75:F75"/>
    <mergeCell ref="C76:F76"/>
    <mergeCell ref="C77:F77"/>
    <mergeCell ref="D66:F66"/>
    <mergeCell ref="B67:F67"/>
    <mergeCell ref="C68:F68"/>
    <mergeCell ref="D69:F69"/>
    <mergeCell ref="D70:F70"/>
    <mergeCell ref="E71:F71"/>
    <mergeCell ref="B60:F60"/>
    <mergeCell ref="C61:F61"/>
    <mergeCell ref="D62:F62"/>
    <mergeCell ref="D63:F63"/>
    <mergeCell ref="C64:F64"/>
    <mergeCell ref="D65:F65"/>
    <mergeCell ref="D54:F54"/>
    <mergeCell ref="D55:F55"/>
    <mergeCell ref="D56:F56"/>
    <mergeCell ref="D57:F57"/>
    <mergeCell ref="B58:F58"/>
    <mergeCell ref="C59:F59"/>
    <mergeCell ref="B48:F48"/>
    <mergeCell ref="C49:F49"/>
    <mergeCell ref="C50:F50"/>
    <mergeCell ref="C51:F51"/>
    <mergeCell ref="B52:F52"/>
    <mergeCell ref="C53:F53"/>
    <mergeCell ref="E42:F42"/>
    <mergeCell ref="C43:F43"/>
    <mergeCell ref="D44:F44"/>
    <mergeCell ref="D45:F45"/>
    <mergeCell ref="B46:F46"/>
    <mergeCell ref="B47:F47"/>
    <mergeCell ref="D36:F36"/>
    <mergeCell ref="E37:F37"/>
    <mergeCell ref="E38:F38"/>
    <mergeCell ref="E39:F39"/>
    <mergeCell ref="D40:F40"/>
    <mergeCell ref="E41:F41"/>
    <mergeCell ref="E30:F30"/>
    <mergeCell ref="C31:F31"/>
    <mergeCell ref="D32:F32"/>
    <mergeCell ref="D33:F33"/>
    <mergeCell ref="B34:F34"/>
    <mergeCell ref="C35:F35"/>
    <mergeCell ref="D24:F24"/>
    <mergeCell ref="E25:F25"/>
    <mergeCell ref="E26:F26"/>
    <mergeCell ref="E27:F27"/>
    <mergeCell ref="D28:F28"/>
    <mergeCell ref="E29:F29"/>
    <mergeCell ref="B18:F18"/>
    <mergeCell ref="C19:F19"/>
    <mergeCell ref="C20:F20"/>
    <mergeCell ref="B21:F21"/>
    <mergeCell ref="B22:F22"/>
    <mergeCell ref="C23:F23"/>
    <mergeCell ref="B12:F12"/>
    <mergeCell ref="C13:F13"/>
    <mergeCell ref="C14:F14"/>
    <mergeCell ref="B15:F15"/>
    <mergeCell ref="C16:F16"/>
    <mergeCell ref="C17:F17"/>
    <mergeCell ref="B6:F6"/>
    <mergeCell ref="B7:F7"/>
    <mergeCell ref="B8:F8"/>
    <mergeCell ref="B9:F9"/>
    <mergeCell ref="C10:F10"/>
    <mergeCell ref="C11:F11"/>
    <mergeCell ref="A1:K1"/>
    <mergeCell ref="A3:A5"/>
    <mergeCell ref="B3:F5"/>
    <mergeCell ref="G3:G5"/>
    <mergeCell ref="H3:H5"/>
    <mergeCell ref="I3:K3"/>
    <mergeCell ref="I4:I5"/>
    <mergeCell ref="J4:K4"/>
  </mergeCells>
  <printOptions horizontalCentered="1"/>
  <pageMargins left="0.39370078740157483" right="0" top="0.39370078740157483" bottom="0.59055118110236227" header="0.51181102362204722" footer="0.39370078740157483"/>
  <pageSetup paperSize="9" scale="65" firstPageNumber="19" orientation="portrait" useFirstPageNumber="1" r:id="rId1"/>
  <headerFooter alignWithMargins="0">
    <oddFooter>&amp;C&amp;P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2"/>
  </sheetPr>
  <dimension ref="A1:H27"/>
  <sheetViews>
    <sheetView showZeros="0" view="pageBreakPreview" zoomScale="106" zoomScaleNormal="100" zoomScaleSheetLayoutView="106" workbookViewId="0">
      <pane xSplit="1" ySplit="5" topLeftCell="B6" activePane="bottomRight" state="frozen"/>
      <selection activeCell="A4" sqref="A4:H4"/>
      <selection pane="topRight" activeCell="A4" sqref="A4:H4"/>
      <selection pane="bottomLeft" activeCell="A4" sqref="A4:H4"/>
      <selection pane="bottomRight" activeCell="C13" sqref="C13"/>
    </sheetView>
  </sheetViews>
  <sheetFormatPr defaultRowHeight="15" x14ac:dyDescent="0.2"/>
  <cols>
    <col min="1" max="1" width="60.42578125" style="382" customWidth="1"/>
    <col min="2" max="2" width="17.28515625" style="352" customWidth="1"/>
    <col min="3" max="3" width="16.85546875" style="383" customWidth="1"/>
    <col min="4" max="4" width="17.7109375" style="352" customWidth="1"/>
    <col min="5" max="5" width="1.42578125" style="384" customWidth="1"/>
    <col min="6" max="6" width="9.140625" style="385" hidden="1" customWidth="1"/>
    <col min="7" max="16384" width="9.140625" style="352"/>
  </cols>
  <sheetData>
    <row r="1" spans="1:6" ht="23.25" customHeight="1" x14ac:dyDescent="0.2">
      <c r="A1" s="961" t="s">
        <v>2318</v>
      </c>
      <c r="B1" s="961"/>
      <c r="C1" s="961"/>
      <c r="D1" s="961"/>
      <c r="E1" s="961"/>
      <c r="F1" s="961"/>
    </row>
    <row r="3" spans="1:6" s="354" customFormat="1" ht="22.5" customHeight="1" x14ac:dyDescent="0.2">
      <c r="A3" s="962" t="s">
        <v>650</v>
      </c>
      <c r="B3" s="962" t="s">
        <v>2321</v>
      </c>
      <c r="C3" s="962" t="s">
        <v>2322</v>
      </c>
      <c r="D3" s="962"/>
      <c r="E3" s="353"/>
      <c r="F3" s="963" t="s">
        <v>39</v>
      </c>
    </row>
    <row r="4" spans="1:6" s="354" customFormat="1" ht="165.75" customHeight="1" x14ac:dyDescent="0.2">
      <c r="A4" s="962"/>
      <c r="B4" s="962"/>
      <c r="C4" s="532" t="s">
        <v>357</v>
      </c>
      <c r="D4" s="532" t="s">
        <v>2323</v>
      </c>
      <c r="E4" s="353"/>
      <c r="F4" s="963"/>
    </row>
    <row r="5" spans="1:6" s="358" customFormat="1" ht="20.25" customHeight="1" x14ac:dyDescent="0.2">
      <c r="A5" s="355">
        <v>1</v>
      </c>
      <c r="B5" s="355">
        <v>2</v>
      </c>
      <c r="C5" s="355">
        <v>3</v>
      </c>
      <c r="D5" s="355">
        <v>4</v>
      </c>
      <c r="E5" s="356"/>
      <c r="F5" s="357"/>
    </row>
    <row r="6" spans="1:6" s="362" customFormat="1" ht="20.100000000000001" customHeight="1" x14ac:dyDescent="0.2">
      <c r="A6" s="735" t="s">
        <v>801</v>
      </c>
      <c r="B6" s="359">
        <f>SUM(B7:B9)</f>
        <v>9286061.8000000007</v>
      </c>
      <c r="C6" s="359">
        <f>SUM(C7:C9)</f>
        <v>8817127.7400000002</v>
      </c>
      <c r="D6" s="359">
        <f t="shared" ref="D6:D17" si="0">C6/B6%</f>
        <v>94.950129881754606</v>
      </c>
      <c r="E6" s="360"/>
      <c r="F6" s="361"/>
    </row>
    <row r="7" spans="1:6" ht="20.100000000000001" customHeight="1" x14ac:dyDescent="0.2">
      <c r="A7" s="736" t="s">
        <v>802</v>
      </c>
      <c r="B7" s="737">
        <v>7146806.5999999996</v>
      </c>
      <c r="C7" s="738">
        <v>7126633.7999999998</v>
      </c>
      <c r="D7" s="739">
        <f t="shared" si="0"/>
        <v>99.717736870058872</v>
      </c>
      <c r="E7" s="363"/>
      <c r="F7" s="364" t="s">
        <v>445</v>
      </c>
    </row>
    <row r="8" spans="1:6" ht="29.25" customHeight="1" x14ac:dyDescent="0.2">
      <c r="A8" s="736" t="s">
        <v>803</v>
      </c>
      <c r="B8" s="737">
        <v>519481.2</v>
      </c>
      <c r="C8" s="738">
        <v>116950.54</v>
      </c>
      <c r="D8" s="739">
        <f t="shared" si="0"/>
        <v>22.512949458036211</v>
      </c>
      <c r="E8" s="363"/>
      <c r="F8" s="364" t="s">
        <v>445</v>
      </c>
    </row>
    <row r="9" spans="1:6" ht="20.100000000000001" customHeight="1" x14ac:dyDescent="0.2">
      <c r="A9" s="736" t="s">
        <v>804</v>
      </c>
      <c r="B9" s="737">
        <v>1619774</v>
      </c>
      <c r="C9" s="738">
        <v>1573543.4</v>
      </c>
      <c r="D9" s="739">
        <f t="shared" si="0"/>
        <v>97.145861089263065</v>
      </c>
      <c r="E9" s="363"/>
      <c r="F9" s="364" t="s">
        <v>514</v>
      </c>
    </row>
    <row r="10" spans="1:6" s="362" customFormat="1" ht="20.100000000000001" customHeight="1" x14ac:dyDescent="0.2">
      <c r="A10" s="740" t="s">
        <v>805</v>
      </c>
      <c r="B10" s="741">
        <f>SUM(B11:B13)</f>
        <v>10035258.5</v>
      </c>
      <c r="C10" s="741">
        <f>SUM(C11:C13)</f>
        <v>9496893.1400000006</v>
      </c>
      <c r="D10" s="742">
        <f t="shared" si="0"/>
        <v>94.635261662666693</v>
      </c>
      <c r="E10" s="360"/>
      <c r="F10" s="361"/>
    </row>
    <row r="11" spans="1:6" ht="20.100000000000001" customHeight="1" x14ac:dyDescent="0.2">
      <c r="A11" s="736" t="s">
        <v>802</v>
      </c>
      <c r="B11" s="743">
        <v>7769785</v>
      </c>
      <c r="C11" s="744">
        <v>7670269.4000000004</v>
      </c>
      <c r="D11" s="739">
        <f t="shared" si="0"/>
        <v>98.71919750675211</v>
      </c>
      <c r="E11" s="363"/>
      <c r="F11" s="364" t="s">
        <v>445</v>
      </c>
    </row>
    <row r="12" spans="1:6" ht="20.100000000000001" customHeight="1" x14ac:dyDescent="0.2">
      <c r="A12" s="736" t="s">
        <v>803</v>
      </c>
      <c r="B12" s="743">
        <v>602687.30000000005</v>
      </c>
      <c r="C12" s="744">
        <v>187809.17</v>
      </c>
      <c r="D12" s="739">
        <f t="shared" si="0"/>
        <v>31.161959112129956</v>
      </c>
      <c r="E12" s="363"/>
      <c r="F12" s="364" t="s">
        <v>445</v>
      </c>
    </row>
    <row r="13" spans="1:6" ht="22.5" customHeight="1" x14ac:dyDescent="0.2">
      <c r="A13" s="736" t="s">
        <v>804</v>
      </c>
      <c r="B13" s="743">
        <v>1662786.2</v>
      </c>
      <c r="C13" s="744">
        <v>1638814.57</v>
      </c>
      <c r="D13" s="739">
        <f t="shared" si="0"/>
        <v>98.558345624951656</v>
      </c>
      <c r="E13" s="363"/>
      <c r="F13" s="364" t="s">
        <v>514</v>
      </c>
    </row>
    <row r="14" spans="1:6" s="362" customFormat="1" ht="49.5" customHeight="1" x14ac:dyDescent="0.2">
      <c r="A14" s="740" t="s">
        <v>759</v>
      </c>
      <c r="B14" s="741">
        <f>SUM(B15:B17)</f>
        <v>-749196.70000000042</v>
      </c>
      <c r="C14" s="741">
        <f>SUM(C15:C17)</f>
        <v>-679765.40000000072</v>
      </c>
      <c r="D14" s="742">
        <f t="shared" si="0"/>
        <v>90.732567295077558</v>
      </c>
      <c r="E14" s="360"/>
      <c r="F14" s="361"/>
    </row>
    <row r="15" spans="1:6" ht="20.100000000000001" customHeight="1" x14ac:dyDescent="0.2">
      <c r="A15" s="736" t="s">
        <v>802</v>
      </c>
      <c r="B15" s="557">
        <f>B7-B11</f>
        <v>-622978.40000000037</v>
      </c>
      <c r="C15" s="557">
        <f>C7-C11</f>
        <v>-543635.60000000056</v>
      </c>
      <c r="D15" s="739">
        <f t="shared" si="0"/>
        <v>87.263956503146858</v>
      </c>
      <c r="E15" s="363"/>
      <c r="F15" s="364" t="s">
        <v>445</v>
      </c>
    </row>
    <row r="16" spans="1:6" ht="20.100000000000001" customHeight="1" x14ac:dyDescent="0.2">
      <c r="A16" s="736" t="s">
        <v>803</v>
      </c>
      <c r="B16" s="557">
        <f t="shared" ref="B16:C16" si="1">B8-B12</f>
        <v>-83206.100000000035</v>
      </c>
      <c r="C16" s="557">
        <f t="shared" si="1"/>
        <v>-70858.630000000019</v>
      </c>
      <c r="D16" s="739">
        <f t="shared" si="0"/>
        <v>85.160378866453286</v>
      </c>
      <c r="E16" s="363"/>
      <c r="F16" s="364" t="s">
        <v>445</v>
      </c>
    </row>
    <row r="17" spans="1:8" ht="27.75" customHeight="1" x14ac:dyDescent="0.2">
      <c r="A17" s="736" t="s">
        <v>804</v>
      </c>
      <c r="B17" s="557">
        <f t="shared" ref="B17:C17" si="2">B9-B13</f>
        <v>-43012.199999999953</v>
      </c>
      <c r="C17" s="557">
        <f t="shared" si="2"/>
        <v>-65271.170000000158</v>
      </c>
      <c r="D17" s="557">
        <f t="shared" si="0"/>
        <v>151.75036385025697</v>
      </c>
      <c r="E17" s="363"/>
      <c r="F17" s="364" t="s">
        <v>514</v>
      </c>
    </row>
    <row r="18" spans="1:8" ht="7.5" customHeight="1" x14ac:dyDescent="0.2">
      <c r="A18" s="365"/>
      <c r="B18" s="366"/>
      <c r="C18" s="367"/>
      <c r="D18" s="367"/>
      <c r="E18" s="368"/>
      <c r="F18" s="369"/>
    </row>
    <row r="19" spans="1:8" ht="18" customHeight="1" x14ac:dyDescent="0.2">
      <c r="A19" s="959" t="s">
        <v>100</v>
      </c>
      <c r="B19" s="959"/>
      <c r="C19" s="959"/>
      <c r="D19" s="959"/>
      <c r="E19" s="531"/>
      <c r="F19" s="370"/>
    </row>
    <row r="20" spans="1:8" s="372" customFormat="1" ht="24" customHeight="1" x14ac:dyDescent="0.2">
      <c r="A20" s="959" t="s">
        <v>1545</v>
      </c>
      <c r="B20" s="959"/>
      <c r="C20" s="959"/>
      <c r="D20" s="959"/>
      <c r="E20" s="531"/>
      <c r="F20" s="371"/>
    </row>
    <row r="21" spans="1:8" ht="63.75" customHeight="1" x14ac:dyDescent="0.2">
      <c r="A21" s="960"/>
      <c r="B21" s="960"/>
      <c r="C21" s="960"/>
      <c r="D21" s="960"/>
      <c r="E21" s="373"/>
      <c r="F21" s="373"/>
      <c r="G21" s="373"/>
      <c r="H21" s="373"/>
    </row>
    <row r="22" spans="1:8" ht="33" customHeight="1" x14ac:dyDescent="0.2">
      <c r="A22" s="960"/>
      <c r="B22" s="960"/>
      <c r="C22" s="960"/>
      <c r="D22" s="960"/>
      <c r="E22" s="374"/>
      <c r="F22" s="370"/>
    </row>
    <row r="23" spans="1:8" s="186" customFormat="1" ht="19.5" customHeight="1" x14ac:dyDescent="0.2">
      <c r="A23" s="761" t="s">
        <v>427</v>
      </c>
      <c r="B23" s="761"/>
      <c r="C23" s="761"/>
      <c r="D23" s="761"/>
      <c r="E23" s="762"/>
    </row>
    <row r="24" spans="1:8" s="765" customFormat="1" ht="18.75" customHeight="1" x14ac:dyDescent="0.2">
      <c r="A24" s="761" t="s">
        <v>428</v>
      </c>
      <c r="B24" s="761"/>
      <c r="C24" s="761"/>
      <c r="D24" s="763" t="s">
        <v>1063</v>
      </c>
      <c r="E24" s="764"/>
    </row>
    <row r="25" spans="1:8" ht="12.75" customHeight="1" x14ac:dyDescent="0.2">
      <c r="A25" s="375"/>
      <c r="B25" s="376"/>
      <c r="C25" s="377"/>
      <c r="D25" s="374"/>
      <c r="E25" s="374"/>
      <c r="F25" s="370"/>
    </row>
    <row r="26" spans="1:8" ht="19.5" hidden="1" customHeight="1" x14ac:dyDescent="0.2">
      <c r="A26" s="378" t="s">
        <v>427</v>
      </c>
      <c r="B26" s="378"/>
      <c r="C26" s="378"/>
      <c r="D26" s="378"/>
      <c r="E26" s="374"/>
      <c r="F26" s="370"/>
    </row>
    <row r="27" spans="1:8" s="381" customFormat="1" ht="18.75" hidden="1" customHeight="1" x14ac:dyDescent="0.2">
      <c r="A27" s="378" t="s">
        <v>428</v>
      </c>
      <c r="B27" s="378"/>
      <c r="C27" s="378"/>
      <c r="D27" s="379" t="s">
        <v>1063</v>
      </c>
      <c r="E27" s="380"/>
      <c r="F27" s="378"/>
    </row>
  </sheetData>
  <mergeCells count="9">
    <mergeCell ref="A20:D20"/>
    <mergeCell ref="A21:D21"/>
    <mergeCell ref="A22:D22"/>
    <mergeCell ref="A1:F1"/>
    <mergeCell ref="A3:A4"/>
    <mergeCell ref="B3:B4"/>
    <mergeCell ref="C3:D3"/>
    <mergeCell ref="F3:F4"/>
    <mergeCell ref="A19:D19"/>
  </mergeCells>
  <printOptions horizontalCentered="1"/>
  <pageMargins left="0.78740157480314965" right="0" top="0.59055118110236227" bottom="0.51181102362204722" header="0.51181102362204722" footer="0.51181102362204722"/>
  <pageSetup paperSize="9" scale="75" firstPageNumber="26" orientation="portrait" useFirstPageNumber="1" r:id="rId1"/>
  <headerFooter alignWithMargins="0">
    <oddFooter>&amp;C&amp;P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4"/>
  <sheetViews>
    <sheetView zoomScaleNormal="100" workbookViewId="0">
      <selection activeCell="D93" sqref="D93"/>
    </sheetView>
  </sheetViews>
  <sheetFormatPr defaultRowHeight="12.75" x14ac:dyDescent="0.2"/>
  <cols>
    <col min="1" max="1" width="14.5703125" style="791" customWidth="1"/>
    <col min="2" max="2" width="53" style="791" customWidth="1"/>
    <col min="3" max="3" width="13.140625" style="791" customWidth="1"/>
    <col min="4" max="4" width="15.140625" style="791" customWidth="1"/>
    <col min="5" max="6" width="15.140625" style="822" customWidth="1"/>
    <col min="7" max="8" width="15.140625" style="791" customWidth="1"/>
    <col min="9" max="256" width="9.140625" style="791"/>
    <col min="257" max="257" width="14.5703125" style="791" customWidth="1"/>
    <col min="258" max="258" width="53" style="791" customWidth="1"/>
    <col min="259" max="259" width="13.140625" style="791" customWidth="1"/>
    <col min="260" max="264" width="15.140625" style="791" customWidth="1"/>
    <col min="265" max="512" width="9.140625" style="791"/>
    <col min="513" max="513" width="14.5703125" style="791" customWidth="1"/>
    <col min="514" max="514" width="53" style="791" customWidth="1"/>
    <col min="515" max="515" width="13.140625" style="791" customWidth="1"/>
    <col min="516" max="520" width="15.140625" style="791" customWidth="1"/>
    <col min="521" max="768" width="9.140625" style="791"/>
    <col min="769" max="769" width="14.5703125" style="791" customWidth="1"/>
    <col min="770" max="770" width="53" style="791" customWidth="1"/>
    <col min="771" max="771" width="13.140625" style="791" customWidth="1"/>
    <col min="772" max="776" width="15.140625" style="791" customWidth="1"/>
    <col min="777" max="1024" width="9.140625" style="791"/>
    <col min="1025" max="1025" width="14.5703125" style="791" customWidth="1"/>
    <col min="1026" max="1026" width="53" style="791" customWidth="1"/>
    <col min="1027" max="1027" width="13.140625" style="791" customWidth="1"/>
    <col min="1028" max="1032" width="15.140625" style="791" customWidth="1"/>
    <col min="1033" max="1280" width="9.140625" style="791"/>
    <col min="1281" max="1281" width="14.5703125" style="791" customWidth="1"/>
    <col min="1282" max="1282" width="53" style="791" customWidth="1"/>
    <col min="1283" max="1283" width="13.140625" style="791" customWidth="1"/>
    <col min="1284" max="1288" width="15.140625" style="791" customWidth="1"/>
    <col min="1289" max="1536" width="9.140625" style="791"/>
    <col min="1537" max="1537" width="14.5703125" style="791" customWidth="1"/>
    <col min="1538" max="1538" width="53" style="791" customWidth="1"/>
    <col min="1539" max="1539" width="13.140625" style="791" customWidth="1"/>
    <col min="1540" max="1544" width="15.140625" style="791" customWidth="1"/>
    <col min="1545" max="1792" width="9.140625" style="791"/>
    <col min="1793" max="1793" width="14.5703125" style="791" customWidth="1"/>
    <col min="1794" max="1794" width="53" style="791" customWidth="1"/>
    <col min="1795" max="1795" width="13.140625" style="791" customWidth="1"/>
    <col min="1796" max="1800" width="15.140625" style="791" customWidth="1"/>
    <col min="1801" max="2048" width="9.140625" style="791"/>
    <col min="2049" max="2049" width="14.5703125" style="791" customWidth="1"/>
    <col min="2050" max="2050" width="53" style="791" customWidth="1"/>
    <col min="2051" max="2051" width="13.140625" style="791" customWidth="1"/>
    <col min="2052" max="2056" width="15.140625" style="791" customWidth="1"/>
    <col min="2057" max="2304" width="9.140625" style="791"/>
    <col min="2305" max="2305" width="14.5703125" style="791" customWidth="1"/>
    <col min="2306" max="2306" width="53" style="791" customWidth="1"/>
    <col min="2307" max="2307" width="13.140625" style="791" customWidth="1"/>
    <col min="2308" max="2312" width="15.140625" style="791" customWidth="1"/>
    <col min="2313" max="2560" width="9.140625" style="791"/>
    <col min="2561" max="2561" width="14.5703125" style="791" customWidth="1"/>
    <col min="2562" max="2562" width="53" style="791" customWidth="1"/>
    <col min="2563" max="2563" width="13.140625" style="791" customWidth="1"/>
    <col min="2564" max="2568" width="15.140625" style="791" customWidth="1"/>
    <col min="2569" max="2816" width="9.140625" style="791"/>
    <col min="2817" max="2817" width="14.5703125" style="791" customWidth="1"/>
    <col min="2818" max="2818" width="53" style="791" customWidth="1"/>
    <col min="2819" max="2819" width="13.140625" style="791" customWidth="1"/>
    <col min="2820" max="2824" width="15.140625" style="791" customWidth="1"/>
    <col min="2825" max="3072" width="9.140625" style="791"/>
    <col min="3073" max="3073" width="14.5703125" style="791" customWidth="1"/>
    <col min="3074" max="3074" width="53" style="791" customWidth="1"/>
    <col min="3075" max="3075" width="13.140625" style="791" customWidth="1"/>
    <col min="3076" max="3080" width="15.140625" style="791" customWidth="1"/>
    <col min="3081" max="3328" width="9.140625" style="791"/>
    <col min="3329" max="3329" width="14.5703125" style="791" customWidth="1"/>
    <col min="3330" max="3330" width="53" style="791" customWidth="1"/>
    <col min="3331" max="3331" width="13.140625" style="791" customWidth="1"/>
    <col min="3332" max="3336" width="15.140625" style="791" customWidth="1"/>
    <col min="3337" max="3584" width="9.140625" style="791"/>
    <col min="3585" max="3585" width="14.5703125" style="791" customWidth="1"/>
    <col min="3586" max="3586" width="53" style="791" customWidth="1"/>
    <col min="3587" max="3587" width="13.140625" style="791" customWidth="1"/>
    <col min="3588" max="3592" width="15.140625" style="791" customWidth="1"/>
    <col min="3593" max="3840" width="9.140625" style="791"/>
    <col min="3841" max="3841" width="14.5703125" style="791" customWidth="1"/>
    <col min="3842" max="3842" width="53" style="791" customWidth="1"/>
    <col min="3843" max="3843" width="13.140625" style="791" customWidth="1"/>
    <col min="3844" max="3848" width="15.140625" style="791" customWidth="1"/>
    <col min="3849" max="4096" width="9.140625" style="791"/>
    <col min="4097" max="4097" width="14.5703125" style="791" customWidth="1"/>
    <col min="4098" max="4098" width="53" style="791" customWidth="1"/>
    <col min="4099" max="4099" width="13.140625" style="791" customWidth="1"/>
    <col min="4100" max="4104" width="15.140625" style="791" customWidth="1"/>
    <col min="4105" max="4352" width="9.140625" style="791"/>
    <col min="4353" max="4353" width="14.5703125" style="791" customWidth="1"/>
    <col min="4354" max="4354" width="53" style="791" customWidth="1"/>
    <col min="4355" max="4355" width="13.140625" style="791" customWidth="1"/>
    <col min="4356" max="4360" width="15.140625" style="791" customWidth="1"/>
    <col min="4361" max="4608" width="9.140625" style="791"/>
    <col min="4609" max="4609" width="14.5703125" style="791" customWidth="1"/>
    <col min="4610" max="4610" width="53" style="791" customWidth="1"/>
    <col min="4611" max="4611" width="13.140625" style="791" customWidth="1"/>
    <col min="4612" max="4616" width="15.140625" style="791" customWidth="1"/>
    <col min="4617" max="4864" width="9.140625" style="791"/>
    <col min="4865" max="4865" width="14.5703125" style="791" customWidth="1"/>
    <col min="4866" max="4866" width="53" style="791" customWidth="1"/>
    <col min="4867" max="4867" width="13.140625" style="791" customWidth="1"/>
    <col min="4868" max="4872" width="15.140625" style="791" customWidth="1"/>
    <col min="4873" max="5120" width="9.140625" style="791"/>
    <col min="5121" max="5121" width="14.5703125" style="791" customWidth="1"/>
    <col min="5122" max="5122" width="53" style="791" customWidth="1"/>
    <col min="5123" max="5123" width="13.140625" style="791" customWidth="1"/>
    <col min="5124" max="5128" width="15.140625" style="791" customWidth="1"/>
    <col min="5129" max="5376" width="9.140625" style="791"/>
    <col min="5377" max="5377" width="14.5703125" style="791" customWidth="1"/>
    <col min="5378" max="5378" width="53" style="791" customWidth="1"/>
    <col min="5379" max="5379" width="13.140625" style="791" customWidth="1"/>
    <col min="5380" max="5384" width="15.140625" style="791" customWidth="1"/>
    <col min="5385" max="5632" width="9.140625" style="791"/>
    <col min="5633" max="5633" width="14.5703125" style="791" customWidth="1"/>
    <col min="5634" max="5634" width="53" style="791" customWidth="1"/>
    <col min="5635" max="5635" width="13.140625" style="791" customWidth="1"/>
    <col min="5636" max="5640" width="15.140625" style="791" customWidth="1"/>
    <col min="5641" max="5888" width="9.140625" style="791"/>
    <col min="5889" max="5889" width="14.5703125" style="791" customWidth="1"/>
    <col min="5890" max="5890" width="53" style="791" customWidth="1"/>
    <col min="5891" max="5891" width="13.140625" style="791" customWidth="1"/>
    <col min="5892" max="5896" width="15.140625" style="791" customWidth="1"/>
    <col min="5897" max="6144" width="9.140625" style="791"/>
    <col min="6145" max="6145" width="14.5703125" style="791" customWidth="1"/>
    <col min="6146" max="6146" width="53" style="791" customWidth="1"/>
    <col min="6147" max="6147" width="13.140625" style="791" customWidth="1"/>
    <col min="6148" max="6152" width="15.140625" style="791" customWidth="1"/>
    <col min="6153" max="6400" width="9.140625" style="791"/>
    <col min="6401" max="6401" width="14.5703125" style="791" customWidth="1"/>
    <col min="6402" max="6402" width="53" style="791" customWidth="1"/>
    <col min="6403" max="6403" width="13.140625" style="791" customWidth="1"/>
    <col min="6404" max="6408" width="15.140625" style="791" customWidth="1"/>
    <col min="6409" max="6656" width="9.140625" style="791"/>
    <col min="6657" max="6657" width="14.5703125" style="791" customWidth="1"/>
    <col min="6658" max="6658" width="53" style="791" customWidth="1"/>
    <col min="6659" max="6659" width="13.140625" style="791" customWidth="1"/>
    <col min="6660" max="6664" width="15.140625" style="791" customWidth="1"/>
    <col min="6665" max="6912" width="9.140625" style="791"/>
    <col min="6913" max="6913" width="14.5703125" style="791" customWidth="1"/>
    <col min="6914" max="6914" width="53" style="791" customWidth="1"/>
    <col min="6915" max="6915" width="13.140625" style="791" customWidth="1"/>
    <col min="6916" max="6920" width="15.140625" style="791" customWidth="1"/>
    <col min="6921" max="7168" width="9.140625" style="791"/>
    <col min="7169" max="7169" width="14.5703125" style="791" customWidth="1"/>
    <col min="7170" max="7170" width="53" style="791" customWidth="1"/>
    <col min="7171" max="7171" width="13.140625" style="791" customWidth="1"/>
    <col min="7172" max="7176" width="15.140625" style="791" customWidth="1"/>
    <col min="7177" max="7424" width="9.140625" style="791"/>
    <col min="7425" max="7425" width="14.5703125" style="791" customWidth="1"/>
    <col min="7426" max="7426" width="53" style="791" customWidth="1"/>
    <col min="7427" max="7427" width="13.140625" style="791" customWidth="1"/>
    <col min="7428" max="7432" width="15.140625" style="791" customWidth="1"/>
    <col min="7433" max="7680" width="9.140625" style="791"/>
    <col min="7681" max="7681" width="14.5703125" style="791" customWidth="1"/>
    <col min="7682" max="7682" width="53" style="791" customWidth="1"/>
    <col min="7683" max="7683" width="13.140625" style="791" customWidth="1"/>
    <col min="7684" max="7688" width="15.140625" style="791" customWidth="1"/>
    <col min="7689" max="7936" width="9.140625" style="791"/>
    <col min="7937" max="7937" width="14.5703125" style="791" customWidth="1"/>
    <col min="7938" max="7938" width="53" style="791" customWidth="1"/>
    <col min="7939" max="7939" width="13.140625" style="791" customWidth="1"/>
    <col min="7940" max="7944" width="15.140625" style="791" customWidth="1"/>
    <col min="7945" max="8192" width="9.140625" style="791"/>
    <col min="8193" max="8193" width="14.5703125" style="791" customWidth="1"/>
    <col min="8194" max="8194" width="53" style="791" customWidth="1"/>
    <col min="8195" max="8195" width="13.140625" style="791" customWidth="1"/>
    <col min="8196" max="8200" width="15.140625" style="791" customWidth="1"/>
    <col min="8201" max="8448" width="9.140625" style="791"/>
    <col min="8449" max="8449" width="14.5703125" style="791" customWidth="1"/>
    <col min="8450" max="8450" width="53" style="791" customWidth="1"/>
    <col min="8451" max="8451" width="13.140625" style="791" customWidth="1"/>
    <col min="8452" max="8456" width="15.140625" style="791" customWidth="1"/>
    <col min="8457" max="8704" width="9.140625" style="791"/>
    <col min="8705" max="8705" width="14.5703125" style="791" customWidth="1"/>
    <col min="8706" max="8706" width="53" style="791" customWidth="1"/>
    <col min="8707" max="8707" width="13.140625" style="791" customWidth="1"/>
    <col min="8708" max="8712" width="15.140625" style="791" customWidth="1"/>
    <col min="8713" max="8960" width="9.140625" style="791"/>
    <col min="8961" max="8961" width="14.5703125" style="791" customWidth="1"/>
    <col min="8962" max="8962" width="53" style="791" customWidth="1"/>
    <col min="8963" max="8963" width="13.140625" style="791" customWidth="1"/>
    <col min="8964" max="8968" width="15.140625" style="791" customWidth="1"/>
    <col min="8969" max="9216" width="9.140625" style="791"/>
    <col min="9217" max="9217" width="14.5703125" style="791" customWidth="1"/>
    <col min="9218" max="9218" width="53" style="791" customWidth="1"/>
    <col min="9219" max="9219" width="13.140625" style="791" customWidth="1"/>
    <col min="9220" max="9224" width="15.140625" style="791" customWidth="1"/>
    <col min="9225" max="9472" width="9.140625" style="791"/>
    <col min="9473" max="9473" width="14.5703125" style="791" customWidth="1"/>
    <col min="9474" max="9474" width="53" style="791" customWidth="1"/>
    <col min="9475" max="9475" width="13.140625" style="791" customWidth="1"/>
    <col min="9476" max="9480" width="15.140625" style="791" customWidth="1"/>
    <col min="9481" max="9728" width="9.140625" style="791"/>
    <col min="9729" max="9729" width="14.5703125" style="791" customWidth="1"/>
    <col min="9730" max="9730" width="53" style="791" customWidth="1"/>
    <col min="9731" max="9731" width="13.140625" style="791" customWidth="1"/>
    <col min="9732" max="9736" width="15.140625" style="791" customWidth="1"/>
    <col min="9737" max="9984" width="9.140625" style="791"/>
    <col min="9985" max="9985" width="14.5703125" style="791" customWidth="1"/>
    <col min="9986" max="9986" width="53" style="791" customWidth="1"/>
    <col min="9987" max="9987" width="13.140625" style="791" customWidth="1"/>
    <col min="9988" max="9992" width="15.140625" style="791" customWidth="1"/>
    <col min="9993" max="10240" width="9.140625" style="791"/>
    <col min="10241" max="10241" width="14.5703125" style="791" customWidth="1"/>
    <col min="10242" max="10242" width="53" style="791" customWidth="1"/>
    <col min="10243" max="10243" width="13.140625" style="791" customWidth="1"/>
    <col min="10244" max="10248" width="15.140625" style="791" customWidth="1"/>
    <col min="10249" max="10496" width="9.140625" style="791"/>
    <col min="10497" max="10497" width="14.5703125" style="791" customWidth="1"/>
    <col min="10498" max="10498" width="53" style="791" customWidth="1"/>
    <col min="10499" max="10499" width="13.140625" style="791" customWidth="1"/>
    <col min="10500" max="10504" width="15.140625" style="791" customWidth="1"/>
    <col min="10505" max="10752" width="9.140625" style="791"/>
    <col min="10753" max="10753" width="14.5703125" style="791" customWidth="1"/>
    <col min="10754" max="10754" width="53" style="791" customWidth="1"/>
    <col min="10755" max="10755" width="13.140625" style="791" customWidth="1"/>
    <col min="10756" max="10760" width="15.140625" style="791" customWidth="1"/>
    <col min="10761" max="11008" width="9.140625" style="791"/>
    <col min="11009" max="11009" width="14.5703125" style="791" customWidth="1"/>
    <col min="11010" max="11010" width="53" style="791" customWidth="1"/>
    <col min="11011" max="11011" width="13.140625" style="791" customWidth="1"/>
    <col min="11012" max="11016" width="15.140625" style="791" customWidth="1"/>
    <col min="11017" max="11264" width="9.140625" style="791"/>
    <col min="11265" max="11265" width="14.5703125" style="791" customWidth="1"/>
    <col min="11266" max="11266" width="53" style="791" customWidth="1"/>
    <col min="11267" max="11267" width="13.140625" style="791" customWidth="1"/>
    <col min="11268" max="11272" width="15.140625" style="791" customWidth="1"/>
    <col min="11273" max="11520" width="9.140625" style="791"/>
    <col min="11521" max="11521" width="14.5703125" style="791" customWidth="1"/>
    <col min="11522" max="11522" width="53" style="791" customWidth="1"/>
    <col min="11523" max="11523" width="13.140625" style="791" customWidth="1"/>
    <col min="11524" max="11528" width="15.140625" style="791" customWidth="1"/>
    <col min="11529" max="11776" width="9.140625" style="791"/>
    <col min="11777" max="11777" width="14.5703125" style="791" customWidth="1"/>
    <col min="11778" max="11778" width="53" style="791" customWidth="1"/>
    <col min="11779" max="11779" width="13.140625" style="791" customWidth="1"/>
    <col min="11780" max="11784" width="15.140625" style="791" customWidth="1"/>
    <col min="11785" max="12032" width="9.140625" style="791"/>
    <col min="12033" max="12033" width="14.5703125" style="791" customWidth="1"/>
    <col min="12034" max="12034" width="53" style="791" customWidth="1"/>
    <col min="12035" max="12035" width="13.140625" style="791" customWidth="1"/>
    <col min="12036" max="12040" width="15.140625" style="791" customWidth="1"/>
    <col min="12041" max="12288" width="9.140625" style="791"/>
    <col min="12289" max="12289" width="14.5703125" style="791" customWidth="1"/>
    <col min="12290" max="12290" width="53" style="791" customWidth="1"/>
    <col min="12291" max="12291" width="13.140625" style="791" customWidth="1"/>
    <col min="12292" max="12296" width="15.140625" style="791" customWidth="1"/>
    <col min="12297" max="12544" width="9.140625" style="791"/>
    <col min="12545" max="12545" width="14.5703125" style="791" customWidth="1"/>
    <col min="12546" max="12546" width="53" style="791" customWidth="1"/>
    <col min="12547" max="12547" width="13.140625" style="791" customWidth="1"/>
    <col min="12548" max="12552" width="15.140625" style="791" customWidth="1"/>
    <col min="12553" max="12800" width="9.140625" style="791"/>
    <col min="12801" max="12801" width="14.5703125" style="791" customWidth="1"/>
    <col min="12802" max="12802" width="53" style="791" customWidth="1"/>
    <col min="12803" max="12803" width="13.140625" style="791" customWidth="1"/>
    <col min="12804" max="12808" width="15.140625" style="791" customWidth="1"/>
    <col min="12809" max="13056" width="9.140625" style="791"/>
    <col min="13057" max="13057" width="14.5703125" style="791" customWidth="1"/>
    <col min="13058" max="13058" width="53" style="791" customWidth="1"/>
    <col min="13059" max="13059" width="13.140625" style="791" customWidth="1"/>
    <col min="13060" max="13064" width="15.140625" style="791" customWidth="1"/>
    <col min="13065" max="13312" width="9.140625" style="791"/>
    <col min="13313" max="13313" width="14.5703125" style="791" customWidth="1"/>
    <col min="13314" max="13314" width="53" style="791" customWidth="1"/>
    <col min="13315" max="13315" width="13.140625" style="791" customWidth="1"/>
    <col min="13316" max="13320" width="15.140625" style="791" customWidth="1"/>
    <col min="13321" max="13568" width="9.140625" style="791"/>
    <col min="13569" max="13569" width="14.5703125" style="791" customWidth="1"/>
    <col min="13570" max="13570" width="53" style="791" customWidth="1"/>
    <col min="13571" max="13571" width="13.140625" style="791" customWidth="1"/>
    <col min="13572" max="13576" width="15.140625" style="791" customWidth="1"/>
    <col min="13577" max="13824" width="9.140625" style="791"/>
    <col min="13825" max="13825" width="14.5703125" style="791" customWidth="1"/>
    <col min="13826" max="13826" width="53" style="791" customWidth="1"/>
    <col min="13827" max="13827" width="13.140625" style="791" customWidth="1"/>
    <col min="13828" max="13832" width="15.140625" style="791" customWidth="1"/>
    <col min="13833" max="14080" width="9.140625" style="791"/>
    <col min="14081" max="14081" width="14.5703125" style="791" customWidth="1"/>
    <col min="14082" max="14082" width="53" style="791" customWidth="1"/>
    <col min="14083" max="14083" width="13.140625" style="791" customWidth="1"/>
    <col min="14084" max="14088" width="15.140625" style="791" customWidth="1"/>
    <col min="14089" max="14336" width="9.140625" style="791"/>
    <col min="14337" max="14337" width="14.5703125" style="791" customWidth="1"/>
    <col min="14338" max="14338" width="53" style="791" customWidth="1"/>
    <col min="14339" max="14339" width="13.140625" style="791" customWidth="1"/>
    <col min="14340" max="14344" width="15.140625" style="791" customWidth="1"/>
    <col min="14345" max="14592" width="9.140625" style="791"/>
    <col min="14593" max="14593" width="14.5703125" style="791" customWidth="1"/>
    <col min="14594" max="14594" width="53" style="791" customWidth="1"/>
    <col min="14595" max="14595" width="13.140625" style="791" customWidth="1"/>
    <col min="14596" max="14600" width="15.140625" style="791" customWidth="1"/>
    <col min="14601" max="14848" width="9.140625" style="791"/>
    <col min="14849" max="14849" width="14.5703125" style="791" customWidth="1"/>
    <col min="14850" max="14850" width="53" style="791" customWidth="1"/>
    <col min="14851" max="14851" width="13.140625" style="791" customWidth="1"/>
    <col min="14852" max="14856" width="15.140625" style="791" customWidth="1"/>
    <col min="14857" max="15104" width="9.140625" style="791"/>
    <col min="15105" max="15105" width="14.5703125" style="791" customWidth="1"/>
    <col min="15106" max="15106" width="53" style="791" customWidth="1"/>
    <col min="15107" max="15107" width="13.140625" style="791" customWidth="1"/>
    <col min="15108" max="15112" width="15.140625" style="791" customWidth="1"/>
    <col min="15113" max="15360" width="9.140625" style="791"/>
    <col min="15361" max="15361" width="14.5703125" style="791" customWidth="1"/>
    <col min="15362" max="15362" width="53" style="791" customWidth="1"/>
    <col min="15363" max="15363" width="13.140625" style="791" customWidth="1"/>
    <col min="15364" max="15368" width="15.140625" style="791" customWidth="1"/>
    <col min="15369" max="15616" width="9.140625" style="791"/>
    <col min="15617" max="15617" width="14.5703125" style="791" customWidth="1"/>
    <col min="15618" max="15618" width="53" style="791" customWidth="1"/>
    <col min="15619" max="15619" width="13.140625" style="791" customWidth="1"/>
    <col min="15620" max="15624" width="15.140625" style="791" customWidth="1"/>
    <col min="15625" max="15872" width="9.140625" style="791"/>
    <col min="15873" max="15873" width="14.5703125" style="791" customWidth="1"/>
    <col min="15874" max="15874" width="53" style="791" customWidth="1"/>
    <col min="15875" max="15875" width="13.140625" style="791" customWidth="1"/>
    <col min="15876" max="15880" width="15.140625" style="791" customWidth="1"/>
    <col min="15881" max="16128" width="9.140625" style="791"/>
    <col min="16129" max="16129" width="14.5703125" style="791" customWidth="1"/>
    <col min="16130" max="16130" width="53" style="791" customWidth="1"/>
    <col min="16131" max="16131" width="13.140625" style="791" customWidth="1"/>
    <col min="16132" max="16136" width="15.140625" style="791" customWidth="1"/>
    <col min="16137" max="16384" width="9.140625" style="791"/>
  </cols>
  <sheetData>
    <row r="1" spans="1:8" ht="55.5" customHeight="1" x14ac:dyDescent="0.2">
      <c r="A1" s="790"/>
      <c r="B1" s="790"/>
      <c r="C1" s="790"/>
      <c r="D1" s="790"/>
      <c r="E1" s="790"/>
      <c r="F1" s="790"/>
      <c r="G1" s="965" t="s">
        <v>2354</v>
      </c>
      <c r="H1" s="965"/>
    </row>
    <row r="2" spans="1:8" ht="17.100000000000001" customHeight="1" x14ac:dyDescent="0.2">
      <c r="A2" s="966" t="s">
        <v>1764</v>
      </c>
      <c r="B2" s="966"/>
      <c r="C2" s="966"/>
      <c r="D2" s="966"/>
      <c r="E2" s="966"/>
      <c r="F2" s="966"/>
      <c r="G2" s="966"/>
      <c r="H2" s="966"/>
    </row>
    <row r="3" spans="1:8" ht="17.100000000000001" customHeight="1" x14ac:dyDescent="0.2">
      <c r="A3" s="966" t="s">
        <v>2370</v>
      </c>
      <c r="B3" s="966"/>
      <c r="C3" s="966"/>
      <c r="D3" s="966"/>
      <c r="E3" s="966"/>
      <c r="F3" s="966"/>
      <c r="G3" s="966"/>
      <c r="H3" s="966"/>
    </row>
    <row r="4" spans="1:8" ht="17.100000000000001" customHeight="1" x14ac:dyDescent="0.2">
      <c r="A4" s="966" t="s">
        <v>2409</v>
      </c>
      <c r="B4" s="966"/>
      <c r="C4" s="966"/>
      <c r="D4" s="966"/>
      <c r="E4" s="966"/>
      <c r="F4" s="966"/>
      <c r="G4" s="966"/>
      <c r="H4" s="966"/>
    </row>
    <row r="5" spans="1:8" ht="24.75" customHeight="1" x14ac:dyDescent="0.2">
      <c r="A5" s="967" t="s">
        <v>1695</v>
      </c>
      <c r="B5" s="967"/>
      <c r="C5" s="967"/>
      <c r="D5" s="967"/>
      <c r="E5" s="967"/>
      <c r="F5" s="967"/>
      <c r="G5" s="967"/>
      <c r="H5" s="967"/>
    </row>
    <row r="6" spans="1:8" ht="17.649999999999999" customHeight="1" x14ac:dyDescent="0.2">
      <c r="A6" s="792"/>
      <c r="B6" s="792"/>
      <c r="C6" s="792"/>
      <c r="D6" s="792"/>
      <c r="E6" s="792"/>
      <c r="F6" s="792"/>
      <c r="G6" s="792"/>
      <c r="H6" s="793" t="s">
        <v>1763</v>
      </c>
    </row>
    <row r="7" spans="1:8" ht="12.75" customHeight="1" x14ac:dyDescent="0.2">
      <c r="A7" s="968" t="s">
        <v>1765</v>
      </c>
      <c r="B7" s="968" t="s">
        <v>650</v>
      </c>
      <c r="C7" s="969" t="s">
        <v>2411</v>
      </c>
      <c r="D7" s="968" t="s">
        <v>655</v>
      </c>
      <c r="E7" s="968"/>
      <c r="F7" s="968" t="s">
        <v>881</v>
      </c>
      <c r="G7" s="968"/>
      <c r="H7" s="968"/>
    </row>
    <row r="8" spans="1:8" ht="18" customHeight="1" x14ac:dyDescent="0.2">
      <c r="A8" s="968"/>
      <c r="B8" s="968"/>
      <c r="C8" s="970"/>
      <c r="D8" s="968" t="s">
        <v>1747</v>
      </c>
      <c r="E8" s="968" t="s">
        <v>1746</v>
      </c>
      <c r="F8" s="968" t="s">
        <v>357</v>
      </c>
      <c r="G8" s="968" t="s">
        <v>1050</v>
      </c>
      <c r="H8" s="968"/>
    </row>
    <row r="9" spans="1:8" ht="129" customHeight="1" x14ac:dyDescent="0.2">
      <c r="A9" s="968"/>
      <c r="B9" s="968"/>
      <c r="C9" s="971"/>
      <c r="D9" s="968"/>
      <c r="E9" s="968"/>
      <c r="F9" s="968"/>
      <c r="G9" s="794" t="s">
        <v>1745</v>
      </c>
      <c r="H9" s="794" t="s">
        <v>1355</v>
      </c>
    </row>
    <row r="10" spans="1:8" ht="13.35" customHeight="1" x14ac:dyDescent="0.2">
      <c r="A10" s="795">
        <v>1</v>
      </c>
      <c r="B10" s="795">
        <v>2</v>
      </c>
      <c r="C10" s="795">
        <v>3</v>
      </c>
      <c r="D10" s="795">
        <v>4</v>
      </c>
      <c r="E10" s="795">
        <v>5</v>
      </c>
      <c r="F10" s="795">
        <v>6</v>
      </c>
      <c r="G10" s="795">
        <v>7</v>
      </c>
      <c r="H10" s="796">
        <v>8</v>
      </c>
    </row>
    <row r="11" spans="1:8" ht="17.649999999999999" customHeight="1" thickBot="1" x14ac:dyDescent="0.25">
      <c r="A11" s="797"/>
      <c r="B11" s="798" t="s">
        <v>1171</v>
      </c>
      <c r="C11" s="799">
        <v>7187379.8020000011</v>
      </c>
      <c r="D11" s="799">
        <v>12342230.300000001</v>
      </c>
      <c r="E11" s="799">
        <v>12810496.932700001</v>
      </c>
      <c r="F11" s="799">
        <v>12630638.753706999</v>
      </c>
      <c r="G11" s="799">
        <v>102.33676123923078</v>
      </c>
      <c r="H11" s="799">
        <v>98.596009351253997</v>
      </c>
    </row>
    <row r="12" spans="1:8" ht="17.649999999999999" customHeight="1" thickTop="1" x14ac:dyDescent="0.2">
      <c r="A12" s="800"/>
      <c r="B12" s="801" t="s">
        <v>1803</v>
      </c>
      <c r="C12" s="802"/>
      <c r="D12" s="803"/>
      <c r="E12" s="803"/>
      <c r="F12" s="803"/>
      <c r="G12" s="803"/>
      <c r="H12" s="803"/>
    </row>
    <row r="13" spans="1:8" ht="28.9" customHeight="1" x14ac:dyDescent="0.2">
      <c r="A13" s="804" t="s">
        <v>1256</v>
      </c>
      <c r="B13" s="805" t="s">
        <v>1766</v>
      </c>
      <c r="C13" s="806">
        <v>260503.6</v>
      </c>
      <c r="D13" s="806">
        <v>249584.44</v>
      </c>
      <c r="E13" s="806">
        <v>385454.95120000001</v>
      </c>
      <c r="F13" s="806">
        <v>377976.90304023999</v>
      </c>
      <c r="G13" s="806">
        <v>151.44249498896644</v>
      </c>
      <c r="H13" s="806">
        <v>98.059942378096494</v>
      </c>
    </row>
    <row r="14" spans="1:8" ht="51.6" customHeight="1" x14ac:dyDescent="0.2">
      <c r="A14" s="807" t="s">
        <v>1849</v>
      </c>
      <c r="B14" s="808" t="s">
        <v>1850</v>
      </c>
      <c r="C14" s="809"/>
      <c r="D14" s="810">
        <v>70165.2</v>
      </c>
      <c r="E14" s="810">
        <v>118258.03290000001</v>
      </c>
      <c r="F14" s="810">
        <v>116806.62619791001</v>
      </c>
      <c r="G14" s="810">
        <v>166.47373084935268</v>
      </c>
      <c r="H14" s="810">
        <v>98.772678128920575</v>
      </c>
    </row>
    <row r="15" spans="1:8" ht="51.6" customHeight="1" x14ac:dyDescent="0.2">
      <c r="A15" s="807" t="s">
        <v>1851</v>
      </c>
      <c r="B15" s="808" t="s">
        <v>1852</v>
      </c>
      <c r="C15" s="809"/>
      <c r="D15" s="810">
        <v>57092.340000000004</v>
      </c>
      <c r="E15" s="810">
        <v>130443.751</v>
      </c>
      <c r="F15" s="810">
        <v>128535.73405249001</v>
      </c>
      <c r="G15" s="810">
        <v>225.13656657353684</v>
      </c>
      <c r="H15" s="810">
        <v>98.537287579602022</v>
      </c>
    </row>
    <row r="16" spans="1:8" ht="51.6" customHeight="1" x14ac:dyDescent="0.2">
      <c r="A16" s="807" t="s">
        <v>1853</v>
      </c>
      <c r="B16" s="808" t="s">
        <v>1854</v>
      </c>
      <c r="C16" s="809"/>
      <c r="D16" s="810">
        <v>33756.800000000003</v>
      </c>
      <c r="E16" s="810">
        <v>30817.827399999998</v>
      </c>
      <c r="F16" s="810">
        <v>30022.477575419998</v>
      </c>
      <c r="G16" s="810">
        <v>88.937569839025016</v>
      </c>
      <c r="H16" s="810">
        <v>97.419189178209237</v>
      </c>
    </row>
    <row r="17" spans="1:8" ht="40.35" customHeight="1" x14ac:dyDescent="0.2">
      <c r="A17" s="807" t="s">
        <v>1855</v>
      </c>
      <c r="B17" s="808" t="s">
        <v>1856</v>
      </c>
      <c r="C17" s="809"/>
      <c r="D17" s="810">
        <v>3428.16</v>
      </c>
      <c r="E17" s="810">
        <v>4173.2767000000003</v>
      </c>
      <c r="F17" s="810">
        <v>4128.4557000000004</v>
      </c>
      <c r="G17" s="810">
        <v>120.42774257910951</v>
      </c>
      <c r="H17" s="810">
        <v>98.925999802505302</v>
      </c>
    </row>
    <row r="18" spans="1:8" ht="54" customHeight="1" x14ac:dyDescent="0.2">
      <c r="A18" s="807" t="s">
        <v>1857</v>
      </c>
      <c r="B18" s="808" t="s">
        <v>1858</v>
      </c>
      <c r="C18" s="809"/>
      <c r="D18" s="810">
        <v>8911.2100000000009</v>
      </c>
      <c r="E18" s="810">
        <v>9348.4200999999994</v>
      </c>
      <c r="F18" s="810">
        <v>9121.030475399999</v>
      </c>
      <c r="G18" s="810">
        <v>102.35456773434805</v>
      </c>
      <c r="H18" s="810">
        <v>97.567614397217767</v>
      </c>
    </row>
    <row r="19" spans="1:8" ht="40.35" customHeight="1" x14ac:dyDescent="0.2">
      <c r="A19" s="807" t="s">
        <v>1859</v>
      </c>
      <c r="B19" s="808" t="s">
        <v>1860</v>
      </c>
      <c r="C19" s="809"/>
      <c r="D19" s="810">
        <v>1729.48</v>
      </c>
      <c r="E19" s="810">
        <v>1822.9891</v>
      </c>
      <c r="F19" s="810">
        <v>1822.96533458</v>
      </c>
      <c r="G19" s="810">
        <v>105.4054013102204</v>
      </c>
      <c r="H19" s="810">
        <v>99.99869634876039</v>
      </c>
    </row>
    <row r="20" spans="1:8" ht="40.35" customHeight="1" x14ac:dyDescent="0.2">
      <c r="A20" s="807" t="s">
        <v>1861</v>
      </c>
      <c r="B20" s="808" t="s">
        <v>1862</v>
      </c>
      <c r="C20" s="809"/>
      <c r="D20" s="810">
        <v>801.07</v>
      </c>
      <c r="E20" s="810">
        <v>1046.3121000000001</v>
      </c>
      <c r="F20" s="810">
        <v>1053.22449542</v>
      </c>
      <c r="G20" s="810">
        <v>131.47721115757673</v>
      </c>
      <c r="H20" s="810">
        <v>100.66064374291379</v>
      </c>
    </row>
    <row r="21" spans="1:8" ht="40.35" customHeight="1" x14ac:dyDescent="0.2">
      <c r="A21" s="807" t="s">
        <v>1863</v>
      </c>
      <c r="B21" s="808" t="s">
        <v>1864</v>
      </c>
      <c r="C21" s="809"/>
      <c r="D21" s="810">
        <v>21728.58</v>
      </c>
      <c r="E21" s="810">
        <v>26298.8148</v>
      </c>
      <c r="F21" s="810">
        <v>26111.175929500001</v>
      </c>
      <c r="G21" s="810">
        <v>120.16973004908742</v>
      </c>
      <c r="H21" s="810">
        <v>99.286512065555144</v>
      </c>
    </row>
    <row r="22" spans="1:8" ht="40.35" customHeight="1" x14ac:dyDescent="0.2">
      <c r="A22" s="807" t="s">
        <v>1865</v>
      </c>
      <c r="B22" s="808" t="s">
        <v>1866</v>
      </c>
      <c r="C22" s="809"/>
      <c r="D22" s="810">
        <v>40934.18</v>
      </c>
      <c r="E22" s="810">
        <v>44589.668100000003</v>
      </c>
      <c r="F22" s="810">
        <v>44137.361232520001</v>
      </c>
      <c r="G22" s="810">
        <v>107.82519946049976</v>
      </c>
      <c r="H22" s="810">
        <v>98.985624054286234</v>
      </c>
    </row>
    <row r="23" spans="1:8" ht="42.75" customHeight="1" x14ac:dyDescent="0.2">
      <c r="A23" s="807" t="s">
        <v>1867</v>
      </c>
      <c r="B23" s="808" t="s">
        <v>1868</v>
      </c>
      <c r="C23" s="809"/>
      <c r="D23" s="810">
        <v>10549.92</v>
      </c>
      <c r="E23" s="810">
        <v>15860.7768</v>
      </c>
      <c r="F23" s="810">
        <v>13442.769847000001</v>
      </c>
      <c r="G23" s="810">
        <v>127.42058562529385</v>
      </c>
      <c r="H23" s="810">
        <v>84.754801208727699</v>
      </c>
    </row>
    <row r="24" spans="1:8" ht="75.75" customHeight="1" x14ac:dyDescent="0.2">
      <c r="A24" s="807" t="s">
        <v>1869</v>
      </c>
      <c r="B24" s="808" t="s">
        <v>1870</v>
      </c>
      <c r="C24" s="809"/>
      <c r="D24" s="810">
        <v>487.49</v>
      </c>
      <c r="E24" s="810">
        <v>2795.0821999999998</v>
      </c>
      <c r="F24" s="810">
        <v>2795.0821999999998</v>
      </c>
      <c r="G24" s="810">
        <v>573.36195614269002</v>
      </c>
      <c r="H24" s="810">
        <v>100</v>
      </c>
    </row>
    <row r="25" spans="1:8" ht="40.35" customHeight="1" x14ac:dyDescent="0.2">
      <c r="A25" s="804" t="s">
        <v>1257</v>
      </c>
      <c r="B25" s="805" t="s">
        <v>1767</v>
      </c>
      <c r="C25" s="806">
        <v>441523.5</v>
      </c>
      <c r="D25" s="806">
        <v>424404.39</v>
      </c>
      <c r="E25" s="806">
        <v>447648.13079999998</v>
      </c>
      <c r="F25" s="806">
        <v>446733.04423476005</v>
      </c>
      <c r="G25" s="806">
        <v>105.26117419161476</v>
      </c>
      <c r="H25" s="806">
        <v>99.79557904919551</v>
      </c>
    </row>
    <row r="26" spans="1:8" ht="40.35" customHeight="1" x14ac:dyDescent="0.2">
      <c r="A26" s="807" t="s">
        <v>1871</v>
      </c>
      <c r="B26" s="808" t="s">
        <v>1872</v>
      </c>
      <c r="C26" s="809"/>
      <c r="D26" s="810">
        <v>389444.52</v>
      </c>
      <c r="E26" s="810">
        <v>391351.31780000002</v>
      </c>
      <c r="F26" s="810">
        <v>390746.29945843999</v>
      </c>
      <c r="G26" s="810">
        <v>100.33426570193875</v>
      </c>
      <c r="H26" s="810">
        <v>99.845402758584996</v>
      </c>
    </row>
    <row r="27" spans="1:8" ht="51.6" customHeight="1" x14ac:dyDescent="0.2">
      <c r="A27" s="807" t="s">
        <v>1873</v>
      </c>
      <c r="B27" s="808" t="s">
        <v>1874</v>
      </c>
      <c r="C27" s="809"/>
      <c r="D27" s="810">
        <v>20571.64</v>
      </c>
      <c r="E27" s="810">
        <v>41404.651599999997</v>
      </c>
      <c r="F27" s="810">
        <v>41395.466216539993</v>
      </c>
      <c r="G27" s="810">
        <v>201.22589261983973</v>
      </c>
      <c r="H27" s="810">
        <v>99.977815576016098</v>
      </c>
    </row>
    <row r="28" spans="1:8" ht="51.6" customHeight="1" x14ac:dyDescent="0.2">
      <c r="A28" s="807" t="s">
        <v>1875</v>
      </c>
      <c r="B28" s="808" t="s">
        <v>1876</v>
      </c>
      <c r="C28" s="809"/>
      <c r="D28" s="810">
        <v>913.28</v>
      </c>
      <c r="E28" s="810">
        <v>992.15279999999996</v>
      </c>
      <c r="F28" s="810">
        <v>981.14847364000002</v>
      </c>
      <c r="G28" s="810">
        <v>107.43128872196917</v>
      </c>
      <c r="H28" s="810">
        <v>98.89086375001915</v>
      </c>
    </row>
    <row r="29" spans="1:8" ht="40.35" customHeight="1" x14ac:dyDescent="0.2">
      <c r="A29" s="807" t="s">
        <v>1877</v>
      </c>
      <c r="B29" s="808" t="s">
        <v>1878</v>
      </c>
      <c r="C29" s="809"/>
      <c r="D29" s="810">
        <v>1092.04</v>
      </c>
      <c r="E29" s="810">
        <v>1135.6275000000001</v>
      </c>
      <c r="F29" s="810">
        <v>1121.25517859</v>
      </c>
      <c r="G29" s="810">
        <v>102.67528465898685</v>
      </c>
      <c r="H29" s="810">
        <v>98.73441587052092</v>
      </c>
    </row>
    <row r="30" spans="1:8" ht="63" customHeight="1" x14ac:dyDescent="0.2">
      <c r="A30" s="807" t="s">
        <v>1879</v>
      </c>
      <c r="B30" s="808" t="s">
        <v>1880</v>
      </c>
      <c r="C30" s="809"/>
      <c r="D30" s="810">
        <v>1577.71</v>
      </c>
      <c r="E30" s="810">
        <v>1508.0789</v>
      </c>
      <c r="F30" s="810">
        <v>1507.911713</v>
      </c>
      <c r="G30" s="810">
        <v>95.575974862300413</v>
      </c>
      <c r="H30" s="810">
        <v>99.988913908947339</v>
      </c>
    </row>
    <row r="31" spans="1:8" ht="40.35" customHeight="1" x14ac:dyDescent="0.2">
      <c r="A31" s="807" t="s">
        <v>1881</v>
      </c>
      <c r="B31" s="808" t="s">
        <v>1882</v>
      </c>
      <c r="C31" s="809"/>
      <c r="D31" s="810">
        <v>10490.04</v>
      </c>
      <c r="E31" s="810">
        <v>10941.1492</v>
      </c>
      <c r="F31" s="810">
        <v>10689.045508249999</v>
      </c>
      <c r="G31" s="810">
        <v>101.8970900802094</v>
      </c>
      <c r="H31" s="810">
        <v>97.695820730147801</v>
      </c>
    </row>
    <row r="32" spans="1:8" ht="40.35" customHeight="1" x14ac:dyDescent="0.2">
      <c r="A32" s="807" t="s">
        <v>1883</v>
      </c>
      <c r="B32" s="808" t="s">
        <v>1884</v>
      </c>
      <c r="C32" s="809"/>
      <c r="D32" s="810">
        <v>315.15000000000003</v>
      </c>
      <c r="E32" s="810">
        <v>315.15300000000002</v>
      </c>
      <c r="F32" s="810">
        <v>291.91768630000001</v>
      </c>
      <c r="G32" s="810">
        <v>92.628172711407259</v>
      </c>
      <c r="H32" s="810">
        <v>92.627290966609863</v>
      </c>
    </row>
    <row r="33" spans="1:8" ht="28.9" customHeight="1" x14ac:dyDescent="0.2">
      <c r="A33" s="804" t="s">
        <v>1258</v>
      </c>
      <c r="B33" s="805" t="s">
        <v>1696</v>
      </c>
      <c r="C33" s="806">
        <v>1161189.7</v>
      </c>
      <c r="D33" s="806">
        <v>1178791.76</v>
      </c>
      <c r="E33" s="806">
        <v>1160495.9010000001</v>
      </c>
      <c r="F33" s="806">
        <v>1147366.4510442999</v>
      </c>
      <c r="G33" s="806">
        <v>97.33410853196834</v>
      </c>
      <c r="H33" s="806">
        <v>98.868634525603539</v>
      </c>
    </row>
    <row r="34" spans="1:8" ht="40.35" customHeight="1" x14ac:dyDescent="0.2">
      <c r="A34" s="807" t="s">
        <v>1885</v>
      </c>
      <c r="B34" s="808" t="s">
        <v>1886</v>
      </c>
      <c r="C34" s="809"/>
      <c r="D34" s="810">
        <v>744990.68</v>
      </c>
      <c r="E34" s="810">
        <v>725855.81640000001</v>
      </c>
      <c r="F34" s="810">
        <v>713210.80853619997</v>
      </c>
      <c r="G34" s="810">
        <v>95.734192075557232</v>
      </c>
      <c r="H34" s="810">
        <v>98.257917402037904</v>
      </c>
    </row>
    <row r="35" spans="1:8" ht="40.35" customHeight="1" x14ac:dyDescent="0.2">
      <c r="A35" s="807" t="s">
        <v>1887</v>
      </c>
      <c r="B35" s="808" t="s">
        <v>1888</v>
      </c>
      <c r="C35" s="809"/>
      <c r="D35" s="810">
        <v>1636.97</v>
      </c>
      <c r="E35" s="810">
        <v>1767.8222000000001</v>
      </c>
      <c r="F35" s="810">
        <v>1744.64274131</v>
      </c>
      <c r="G35" s="810">
        <v>106.57756350513448</v>
      </c>
      <c r="H35" s="810">
        <v>98.688812783887428</v>
      </c>
    </row>
    <row r="36" spans="1:8" ht="40.35" customHeight="1" x14ac:dyDescent="0.2">
      <c r="A36" s="807" t="s">
        <v>1889</v>
      </c>
      <c r="B36" s="808" t="s">
        <v>1890</v>
      </c>
      <c r="C36" s="809"/>
      <c r="D36" s="810">
        <v>430513.03</v>
      </c>
      <c r="E36" s="810">
        <v>431221.18579999998</v>
      </c>
      <c r="F36" s="810">
        <v>430765.51922592008</v>
      </c>
      <c r="G36" s="810">
        <v>100.05864845157417</v>
      </c>
      <c r="H36" s="810">
        <v>99.894331125398082</v>
      </c>
    </row>
    <row r="37" spans="1:8" ht="51.6" customHeight="1" x14ac:dyDescent="0.2">
      <c r="A37" s="807" t="s">
        <v>1891</v>
      </c>
      <c r="B37" s="808" t="s">
        <v>1892</v>
      </c>
      <c r="C37" s="809"/>
      <c r="D37" s="810">
        <v>1651.08</v>
      </c>
      <c r="E37" s="810">
        <v>1651.0766000000001</v>
      </c>
      <c r="F37" s="810">
        <v>1645.4805408700001</v>
      </c>
      <c r="G37" s="810">
        <v>99.660860822613103</v>
      </c>
      <c r="H37" s="810">
        <v>99.661066050478823</v>
      </c>
    </row>
    <row r="38" spans="1:8" ht="28.9" customHeight="1" x14ac:dyDescent="0.2">
      <c r="A38" s="804" t="s">
        <v>1259</v>
      </c>
      <c r="B38" s="805" t="s">
        <v>1768</v>
      </c>
      <c r="C38" s="806">
        <v>37977.667999999998</v>
      </c>
      <c r="D38" s="806">
        <v>37963.79</v>
      </c>
      <c r="E38" s="806">
        <v>48861.420100000003</v>
      </c>
      <c r="F38" s="806">
        <v>48534.601673220001</v>
      </c>
      <c r="G38" s="806">
        <v>127.8444582936003</v>
      </c>
      <c r="H38" s="806">
        <v>99.33113195213906</v>
      </c>
    </row>
    <row r="39" spans="1:8" ht="66" customHeight="1" x14ac:dyDescent="0.2">
      <c r="A39" s="807" t="s">
        <v>1893</v>
      </c>
      <c r="B39" s="808" t="s">
        <v>1894</v>
      </c>
      <c r="C39" s="809"/>
      <c r="D39" s="810">
        <v>8078.75</v>
      </c>
      <c r="E39" s="810">
        <v>8078.7502999999997</v>
      </c>
      <c r="F39" s="810">
        <v>7896.5103279599998</v>
      </c>
      <c r="G39" s="810">
        <v>97.744209536871423</v>
      </c>
      <c r="H39" s="810">
        <v>97.744205907193347</v>
      </c>
    </row>
    <row r="40" spans="1:8" ht="54" customHeight="1" x14ac:dyDescent="0.2">
      <c r="A40" s="807" t="s">
        <v>1895</v>
      </c>
      <c r="B40" s="808" t="s">
        <v>1896</v>
      </c>
      <c r="C40" s="809"/>
      <c r="D40" s="810">
        <v>29885.040000000001</v>
      </c>
      <c r="E40" s="810">
        <v>40782.669800000003</v>
      </c>
      <c r="F40" s="810">
        <v>40638.09134526</v>
      </c>
      <c r="G40" s="810">
        <v>135.98138515210286</v>
      </c>
      <c r="H40" s="810">
        <v>99.645490460901598</v>
      </c>
    </row>
    <row r="41" spans="1:8" ht="54" customHeight="1" x14ac:dyDescent="0.2">
      <c r="A41" s="804" t="s">
        <v>1260</v>
      </c>
      <c r="B41" s="805" t="s">
        <v>1697</v>
      </c>
      <c r="C41" s="806">
        <v>96007.403000000006</v>
      </c>
      <c r="D41" s="806">
        <v>120937.8</v>
      </c>
      <c r="E41" s="806">
        <v>129949.655</v>
      </c>
      <c r="F41" s="806">
        <v>128852.18238177999</v>
      </c>
      <c r="G41" s="806">
        <v>106.54417591669436</v>
      </c>
      <c r="H41" s="806">
        <v>99.155463230571854</v>
      </c>
    </row>
    <row r="42" spans="1:8" ht="66.75" customHeight="1" x14ac:dyDescent="0.2">
      <c r="A42" s="807" t="s">
        <v>1897</v>
      </c>
      <c r="B42" s="808" t="s">
        <v>1898</v>
      </c>
      <c r="C42" s="809"/>
      <c r="D42" s="810">
        <v>84124.479999999996</v>
      </c>
      <c r="E42" s="810">
        <v>92771.373699999996</v>
      </c>
      <c r="F42" s="810">
        <v>92673.59573850999</v>
      </c>
      <c r="G42" s="810">
        <v>110.16245894002554</v>
      </c>
      <c r="H42" s="810">
        <v>99.894603305318952</v>
      </c>
    </row>
    <row r="43" spans="1:8" ht="68.25" customHeight="1" x14ac:dyDescent="0.2">
      <c r="A43" s="807" t="s">
        <v>1899</v>
      </c>
      <c r="B43" s="808" t="s">
        <v>1900</v>
      </c>
      <c r="C43" s="809"/>
      <c r="D43" s="810">
        <v>5346.43</v>
      </c>
      <c r="E43" s="810">
        <v>5107.9684999999999</v>
      </c>
      <c r="F43" s="810">
        <v>4350.7862909799996</v>
      </c>
      <c r="G43" s="810">
        <v>81.377410552088008</v>
      </c>
      <c r="H43" s="810">
        <v>85.176451087746514</v>
      </c>
    </row>
    <row r="44" spans="1:8" ht="51.75" customHeight="1" x14ac:dyDescent="0.2">
      <c r="A44" s="807" t="s">
        <v>1901</v>
      </c>
      <c r="B44" s="808" t="s">
        <v>2412</v>
      </c>
      <c r="C44" s="809"/>
      <c r="D44" s="810">
        <v>2565.75</v>
      </c>
      <c r="E44" s="810">
        <v>2709.4122000000002</v>
      </c>
      <c r="F44" s="810">
        <v>2704.4001286799999</v>
      </c>
      <c r="G44" s="810">
        <v>105.4038830236773</v>
      </c>
      <c r="H44" s="810">
        <v>99.815012594982761</v>
      </c>
    </row>
    <row r="45" spans="1:8" ht="51.75" customHeight="1" x14ac:dyDescent="0.2">
      <c r="A45" s="807" t="s">
        <v>1902</v>
      </c>
      <c r="B45" s="808" t="s">
        <v>1903</v>
      </c>
      <c r="C45" s="809"/>
      <c r="D45" s="810">
        <v>28901.13</v>
      </c>
      <c r="E45" s="810">
        <v>29360.900600000001</v>
      </c>
      <c r="F45" s="810">
        <v>29123.400223610006</v>
      </c>
      <c r="G45" s="810">
        <v>100.76907104881367</v>
      </c>
      <c r="H45" s="810">
        <v>99.191099824812611</v>
      </c>
    </row>
    <row r="46" spans="1:8" ht="28.9" customHeight="1" x14ac:dyDescent="0.2">
      <c r="A46" s="804" t="s">
        <v>1261</v>
      </c>
      <c r="B46" s="805" t="s">
        <v>1769</v>
      </c>
      <c r="C46" s="806">
        <v>75919.8</v>
      </c>
      <c r="D46" s="806">
        <v>73431.14</v>
      </c>
      <c r="E46" s="806">
        <v>79699.186499999996</v>
      </c>
      <c r="F46" s="806">
        <v>77998.845125540014</v>
      </c>
      <c r="G46" s="806">
        <v>106.22039250042967</v>
      </c>
      <c r="H46" s="806">
        <v>97.866551154245499</v>
      </c>
    </row>
    <row r="47" spans="1:8" ht="51.6" customHeight="1" x14ac:dyDescent="0.2">
      <c r="A47" s="807" t="s">
        <v>1904</v>
      </c>
      <c r="B47" s="808" t="s">
        <v>1905</v>
      </c>
      <c r="C47" s="809"/>
      <c r="D47" s="810">
        <v>40578.75</v>
      </c>
      <c r="E47" s="810">
        <v>44513.910600000003</v>
      </c>
      <c r="F47" s="810">
        <v>43278.522902789991</v>
      </c>
      <c r="G47" s="810">
        <v>106.65316921489693</v>
      </c>
      <c r="H47" s="810">
        <v>97.224715419161555</v>
      </c>
    </row>
    <row r="48" spans="1:8" ht="40.35" customHeight="1" x14ac:dyDescent="0.2">
      <c r="A48" s="807" t="s">
        <v>1906</v>
      </c>
      <c r="B48" s="808" t="s">
        <v>1907</v>
      </c>
      <c r="C48" s="809"/>
      <c r="D48" s="810">
        <v>26632.639999999999</v>
      </c>
      <c r="E48" s="810">
        <v>28451.845600000001</v>
      </c>
      <c r="F48" s="810">
        <v>28293.321248039996</v>
      </c>
      <c r="G48" s="810">
        <v>106.23551119243153</v>
      </c>
      <c r="H48" s="810">
        <v>99.442832798305346</v>
      </c>
    </row>
    <row r="49" spans="1:8" ht="40.35" customHeight="1" x14ac:dyDescent="0.2">
      <c r="A49" s="807" t="s">
        <v>1908</v>
      </c>
      <c r="B49" s="808" t="s">
        <v>1909</v>
      </c>
      <c r="C49" s="809"/>
      <c r="D49" s="810">
        <v>3357.44</v>
      </c>
      <c r="E49" s="810">
        <v>3871.0506999999998</v>
      </c>
      <c r="F49" s="810">
        <v>3566.3332783699998</v>
      </c>
      <c r="G49" s="810">
        <v>106.22180227703248</v>
      </c>
      <c r="H49" s="810">
        <v>92.128301971606831</v>
      </c>
    </row>
    <row r="50" spans="1:8" ht="54.75" customHeight="1" x14ac:dyDescent="0.2">
      <c r="A50" s="807" t="s">
        <v>1910</v>
      </c>
      <c r="B50" s="808" t="s">
        <v>1911</v>
      </c>
      <c r="C50" s="809"/>
      <c r="D50" s="810">
        <v>2862.3</v>
      </c>
      <c r="E50" s="810">
        <v>2862.3796000000002</v>
      </c>
      <c r="F50" s="810">
        <v>2860.6676963399996</v>
      </c>
      <c r="G50" s="810">
        <v>99.942972306886048</v>
      </c>
      <c r="H50" s="810">
        <v>99.940192989776733</v>
      </c>
    </row>
    <row r="51" spans="1:8" ht="42" customHeight="1" x14ac:dyDescent="0.2">
      <c r="A51" s="804" t="s">
        <v>1262</v>
      </c>
      <c r="B51" s="805" t="s">
        <v>2331</v>
      </c>
      <c r="C51" s="806">
        <v>905464.67</v>
      </c>
      <c r="D51" s="806">
        <v>838172.71</v>
      </c>
      <c r="E51" s="806">
        <v>842435.39260000002</v>
      </c>
      <c r="F51" s="806">
        <v>838921.38813704986</v>
      </c>
      <c r="G51" s="806">
        <v>100.08932265726594</v>
      </c>
      <c r="H51" s="806">
        <v>99.582875494807382</v>
      </c>
    </row>
    <row r="52" spans="1:8" ht="40.35" customHeight="1" x14ac:dyDescent="0.2">
      <c r="A52" s="807" t="s">
        <v>1912</v>
      </c>
      <c r="B52" s="808" t="s">
        <v>1913</v>
      </c>
      <c r="C52" s="809"/>
      <c r="D52" s="810">
        <v>26966.940000000002</v>
      </c>
      <c r="E52" s="810">
        <v>26689.845799999999</v>
      </c>
      <c r="F52" s="810">
        <v>26689.496985229998</v>
      </c>
      <c r="G52" s="810">
        <v>98.971173537783656</v>
      </c>
      <c r="H52" s="810">
        <v>99.998693080609698</v>
      </c>
    </row>
    <row r="53" spans="1:8" ht="40.35" customHeight="1" x14ac:dyDescent="0.2">
      <c r="A53" s="807" t="s">
        <v>1914</v>
      </c>
      <c r="B53" s="808" t="s">
        <v>1915</v>
      </c>
      <c r="C53" s="809"/>
      <c r="D53" s="810">
        <v>437695.09</v>
      </c>
      <c r="E53" s="810">
        <v>440343.6004</v>
      </c>
      <c r="F53" s="810">
        <v>440341.05519734003</v>
      </c>
      <c r="G53" s="810">
        <v>100.60452247644358</v>
      </c>
      <c r="H53" s="810">
        <v>99.999421996218942</v>
      </c>
    </row>
    <row r="54" spans="1:8" ht="51.6" customHeight="1" x14ac:dyDescent="0.2">
      <c r="A54" s="807" t="s">
        <v>1916</v>
      </c>
      <c r="B54" s="808" t="s">
        <v>1917</v>
      </c>
      <c r="C54" s="809"/>
      <c r="D54" s="810">
        <v>81692.47</v>
      </c>
      <c r="E54" s="810">
        <v>81706.567500000005</v>
      </c>
      <c r="F54" s="810">
        <v>81706.13566077</v>
      </c>
      <c r="G54" s="810">
        <v>100.01672817674627</v>
      </c>
      <c r="H54" s="810">
        <v>99.999471475496748</v>
      </c>
    </row>
    <row r="55" spans="1:8" ht="40.35" customHeight="1" x14ac:dyDescent="0.2">
      <c r="A55" s="807" t="s">
        <v>1918</v>
      </c>
      <c r="B55" s="808" t="s">
        <v>1919</v>
      </c>
      <c r="C55" s="809"/>
      <c r="D55" s="810">
        <v>290268.21000000002</v>
      </c>
      <c r="E55" s="810">
        <v>292083.82990000001</v>
      </c>
      <c r="F55" s="810">
        <v>288584.59300311998</v>
      </c>
      <c r="G55" s="810">
        <v>99.419978854425693</v>
      </c>
      <c r="H55" s="810">
        <v>98.801975139096868</v>
      </c>
    </row>
    <row r="56" spans="1:8" ht="65.25" customHeight="1" x14ac:dyDescent="0.2">
      <c r="A56" s="807" t="s">
        <v>1920</v>
      </c>
      <c r="B56" s="808" t="s">
        <v>2332</v>
      </c>
      <c r="C56" s="809"/>
      <c r="D56" s="810">
        <v>1550</v>
      </c>
      <c r="E56" s="810">
        <v>1611.549</v>
      </c>
      <c r="F56" s="810">
        <v>1600.1072905899998</v>
      </c>
      <c r="G56" s="810">
        <v>103.23272842516127</v>
      </c>
      <c r="H56" s="810">
        <v>99.29001790141038</v>
      </c>
    </row>
    <row r="57" spans="1:8" ht="40.35" customHeight="1" x14ac:dyDescent="0.2">
      <c r="A57" s="804" t="s">
        <v>1263</v>
      </c>
      <c r="B57" s="805" t="s">
        <v>1770</v>
      </c>
      <c r="C57" s="806">
        <v>33233.120000000003</v>
      </c>
      <c r="D57" s="806">
        <v>30373.55</v>
      </c>
      <c r="E57" s="806">
        <v>31120.3079</v>
      </c>
      <c r="F57" s="806">
        <v>31083.397088990001</v>
      </c>
      <c r="G57" s="806">
        <v>102.33705671213936</v>
      </c>
      <c r="H57" s="806">
        <v>99.881393168960258</v>
      </c>
    </row>
    <row r="58" spans="1:8" ht="55.5" customHeight="1" x14ac:dyDescent="0.2">
      <c r="A58" s="807" t="s">
        <v>1921</v>
      </c>
      <c r="B58" s="808" t="s">
        <v>1922</v>
      </c>
      <c r="C58" s="809"/>
      <c r="D58" s="810">
        <v>30373.55</v>
      </c>
      <c r="E58" s="810">
        <v>31110.107899999999</v>
      </c>
      <c r="F58" s="810">
        <v>31073.19708899</v>
      </c>
      <c r="G58" s="810">
        <v>102.30347486214157</v>
      </c>
      <c r="H58" s="810">
        <v>99.881354281609546</v>
      </c>
    </row>
    <row r="59" spans="1:8" ht="61.5" customHeight="1" x14ac:dyDescent="0.2">
      <c r="A59" s="807" t="s">
        <v>2355</v>
      </c>
      <c r="B59" s="808" t="s">
        <v>2413</v>
      </c>
      <c r="C59" s="809"/>
      <c r="D59" s="810"/>
      <c r="E59" s="810">
        <v>10.199999999999999</v>
      </c>
      <c r="F59" s="810">
        <v>10.199999999999999</v>
      </c>
      <c r="G59" s="810"/>
      <c r="H59" s="810">
        <v>100</v>
      </c>
    </row>
    <row r="60" spans="1:8" ht="63" customHeight="1" x14ac:dyDescent="0.2">
      <c r="A60" s="804" t="s">
        <v>1264</v>
      </c>
      <c r="B60" s="805" t="s">
        <v>1771</v>
      </c>
      <c r="C60" s="806">
        <v>222683.09899999999</v>
      </c>
      <c r="D60" s="806">
        <v>193149.78</v>
      </c>
      <c r="E60" s="806">
        <v>204957.55499999999</v>
      </c>
      <c r="F60" s="806">
        <v>201013.23282699002</v>
      </c>
      <c r="G60" s="806">
        <v>104.07116840981647</v>
      </c>
      <c r="H60" s="806">
        <v>98.07554194671674</v>
      </c>
    </row>
    <row r="61" spans="1:8" ht="66.75" customHeight="1" x14ac:dyDescent="0.2">
      <c r="A61" s="807" t="s">
        <v>1923</v>
      </c>
      <c r="B61" s="808" t="s">
        <v>1924</v>
      </c>
      <c r="C61" s="809"/>
      <c r="D61" s="810">
        <v>149735.09</v>
      </c>
      <c r="E61" s="810">
        <v>158740.66680000001</v>
      </c>
      <c r="F61" s="810">
        <v>155944.60130437001</v>
      </c>
      <c r="G61" s="810">
        <v>104.1469980779856</v>
      </c>
      <c r="H61" s="810">
        <v>98.238595344220897</v>
      </c>
    </row>
    <row r="62" spans="1:8" ht="52.5" customHeight="1" x14ac:dyDescent="0.2">
      <c r="A62" s="807" t="s">
        <v>1925</v>
      </c>
      <c r="B62" s="808" t="s">
        <v>1926</v>
      </c>
      <c r="C62" s="809"/>
      <c r="D62" s="810">
        <v>31177.07</v>
      </c>
      <c r="E62" s="810">
        <v>29926.452799999999</v>
      </c>
      <c r="F62" s="810">
        <v>29854.643930640003</v>
      </c>
      <c r="G62" s="810">
        <v>95.758337555902472</v>
      </c>
      <c r="H62" s="810">
        <v>99.760048844278671</v>
      </c>
    </row>
    <row r="63" spans="1:8" ht="64.5" customHeight="1" x14ac:dyDescent="0.2">
      <c r="A63" s="807" t="s">
        <v>1927</v>
      </c>
      <c r="B63" s="808" t="s">
        <v>1928</v>
      </c>
      <c r="C63" s="809"/>
      <c r="D63" s="810">
        <v>4977.74</v>
      </c>
      <c r="E63" s="810">
        <v>5804.6633000000002</v>
      </c>
      <c r="F63" s="810">
        <v>5689.4187497100002</v>
      </c>
      <c r="G63" s="810">
        <v>114.29722624544473</v>
      </c>
      <c r="H63" s="810">
        <v>98.01462127372659</v>
      </c>
    </row>
    <row r="64" spans="1:8" ht="78" customHeight="1" x14ac:dyDescent="0.2">
      <c r="A64" s="807" t="s">
        <v>1929</v>
      </c>
      <c r="B64" s="808" t="s">
        <v>1930</v>
      </c>
      <c r="C64" s="809"/>
      <c r="D64" s="810">
        <v>1287.5899999999999</v>
      </c>
      <c r="E64" s="810">
        <v>1287.5927999999999</v>
      </c>
      <c r="F64" s="810">
        <v>1275.77582454</v>
      </c>
      <c r="G64" s="810">
        <v>99.082458277867971</v>
      </c>
      <c r="H64" s="810">
        <v>99.082242813100549</v>
      </c>
    </row>
    <row r="65" spans="1:8" ht="78.75" customHeight="1" x14ac:dyDescent="0.2">
      <c r="A65" s="807" t="s">
        <v>1931</v>
      </c>
      <c r="B65" s="808" t="s">
        <v>1932</v>
      </c>
      <c r="C65" s="809"/>
      <c r="D65" s="810"/>
      <c r="E65" s="810">
        <v>277.51310000000001</v>
      </c>
      <c r="F65" s="810">
        <v>231.54036528999998</v>
      </c>
      <c r="G65" s="810"/>
      <c r="H65" s="810">
        <v>83.4340307862944</v>
      </c>
    </row>
    <row r="66" spans="1:8" ht="80.25" customHeight="1" x14ac:dyDescent="0.2">
      <c r="A66" s="807" t="s">
        <v>1933</v>
      </c>
      <c r="B66" s="808" t="s">
        <v>1934</v>
      </c>
      <c r="C66" s="809"/>
      <c r="D66" s="810"/>
      <c r="E66" s="810">
        <v>142.98349999999999</v>
      </c>
      <c r="F66" s="810">
        <v>142.98349999999999</v>
      </c>
      <c r="G66" s="810"/>
      <c r="H66" s="810">
        <v>100</v>
      </c>
    </row>
    <row r="67" spans="1:8" ht="90.75" customHeight="1" x14ac:dyDescent="0.2">
      <c r="A67" s="807" t="s">
        <v>1935</v>
      </c>
      <c r="B67" s="808" t="s">
        <v>1936</v>
      </c>
      <c r="C67" s="809"/>
      <c r="D67" s="810">
        <v>5205.1099999999997</v>
      </c>
      <c r="E67" s="810">
        <v>5205.1117000000004</v>
      </c>
      <c r="F67" s="810">
        <v>4807.0095893499993</v>
      </c>
      <c r="G67" s="810">
        <v>92.351738759603535</v>
      </c>
      <c r="H67" s="810">
        <v>92.351708597339012</v>
      </c>
    </row>
    <row r="68" spans="1:8" ht="90.75" customHeight="1" x14ac:dyDescent="0.2">
      <c r="A68" s="807" t="s">
        <v>1937</v>
      </c>
      <c r="B68" s="808" t="s">
        <v>1938</v>
      </c>
      <c r="C68" s="809"/>
      <c r="D68" s="810">
        <v>767.17000000000007</v>
      </c>
      <c r="E68" s="810">
        <v>767.17100000000005</v>
      </c>
      <c r="F68" s="810">
        <v>716.78892967000013</v>
      </c>
      <c r="G68" s="810">
        <v>93.432867509157035</v>
      </c>
      <c r="H68" s="810">
        <v>93.432745720315296</v>
      </c>
    </row>
    <row r="69" spans="1:8" ht="78.75" customHeight="1" x14ac:dyDescent="0.2">
      <c r="A69" s="807" t="s">
        <v>2333</v>
      </c>
      <c r="B69" s="808" t="s">
        <v>2334</v>
      </c>
      <c r="C69" s="809"/>
      <c r="D69" s="810"/>
      <c r="E69" s="810">
        <v>2805.4</v>
      </c>
      <c r="F69" s="810">
        <v>2350.47063342</v>
      </c>
      <c r="G69" s="810"/>
      <c r="H69" s="810">
        <v>83.783796728452259</v>
      </c>
    </row>
    <row r="70" spans="1:8" ht="40.35" customHeight="1" x14ac:dyDescent="0.2">
      <c r="A70" s="804" t="s">
        <v>1265</v>
      </c>
      <c r="B70" s="805" t="s">
        <v>1772</v>
      </c>
      <c r="C70" s="806">
        <v>101015.4</v>
      </c>
      <c r="D70" s="806">
        <v>95143.41</v>
      </c>
      <c r="E70" s="806">
        <v>94646.378700000001</v>
      </c>
      <c r="F70" s="806">
        <v>94254.118270189952</v>
      </c>
      <c r="G70" s="806">
        <v>99.065314423973177</v>
      </c>
      <c r="H70" s="806">
        <v>99.585551570807169</v>
      </c>
    </row>
    <row r="71" spans="1:8" ht="40.35" customHeight="1" x14ac:dyDescent="0.2">
      <c r="A71" s="807" t="s">
        <v>1939</v>
      </c>
      <c r="B71" s="808" t="s">
        <v>1940</v>
      </c>
      <c r="C71" s="809"/>
      <c r="D71" s="810">
        <v>25601.22</v>
      </c>
      <c r="E71" s="810">
        <v>30609.786400000001</v>
      </c>
      <c r="F71" s="810">
        <v>30309.046155790002</v>
      </c>
      <c r="G71" s="810">
        <v>118.38906956695814</v>
      </c>
      <c r="H71" s="810">
        <v>99.017502963660021</v>
      </c>
    </row>
    <row r="72" spans="1:8" ht="40.35" customHeight="1" x14ac:dyDescent="0.2">
      <c r="A72" s="807" t="s">
        <v>1941</v>
      </c>
      <c r="B72" s="808" t="s">
        <v>1942</v>
      </c>
      <c r="C72" s="809"/>
      <c r="D72" s="810">
        <v>35046.080000000002</v>
      </c>
      <c r="E72" s="810">
        <v>36509.919399999999</v>
      </c>
      <c r="F72" s="810">
        <v>36509.403120679999</v>
      </c>
      <c r="G72" s="810">
        <v>104.17542595542781</v>
      </c>
      <c r="H72" s="810">
        <v>99.998585920406057</v>
      </c>
    </row>
    <row r="73" spans="1:8" ht="39" customHeight="1" x14ac:dyDescent="0.2">
      <c r="A73" s="807" t="s">
        <v>1943</v>
      </c>
      <c r="B73" s="808" t="s">
        <v>1944</v>
      </c>
      <c r="C73" s="809"/>
      <c r="D73" s="810">
        <v>442.37</v>
      </c>
      <c r="E73" s="810">
        <v>445.19310000000002</v>
      </c>
      <c r="F73" s="810">
        <v>443.46595517999998</v>
      </c>
      <c r="G73" s="810">
        <v>100.24774627122093</v>
      </c>
      <c r="H73" s="810">
        <v>99.612045914458236</v>
      </c>
    </row>
    <row r="74" spans="1:8" ht="40.35" customHeight="1" x14ac:dyDescent="0.2">
      <c r="A74" s="807" t="s">
        <v>1945</v>
      </c>
      <c r="B74" s="808" t="s">
        <v>1946</v>
      </c>
      <c r="C74" s="809"/>
      <c r="D74" s="810">
        <v>9268.25</v>
      </c>
      <c r="E74" s="810">
        <v>2295.9983000000002</v>
      </c>
      <c r="F74" s="810">
        <v>2293.1695166699997</v>
      </c>
      <c r="G74" s="810">
        <v>24.74220609791492</v>
      </c>
      <c r="H74" s="810">
        <v>99.876795059909213</v>
      </c>
    </row>
    <row r="75" spans="1:8" ht="43.5" customHeight="1" x14ac:dyDescent="0.2">
      <c r="A75" s="807" t="s">
        <v>1947</v>
      </c>
      <c r="B75" s="808" t="s">
        <v>1948</v>
      </c>
      <c r="C75" s="809"/>
      <c r="D75" s="810">
        <v>19235.43</v>
      </c>
      <c r="E75" s="810">
        <v>19235.429599999999</v>
      </c>
      <c r="F75" s="810">
        <v>19223.020278370001</v>
      </c>
      <c r="G75" s="810">
        <v>99.935485083359197</v>
      </c>
      <c r="H75" s="810">
        <v>99.935487161513663</v>
      </c>
    </row>
    <row r="76" spans="1:8" ht="55.5" customHeight="1" x14ac:dyDescent="0.2">
      <c r="A76" s="807" t="s">
        <v>1949</v>
      </c>
      <c r="B76" s="808" t="s">
        <v>1950</v>
      </c>
      <c r="C76" s="809"/>
      <c r="D76" s="810">
        <v>4054.23</v>
      </c>
      <c r="E76" s="810">
        <v>4054.2285000000002</v>
      </c>
      <c r="F76" s="810">
        <v>4037.0468034099999</v>
      </c>
      <c r="G76" s="810">
        <v>99.576166211833069</v>
      </c>
      <c r="H76" s="810">
        <v>99.576203053429268</v>
      </c>
    </row>
    <row r="77" spans="1:8" ht="51.6" customHeight="1" x14ac:dyDescent="0.2">
      <c r="A77" s="807" t="s">
        <v>1951</v>
      </c>
      <c r="B77" s="808" t="s">
        <v>1952</v>
      </c>
      <c r="C77" s="809"/>
      <c r="D77" s="810">
        <v>205.20000000000002</v>
      </c>
      <c r="E77" s="810">
        <v>205.2</v>
      </c>
      <c r="F77" s="810">
        <v>187.44067352000002</v>
      </c>
      <c r="G77" s="810">
        <v>91.345357465886948</v>
      </c>
      <c r="H77" s="810">
        <v>91.345357465886963</v>
      </c>
    </row>
    <row r="78" spans="1:8" ht="66" customHeight="1" x14ac:dyDescent="0.2">
      <c r="A78" s="807" t="s">
        <v>1953</v>
      </c>
      <c r="B78" s="808" t="s">
        <v>1954</v>
      </c>
      <c r="C78" s="809"/>
      <c r="D78" s="810">
        <v>1290.6200000000001</v>
      </c>
      <c r="E78" s="810">
        <v>1290.6233999999999</v>
      </c>
      <c r="F78" s="810">
        <v>1251.5257665699999</v>
      </c>
      <c r="G78" s="810">
        <v>96.970895117850318</v>
      </c>
      <c r="H78" s="810">
        <v>96.970639659098069</v>
      </c>
    </row>
    <row r="79" spans="1:8" ht="40.35" customHeight="1" x14ac:dyDescent="0.2">
      <c r="A79" s="804" t="s">
        <v>1266</v>
      </c>
      <c r="B79" s="805" t="s">
        <v>2335</v>
      </c>
      <c r="C79" s="806">
        <v>33499.608</v>
      </c>
      <c r="D79" s="806">
        <v>29835.34</v>
      </c>
      <c r="E79" s="806">
        <v>31357.479599999999</v>
      </c>
      <c r="F79" s="806">
        <v>29967.811689780003</v>
      </c>
      <c r="G79" s="806">
        <v>100.44400931841233</v>
      </c>
      <c r="H79" s="806">
        <v>95.568304825685047</v>
      </c>
    </row>
    <row r="80" spans="1:8" ht="40.35" customHeight="1" x14ac:dyDescent="0.2">
      <c r="A80" s="807" t="s">
        <v>1955</v>
      </c>
      <c r="B80" s="808" t="s">
        <v>1956</v>
      </c>
      <c r="C80" s="809"/>
      <c r="D80" s="810">
        <v>4507.24</v>
      </c>
      <c r="E80" s="810">
        <v>5035.1977999999999</v>
      </c>
      <c r="F80" s="810">
        <v>4935.8645453199997</v>
      </c>
      <c r="G80" s="810">
        <v>109.50968986164482</v>
      </c>
      <c r="H80" s="810">
        <v>98.027222392733009</v>
      </c>
    </row>
    <row r="81" spans="1:8" ht="40.35" customHeight="1" x14ac:dyDescent="0.2">
      <c r="A81" s="807" t="s">
        <v>1957</v>
      </c>
      <c r="B81" s="808" t="s">
        <v>1958</v>
      </c>
      <c r="C81" s="809"/>
      <c r="D81" s="810">
        <v>6877.59</v>
      </c>
      <c r="E81" s="810">
        <v>7607.5743000000002</v>
      </c>
      <c r="F81" s="810">
        <v>7487.8473770099999</v>
      </c>
      <c r="G81" s="810">
        <v>108.87312818894408</v>
      </c>
      <c r="H81" s="810">
        <v>98.426214214036662</v>
      </c>
    </row>
    <row r="82" spans="1:8" ht="42.75" customHeight="1" x14ac:dyDescent="0.2">
      <c r="A82" s="807" t="s">
        <v>1959</v>
      </c>
      <c r="B82" s="808" t="s">
        <v>1960</v>
      </c>
      <c r="C82" s="809"/>
      <c r="D82" s="810">
        <v>12694.68</v>
      </c>
      <c r="E82" s="810">
        <v>12964.1996</v>
      </c>
      <c r="F82" s="810">
        <v>11995.724736940001</v>
      </c>
      <c r="G82" s="810">
        <v>94.494108846697983</v>
      </c>
      <c r="H82" s="810">
        <v>92.529620856346597</v>
      </c>
    </row>
    <row r="83" spans="1:8" ht="53.25" customHeight="1" x14ac:dyDescent="0.2">
      <c r="A83" s="807" t="s">
        <v>1961</v>
      </c>
      <c r="B83" s="808" t="s">
        <v>1962</v>
      </c>
      <c r="C83" s="809"/>
      <c r="D83" s="810">
        <v>1067.95</v>
      </c>
      <c r="E83" s="810">
        <v>1067.9549</v>
      </c>
      <c r="F83" s="810">
        <v>1067.9549</v>
      </c>
      <c r="G83" s="810">
        <v>100.00045882297859</v>
      </c>
      <c r="H83" s="810">
        <v>100</v>
      </c>
    </row>
    <row r="84" spans="1:8" ht="42" customHeight="1" x14ac:dyDescent="0.2">
      <c r="A84" s="807" t="s">
        <v>1963</v>
      </c>
      <c r="B84" s="808" t="s">
        <v>1964</v>
      </c>
      <c r="C84" s="809"/>
      <c r="D84" s="810">
        <v>1617.5</v>
      </c>
      <c r="E84" s="810">
        <v>1612.1806999999999</v>
      </c>
      <c r="F84" s="810">
        <v>1576.9358731399998</v>
      </c>
      <c r="G84" s="810">
        <v>97.49217144605872</v>
      </c>
      <c r="H84" s="810">
        <v>97.813841409961043</v>
      </c>
    </row>
    <row r="85" spans="1:8" ht="67.5" customHeight="1" x14ac:dyDescent="0.2">
      <c r="A85" s="807" t="s">
        <v>1965</v>
      </c>
      <c r="B85" s="808" t="s">
        <v>1966</v>
      </c>
      <c r="C85" s="809"/>
      <c r="D85" s="810">
        <v>3070.37</v>
      </c>
      <c r="E85" s="810">
        <v>3070.3723</v>
      </c>
      <c r="F85" s="810">
        <v>2903.4842573699998</v>
      </c>
      <c r="G85" s="810">
        <v>94.564637401029842</v>
      </c>
      <c r="H85" s="810">
        <v>94.564566563149356</v>
      </c>
    </row>
    <row r="86" spans="1:8" ht="40.35" customHeight="1" x14ac:dyDescent="0.2">
      <c r="A86" s="804" t="s">
        <v>1267</v>
      </c>
      <c r="B86" s="805" t="s">
        <v>1773</v>
      </c>
      <c r="C86" s="806">
        <v>65031.1</v>
      </c>
      <c r="D86" s="806">
        <v>69127.070000000007</v>
      </c>
      <c r="E86" s="806">
        <v>71098.298800000004</v>
      </c>
      <c r="F86" s="806">
        <v>69486.067419690007</v>
      </c>
      <c r="G86" s="806">
        <v>100.51932972088937</v>
      </c>
      <c r="H86" s="806">
        <v>97.732391059249935</v>
      </c>
    </row>
    <row r="87" spans="1:8" ht="40.35" customHeight="1" x14ac:dyDescent="0.2">
      <c r="A87" s="807" t="s">
        <v>1967</v>
      </c>
      <c r="B87" s="808" t="s">
        <v>1968</v>
      </c>
      <c r="C87" s="809"/>
      <c r="D87" s="810">
        <v>3084.64</v>
      </c>
      <c r="E87" s="810">
        <v>3084.9157</v>
      </c>
      <c r="F87" s="810">
        <v>1883.5521200000001</v>
      </c>
      <c r="G87" s="810">
        <v>61.062299652471609</v>
      </c>
      <c r="H87" s="810">
        <v>61.056842493297303</v>
      </c>
    </row>
    <row r="88" spans="1:8" ht="51" customHeight="1" x14ac:dyDescent="0.2">
      <c r="A88" s="807" t="s">
        <v>1969</v>
      </c>
      <c r="B88" s="808" t="s">
        <v>1970</v>
      </c>
      <c r="C88" s="809"/>
      <c r="D88" s="810">
        <v>21802.54</v>
      </c>
      <c r="E88" s="810">
        <v>22515.229500000001</v>
      </c>
      <c r="F88" s="810">
        <v>22154.171948080002</v>
      </c>
      <c r="G88" s="810">
        <v>101.61280267381692</v>
      </c>
      <c r="H88" s="810">
        <v>98.396385202646954</v>
      </c>
    </row>
    <row r="89" spans="1:8" ht="54" customHeight="1" x14ac:dyDescent="0.2">
      <c r="A89" s="807" t="s">
        <v>1971</v>
      </c>
      <c r="B89" s="808" t="s">
        <v>1972</v>
      </c>
      <c r="C89" s="809"/>
      <c r="D89" s="810">
        <v>31455.72</v>
      </c>
      <c r="E89" s="810">
        <v>32596.475699999999</v>
      </c>
      <c r="F89" s="810">
        <v>32595.679897830003</v>
      </c>
      <c r="G89" s="810">
        <v>103.62401463972213</v>
      </c>
      <c r="H89" s="810">
        <v>99.997558625118501</v>
      </c>
    </row>
    <row r="90" spans="1:8" ht="40.35" customHeight="1" x14ac:dyDescent="0.2">
      <c r="A90" s="807" t="s">
        <v>1973</v>
      </c>
      <c r="B90" s="808" t="s">
        <v>2426</v>
      </c>
      <c r="C90" s="809"/>
      <c r="D90" s="810">
        <v>1787.64</v>
      </c>
      <c r="E90" s="810">
        <v>1905.1424</v>
      </c>
      <c r="F90" s="810">
        <v>1856.8317815</v>
      </c>
      <c r="G90" s="810">
        <v>103.87056574589961</v>
      </c>
      <c r="H90" s="810">
        <v>97.464199080341714</v>
      </c>
    </row>
    <row r="91" spans="1:8" ht="53.25" customHeight="1" x14ac:dyDescent="0.2">
      <c r="A91" s="807" t="s">
        <v>1974</v>
      </c>
      <c r="B91" s="808" t="s">
        <v>1975</v>
      </c>
      <c r="C91" s="809"/>
      <c r="D91" s="810">
        <v>10996.54</v>
      </c>
      <c r="E91" s="810">
        <v>10996.5355</v>
      </c>
      <c r="F91" s="810">
        <v>10995.831672279999</v>
      </c>
      <c r="G91" s="810">
        <v>99.99355863098755</v>
      </c>
      <c r="H91" s="810">
        <v>99.993599550331098</v>
      </c>
    </row>
    <row r="92" spans="1:8" ht="40.35" customHeight="1" x14ac:dyDescent="0.2">
      <c r="A92" s="804" t="s">
        <v>1268</v>
      </c>
      <c r="B92" s="805" t="s">
        <v>1774</v>
      </c>
      <c r="C92" s="806">
        <v>166578.61900000001</v>
      </c>
      <c r="D92" s="806">
        <v>150656.72</v>
      </c>
      <c r="E92" s="806">
        <v>150816.8124</v>
      </c>
      <c r="F92" s="806">
        <v>149716.29278014001</v>
      </c>
      <c r="G92" s="806">
        <v>99.37578143221225</v>
      </c>
      <c r="H92" s="806">
        <v>99.270293807204226</v>
      </c>
    </row>
    <row r="93" spans="1:8" ht="45" customHeight="1" x14ac:dyDescent="0.2">
      <c r="A93" s="807" t="s">
        <v>1976</v>
      </c>
      <c r="B93" s="808" t="s">
        <v>1977</v>
      </c>
      <c r="C93" s="809"/>
      <c r="D93" s="810">
        <v>97995.74</v>
      </c>
      <c r="E93" s="810">
        <v>101679.3633</v>
      </c>
      <c r="F93" s="810">
        <v>101038.19269244</v>
      </c>
      <c r="G93" s="810">
        <v>103.10467852218881</v>
      </c>
      <c r="H93" s="810">
        <v>99.369419136046062</v>
      </c>
    </row>
    <row r="94" spans="1:8" ht="66.75" customHeight="1" x14ac:dyDescent="0.2">
      <c r="A94" s="807" t="s">
        <v>1978</v>
      </c>
      <c r="B94" s="808" t="s">
        <v>1979</v>
      </c>
      <c r="C94" s="809"/>
      <c r="D94" s="810">
        <v>3025.25</v>
      </c>
      <c r="E94" s="810">
        <v>3239.9124999999999</v>
      </c>
      <c r="F94" s="810">
        <v>3239.9124999999999</v>
      </c>
      <c r="G94" s="810">
        <v>107.09569457069664</v>
      </c>
      <c r="H94" s="810">
        <v>100</v>
      </c>
    </row>
    <row r="95" spans="1:8" ht="54" customHeight="1" x14ac:dyDescent="0.2">
      <c r="A95" s="807" t="s">
        <v>1980</v>
      </c>
      <c r="B95" s="808" t="s">
        <v>1981</v>
      </c>
      <c r="C95" s="809"/>
      <c r="D95" s="810">
        <v>12712.37</v>
      </c>
      <c r="E95" s="810">
        <v>8056.2375000000002</v>
      </c>
      <c r="F95" s="810">
        <v>8056.2375000000002</v>
      </c>
      <c r="G95" s="810">
        <v>63.373214436017832</v>
      </c>
      <c r="H95" s="810">
        <v>100</v>
      </c>
    </row>
    <row r="96" spans="1:8" ht="53.25" customHeight="1" x14ac:dyDescent="0.2">
      <c r="A96" s="807" t="s">
        <v>1982</v>
      </c>
      <c r="B96" s="808" t="s">
        <v>1983</v>
      </c>
      <c r="C96" s="809"/>
      <c r="D96" s="810">
        <v>3863.15</v>
      </c>
      <c r="E96" s="810">
        <v>3863.1489999999999</v>
      </c>
      <c r="F96" s="810">
        <v>3863.1489999999999</v>
      </c>
      <c r="G96" s="810">
        <v>99.999974114388507</v>
      </c>
      <c r="H96" s="810">
        <v>100</v>
      </c>
    </row>
    <row r="97" spans="1:8" ht="40.35" customHeight="1" x14ac:dyDescent="0.2">
      <c r="A97" s="807" t="s">
        <v>1984</v>
      </c>
      <c r="B97" s="808" t="s">
        <v>1985</v>
      </c>
      <c r="C97" s="809"/>
      <c r="D97" s="810">
        <v>8675.94</v>
      </c>
      <c r="E97" s="810">
        <v>8862.5072</v>
      </c>
      <c r="F97" s="810">
        <v>8896.3873362199993</v>
      </c>
      <c r="G97" s="810">
        <v>102.54090434258418</v>
      </c>
      <c r="H97" s="810">
        <v>100.38228613478586</v>
      </c>
    </row>
    <row r="98" spans="1:8" ht="40.35" customHeight="1" x14ac:dyDescent="0.2">
      <c r="A98" s="807" t="s">
        <v>1986</v>
      </c>
      <c r="B98" s="808" t="s">
        <v>1987</v>
      </c>
      <c r="C98" s="809"/>
      <c r="D98" s="810">
        <v>2520.7200000000003</v>
      </c>
      <c r="E98" s="810">
        <v>3078.2042000000001</v>
      </c>
      <c r="F98" s="810">
        <v>3065.1751486999997</v>
      </c>
      <c r="G98" s="810">
        <v>121.5991918459805</v>
      </c>
      <c r="H98" s="810">
        <v>99.57673206670303</v>
      </c>
    </row>
    <row r="99" spans="1:8" ht="66" customHeight="1" x14ac:dyDescent="0.2">
      <c r="A99" s="807" t="s">
        <v>1988</v>
      </c>
      <c r="B99" s="808" t="s">
        <v>1989</v>
      </c>
      <c r="C99" s="809"/>
      <c r="D99" s="810">
        <v>21390.2</v>
      </c>
      <c r="E99" s="810">
        <v>21390.2029</v>
      </c>
      <c r="F99" s="810">
        <v>21215.394830929999</v>
      </c>
      <c r="G99" s="810">
        <v>99.182779174248012</v>
      </c>
      <c r="H99" s="810">
        <v>99.182765727434969</v>
      </c>
    </row>
    <row r="100" spans="1:8" ht="54" customHeight="1" x14ac:dyDescent="0.2">
      <c r="A100" s="807" t="s">
        <v>1990</v>
      </c>
      <c r="B100" s="808" t="s">
        <v>1991</v>
      </c>
      <c r="C100" s="809"/>
      <c r="D100" s="810">
        <v>473.35</v>
      </c>
      <c r="E100" s="810">
        <v>647.23580000000004</v>
      </c>
      <c r="F100" s="810">
        <v>341.84377185</v>
      </c>
      <c r="G100" s="810">
        <v>72.21797229322911</v>
      </c>
      <c r="H100" s="810">
        <v>52.815955460127505</v>
      </c>
    </row>
    <row r="101" spans="1:8" ht="40.35" customHeight="1" x14ac:dyDescent="0.2">
      <c r="A101" s="804" t="s">
        <v>1269</v>
      </c>
      <c r="B101" s="805" t="s">
        <v>1698</v>
      </c>
      <c r="C101" s="806">
        <v>124360.64</v>
      </c>
      <c r="D101" s="806">
        <v>117346.33</v>
      </c>
      <c r="E101" s="806">
        <v>128525.47900000001</v>
      </c>
      <c r="F101" s="806">
        <v>126661.51501716998</v>
      </c>
      <c r="G101" s="806">
        <v>107.93819884880078</v>
      </c>
      <c r="H101" s="806">
        <v>98.549731930717002</v>
      </c>
    </row>
    <row r="102" spans="1:8" ht="40.35" customHeight="1" x14ac:dyDescent="0.2">
      <c r="A102" s="807" t="s">
        <v>1992</v>
      </c>
      <c r="B102" s="808" t="s">
        <v>1993</v>
      </c>
      <c r="C102" s="809"/>
      <c r="D102" s="810">
        <v>12463.81</v>
      </c>
      <c r="E102" s="810">
        <v>14091.169900000001</v>
      </c>
      <c r="F102" s="810">
        <v>14476.36029524</v>
      </c>
      <c r="G102" s="810">
        <v>116.14715159521849</v>
      </c>
      <c r="H102" s="810">
        <v>102.7335586610165</v>
      </c>
    </row>
    <row r="103" spans="1:8" ht="51" customHeight="1" x14ac:dyDescent="0.2">
      <c r="A103" s="807" t="s">
        <v>1994</v>
      </c>
      <c r="B103" s="808" t="s">
        <v>2414</v>
      </c>
      <c r="C103" s="809"/>
      <c r="D103" s="810">
        <v>18528.29</v>
      </c>
      <c r="E103" s="810">
        <v>18528.2873</v>
      </c>
      <c r="F103" s="810">
        <v>17532.410861430002</v>
      </c>
      <c r="G103" s="810">
        <v>94.625088777377727</v>
      </c>
      <c r="H103" s="810">
        <v>94.625102566441754</v>
      </c>
    </row>
    <row r="104" spans="1:8" ht="54.75" customHeight="1" x14ac:dyDescent="0.2">
      <c r="A104" s="807" t="s">
        <v>1995</v>
      </c>
      <c r="B104" s="808" t="s">
        <v>1996</v>
      </c>
      <c r="C104" s="809"/>
      <c r="D104" s="810">
        <v>35175.770000000004</v>
      </c>
      <c r="E104" s="810">
        <v>38174.268600000003</v>
      </c>
      <c r="F104" s="810">
        <v>37926.307435490009</v>
      </c>
      <c r="G104" s="810">
        <v>107.8194093135417</v>
      </c>
      <c r="H104" s="810">
        <v>99.350449468703133</v>
      </c>
    </row>
    <row r="105" spans="1:8" ht="55.5" customHeight="1" x14ac:dyDescent="0.2">
      <c r="A105" s="807" t="s">
        <v>1997</v>
      </c>
      <c r="B105" s="808" t="s">
        <v>1998</v>
      </c>
      <c r="C105" s="809"/>
      <c r="D105" s="810">
        <v>3282.59</v>
      </c>
      <c r="E105" s="810">
        <v>3335.9576000000002</v>
      </c>
      <c r="F105" s="810">
        <v>3197.2373609000001</v>
      </c>
      <c r="G105" s="810">
        <v>97.399838569544173</v>
      </c>
      <c r="H105" s="810">
        <v>95.84166659971936</v>
      </c>
    </row>
    <row r="106" spans="1:8" ht="45" customHeight="1" x14ac:dyDescent="0.2">
      <c r="A106" s="807" t="s">
        <v>1999</v>
      </c>
      <c r="B106" s="808" t="s">
        <v>2000</v>
      </c>
      <c r="C106" s="809"/>
      <c r="D106" s="810">
        <v>9042.65</v>
      </c>
      <c r="E106" s="810">
        <v>14170.843500000001</v>
      </c>
      <c r="F106" s="810">
        <v>14104.47133633</v>
      </c>
      <c r="G106" s="810">
        <v>155.97718961067827</v>
      </c>
      <c r="H106" s="810">
        <v>99.531628701777692</v>
      </c>
    </row>
    <row r="107" spans="1:8" ht="63" hidden="1" customHeight="1" x14ac:dyDescent="0.2">
      <c r="A107" s="807" t="s">
        <v>2001</v>
      </c>
      <c r="B107" s="808" t="s">
        <v>2002</v>
      </c>
      <c r="C107" s="809"/>
      <c r="D107" s="810">
        <v>647.15</v>
      </c>
      <c r="E107" s="810">
        <v>0</v>
      </c>
      <c r="F107" s="810">
        <v>0</v>
      </c>
      <c r="G107" s="810">
        <v>0</v>
      </c>
      <c r="H107" s="810" t="e">
        <v>#DIV/0!</v>
      </c>
    </row>
    <row r="108" spans="1:8" ht="42" customHeight="1" x14ac:dyDescent="0.2">
      <c r="A108" s="807" t="s">
        <v>2003</v>
      </c>
      <c r="B108" s="808" t="s">
        <v>2004</v>
      </c>
      <c r="C108" s="809"/>
      <c r="D108" s="810">
        <v>350.07</v>
      </c>
      <c r="E108" s="810">
        <v>350.06990000000002</v>
      </c>
      <c r="F108" s="810">
        <v>350.00030049999998</v>
      </c>
      <c r="G108" s="810">
        <v>99.980089839175022</v>
      </c>
      <c r="H108" s="810">
        <v>99.980118399211122</v>
      </c>
    </row>
    <row r="109" spans="1:8" ht="54" customHeight="1" x14ac:dyDescent="0.2">
      <c r="A109" s="807" t="s">
        <v>2005</v>
      </c>
      <c r="B109" s="808" t="s">
        <v>2006</v>
      </c>
      <c r="C109" s="809"/>
      <c r="D109" s="810">
        <v>170.05</v>
      </c>
      <c r="E109" s="810">
        <v>183.12289999999999</v>
      </c>
      <c r="F109" s="810">
        <v>183.12289999999999</v>
      </c>
      <c r="G109" s="810">
        <v>107.68768009408996</v>
      </c>
      <c r="H109" s="810">
        <v>100</v>
      </c>
    </row>
    <row r="110" spans="1:8" ht="54" customHeight="1" x14ac:dyDescent="0.2">
      <c r="A110" s="807" t="s">
        <v>2007</v>
      </c>
      <c r="B110" s="808" t="s">
        <v>2008</v>
      </c>
      <c r="C110" s="809"/>
      <c r="D110" s="810">
        <v>14931.9</v>
      </c>
      <c r="E110" s="810">
        <v>16902.3786</v>
      </c>
      <c r="F110" s="810">
        <v>17027.656785350002</v>
      </c>
      <c r="G110" s="810">
        <v>114.03543276709595</v>
      </c>
      <c r="H110" s="810">
        <v>100.74118671883258</v>
      </c>
    </row>
    <row r="111" spans="1:8" ht="42.75" customHeight="1" x14ac:dyDescent="0.2">
      <c r="A111" s="807" t="s">
        <v>2009</v>
      </c>
      <c r="B111" s="808" t="s">
        <v>2010</v>
      </c>
      <c r="C111" s="809"/>
      <c r="D111" s="810">
        <v>19378.080000000002</v>
      </c>
      <c r="E111" s="810">
        <v>19378.084699999999</v>
      </c>
      <c r="F111" s="810">
        <v>19220.784100000001</v>
      </c>
      <c r="G111" s="810">
        <v>99.188279230966117</v>
      </c>
      <c r="H111" s="810">
        <v>99.188255173639533</v>
      </c>
    </row>
    <row r="112" spans="1:8" ht="68.25" customHeight="1" x14ac:dyDescent="0.2">
      <c r="A112" s="807" t="s">
        <v>2011</v>
      </c>
      <c r="B112" s="808" t="s">
        <v>2012</v>
      </c>
      <c r="C112" s="809"/>
      <c r="D112" s="810">
        <v>3375.9700000000003</v>
      </c>
      <c r="E112" s="810">
        <v>3411.2959999999998</v>
      </c>
      <c r="F112" s="810">
        <v>2643.1636419300003</v>
      </c>
      <c r="G112" s="810">
        <v>78.293457641211276</v>
      </c>
      <c r="H112" s="810">
        <v>77.48268229816469</v>
      </c>
    </row>
    <row r="113" spans="1:8" ht="40.35" customHeight="1" x14ac:dyDescent="0.2">
      <c r="A113" s="804" t="s">
        <v>1270</v>
      </c>
      <c r="B113" s="805" t="s">
        <v>2336</v>
      </c>
      <c r="C113" s="806">
        <v>154405.83300000001</v>
      </c>
      <c r="D113" s="806">
        <v>122787.17</v>
      </c>
      <c r="E113" s="806">
        <v>169307.16899999999</v>
      </c>
      <c r="F113" s="806">
        <v>167634.81200424</v>
      </c>
      <c r="G113" s="806">
        <v>136.52469716847452</v>
      </c>
      <c r="H113" s="806">
        <v>99.012234977622242</v>
      </c>
    </row>
    <row r="114" spans="1:8" ht="40.35" customHeight="1" x14ac:dyDescent="0.2">
      <c r="A114" s="807" t="s">
        <v>2013</v>
      </c>
      <c r="B114" s="808" t="s">
        <v>2014</v>
      </c>
      <c r="C114" s="809"/>
      <c r="D114" s="810">
        <v>68977.279999999999</v>
      </c>
      <c r="E114" s="810">
        <v>101801.28230000001</v>
      </c>
      <c r="F114" s="810">
        <v>101576.65361447999</v>
      </c>
      <c r="G114" s="810">
        <v>147.26103089956575</v>
      </c>
      <c r="H114" s="810">
        <v>99.779345917413835</v>
      </c>
    </row>
    <row r="115" spans="1:8" ht="51.6" customHeight="1" x14ac:dyDescent="0.2">
      <c r="A115" s="807" t="s">
        <v>2015</v>
      </c>
      <c r="B115" s="808" t="s">
        <v>2016</v>
      </c>
      <c r="C115" s="809"/>
      <c r="D115" s="810">
        <v>1304.1000000000001</v>
      </c>
      <c r="E115" s="810">
        <v>1328.8009</v>
      </c>
      <c r="F115" s="810">
        <v>1227.8562959999999</v>
      </c>
      <c r="G115" s="810">
        <v>94.153538532321122</v>
      </c>
      <c r="H115" s="810">
        <v>92.40333115367396</v>
      </c>
    </row>
    <row r="116" spans="1:8" ht="51.6" customHeight="1" x14ac:dyDescent="0.2">
      <c r="A116" s="807" t="s">
        <v>2017</v>
      </c>
      <c r="B116" s="808" t="s">
        <v>2018</v>
      </c>
      <c r="C116" s="809"/>
      <c r="D116" s="810">
        <v>8770.61</v>
      </c>
      <c r="E116" s="810">
        <v>12870.614799999999</v>
      </c>
      <c r="F116" s="810">
        <v>12816.87122752</v>
      </c>
      <c r="G116" s="810">
        <v>146.13431936341939</v>
      </c>
      <c r="H116" s="810">
        <v>99.582431971470399</v>
      </c>
    </row>
    <row r="117" spans="1:8" ht="40.35" customHeight="1" x14ac:dyDescent="0.2">
      <c r="A117" s="807" t="s">
        <v>2019</v>
      </c>
      <c r="B117" s="808" t="s">
        <v>2020</v>
      </c>
      <c r="C117" s="809"/>
      <c r="D117" s="810">
        <v>5771.7</v>
      </c>
      <c r="E117" s="810">
        <v>5771.6949999999997</v>
      </c>
      <c r="F117" s="810">
        <v>5247.0349999999999</v>
      </c>
      <c r="G117" s="810">
        <v>90.909697316215329</v>
      </c>
      <c r="H117" s="810">
        <v>90.909776070980882</v>
      </c>
    </row>
    <row r="118" spans="1:8" ht="40.35" customHeight="1" x14ac:dyDescent="0.2">
      <c r="A118" s="807" t="s">
        <v>2021</v>
      </c>
      <c r="B118" s="808" t="s">
        <v>2022</v>
      </c>
      <c r="C118" s="809"/>
      <c r="D118" s="810">
        <v>200</v>
      </c>
      <c r="E118" s="810">
        <v>200</v>
      </c>
      <c r="F118" s="810">
        <v>200</v>
      </c>
      <c r="G118" s="810">
        <v>100</v>
      </c>
      <c r="H118" s="810">
        <v>100</v>
      </c>
    </row>
    <row r="119" spans="1:8" ht="51.6" customHeight="1" x14ac:dyDescent="0.2">
      <c r="A119" s="807" t="s">
        <v>2373</v>
      </c>
      <c r="B119" s="808" t="s">
        <v>2374</v>
      </c>
      <c r="C119" s="809"/>
      <c r="D119" s="810">
        <v>1000</v>
      </c>
      <c r="E119" s="810">
        <v>1000</v>
      </c>
      <c r="F119" s="810">
        <v>1000</v>
      </c>
      <c r="G119" s="810">
        <v>100</v>
      </c>
      <c r="H119" s="810">
        <v>100</v>
      </c>
    </row>
    <row r="120" spans="1:8" ht="40.35" customHeight="1" x14ac:dyDescent="0.2">
      <c r="A120" s="807" t="s">
        <v>2023</v>
      </c>
      <c r="B120" s="808" t="s">
        <v>2024</v>
      </c>
      <c r="C120" s="809"/>
      <c r="D120" s="810">
        <v>2953.62</v>
      </c>
      <c r="E120" s="810">
        <v>2953.6167999999998</v>
      </c>
      <c r="F120" s="810">
        <v>2787.14355613</v>
      </c>
      <c r="G120" s="810">
        <v>94.363647189889022</v>
      </c>
      <c r="H120" s="810">
        <v>94.363749425111621</v>
      </c>
    </row>
    <row r="121" spans="1:8" ht="51.6" customHeight="1" x14ac:dyDescent="0.2">
      <c r="A121" s="807" t="s">
        <v>2025</v>
      </c>
      <c r="B121" s="808" t="s">
        <v>2026</v>
      </c>
      <c r="C121" s="809"/>
      <c r="D121" s="810">
        <v>1770.48</v>
      </c>
      <c r="E121" s="810">
        <v>1720.9645</v>
      </c>
      <c r="F121" s="810">
        <v>1690.70565786</v>
      </c>
      <c r="G121" s="810">
        <v>95.494196933035099</v>
      </c>
      <c r="H121" s="810">
        <v>98.241750940243094</v>
      </c>
    </row>
    <row r="122" spans="1:8" ht="40.35" customHeight="1" x14ac:dyDescent="0.2">
      <c r="A122" s="807" t="s">
        <v>2027</v>
      </c>
      <c r="B122" s="808" t="s">
        <v>2028</v>
      </c>
      <c r="C122" s="809"/>
      <c r="D122" s="810">
        <v>199</v>
      </c>
      <c r="E122" s="810">
        <v>198.99639999999999</v>
      </c>
      <c r="F122" s="810">
        <v>151.13716219</v>
      </c>
      <c r="G122" s="810">
        <v>75.948322708542719</v>
      </c>
      <c r="H122" s="810">
        <v>75.949696672904636</v>
      </c>
    </row>
    <row r="123" spans="1:8" ht="51.6" customHeight="1" x14ac:dyDescent="0.2">
      <c r="A123" s="807" t="s">
        <v>2029</v>
      </c>
      <c r="B123" s="808" t="s">
        <v>2030</v>
      </c>
      <c r="C123" s="809"/>
      <c r="D123" s="810">
        <v>1414.92</v>
      </c>
      <c r="E123" s="810">
        <v>1414.9209000000001</v>
      </c>
      <c r="F123" s="810">
        <v>1414.9207878599998</v>
      </c>
      <c r="G123" s="810">
        <v>100.00005568230004</v>
      </c>
      <c r="H123" s="810">
        <v>99.999992074468594</v>
      </c>
    </row>
    <row r="124" spans="1:8" ht="51.6" customHeight="1" x14ac:dyDescent="0.2">
      <c r="A124" s="807" t="s">
        <v>2031</v>
      </c>
      <c r="B124" s="808" t="s">
        <v>2032</v>
      </c>
      <c r="C124" s="809"/>
      <c r="D124" s="810">
        <v>1841.79</v>
      </c>
      <c r="E124" s="810">
        <v>1866.7925</v>
      </c>
      <c r="F124" s="810">
        <v>1828.0925</v>
      </c>
      <c r="G124" s="810">
        <v>99.256294148627148</v>
      </c>
      <c r="H124" s="810">
        <v>97.926925461721098</v>
      </c>
    </row>
    <row r="125" spans="1:8" ht="51.6" customHeight="1" x14ac:dyDescent="0.2">
      <c r="A125" s="807" t="s">
        <v>2033</v>
      </c>
      <c r="B125" s="808" t="s">
        <v>2034</v>
      </c>
      <c r="C125" s="809"/>
      <c r="D125" s="810">
        <v>1330.63</v>
      </c>
      <c r="E125" s="810">
        <v>1330.6302000000001</v>
      </c>
      <c r="F125" s="810">
        <v>1271.16680679</v>
      </c>
      <c r="G125" s="810">
        <v>95.53120001728503</v>
      </c>
      <c r="H125" s="810">
        <v>95.531185658494749</v>
      </c>
    </row>
    <row r="126" spans="1:8" ht="40.35" customHeight="1" x14ac:dyDescent="0.2">
      <c r="A126" s="807" t="s">
        <v>2035</v>
      </c>
      <c r="B126" s="808" t="s">
        <v>2036</v>
      </c>
      <c r="C126" s="809"/>
      <c r="D126" s="810">
        <v>270</v>
      </c>
      <c r="E126" s="810">
        <v>269.995</v>
      </c>
      <c r="F126" s="810">
        <v>269.995</v>
      </c>
      <c r="G126" s="810">
        <v>99.998148148148147</v>
      </c>
      <c r="H126" s="810">
        <v>100</v>
      </c>
    </row>
    <row r="127" spans="1:8" ht="51.6" customHeight="1" x14ac:dyDescent="0.2">
      <c r="A127" s="807" t="s">
        <v>2037</v>
      </c>
      <c r="B127" s="808" t="s">
        <v>2038</v>
      </c>
      <c r="C127" s="809"/>
      <c r="D127" s="810">
        <v>11534.56</v>
      </c>
      <c r="E127" s="810">
        <v>21222.876499999998</v>
      </c>
      <c r="F127" s="810">
        <v>20800.341372899999</v>
      </c>
      <c r="G127" s="810">
        <v>180.33060101902456</v>
      </c>
      <c r="H127" s="810">
        <v>98.009058163722528</v>
      </c>
    </row>
    <row r="128" spans="1:8" ht="51.6" customHeight="1" x14ac:dyDescent="0.2">
      <c r="A128" s="807" t="s">
        <v>2039</v>
      </c>
      <c r="B128" s="808" t="s">
        <v>2040</v>
      </c>
      <c r="C128" s="809"/>
      <c r="D128" s="810">
        <v>14930.93</v>
      </c>
      <c r="E128" s="810">
        <v>14930.9267</v>
      </c>
      <c r="F128" s="810">
        <v>14927.836624509999</v>
      </c>
      <c r="G128" s="810">
        <v>99.979282097699198</v>
      </c>
      <c r="H128" s="810">
        <v>99.979304194896343</v>
      </c>
    </row>
    <row r="129" spans="1:8" ht="40.35" customHeight="1" x14ac:dyDescent="0.2">
      <c r="A129" s="807" t="s">
        <v>2041</v>
      </c>
      <c r="B129" s="808" t="s">
        <v>2042</v>
      </c>
      <c r="C129" s="809"/>
      <c r="D129" s="810">
        <v>517.57000000000005</v>
      </c>
      <c r="E129" s="810">
        <v>425.05650000000003</v>
      </c>
      <c r="F129" s="810">
        <v>425.056398</v>
      </c>
      <c r="G129" s="810">
        <v>82.125393280136024</v>
      </c>
      <c r="H129" s="810">
        <v>99.999976003190156</v>
      </c>
    </row>
    <row r="130" spans="1:8" ht="40.35" hidden="1" customHeight="1" x14ac:dyDescent="0.2">
      <c r="A130" s="807" t="s">
        <v>2371</v>
      </c>
      <c r="B130" s="808" t="s">
        <v>2372</v>
      </c>
      <c r="C130" s="809"/>
      <c r="D130" s="810">
        <v>0</v>
      </c>
      <c r="E130" s="810">
        <v>0</v>
      </c>
      <c r="F130" s="810">
        <v>0</v>
      </c>
      <c r="G130" s="810" t="e">
        <v>#DIV/0!</v>
      </c>
      <c r="H130" s="810" t="e">
        <v>#DIV/0!</v>
      </c>
    </row>
    <row r="131" spans="1:8" ht="40.35" customHeight="1" x14ac:dyDescent="0.2">
      <c r="A131" s="804" t="s">
        <v>1271</v>
      </c>
      <c r="B131" s="805" t="s">
        <v>1775</v>
      </c>
      <c r="C131" s="806">
        <v>60085.569000000003</v>
      </c>
      <c r="D131" s="806">
        <v>85073.5</v>
      </c>
      <c r="E131" s="806">
        <v>85297.377800000002</v>
      </c>
      <c r="F131" s="806">
        <v>84050.471168050004</v>
      </c>
      <c r="G131" s="806">
        <v>98.797476497440456</v>
      </c>
      <c r="H131" s="806">
        <v>98.538165340939713</v>
      </c>
    </row>
    <row r="132" spans="1:8" ht="40.35" customHeight="1" x14ac:dyDescent="0.2">
      <c r="A132" s="807" t="s">
        <v>2043</v>
      </c>
      <c r="B132" s="808" t="s">
        <v>2044</v>
      </c>
      <c r="C132" s="809"/>
      <c r="D132" s="810">
        <v>11888.7</v>
      </c>
      <c r="E132" s="810">
        <v>11888.702600000001</v>
      </c>
      <c r="F132" s="810">
        <v>11888.702600000001</v>
      </c>
      <c r="G132" s="810">
        <v>100.00002186950634</v>
      </c>
      <c r="H132" s="810">
        <v>100</v>
      </c>
    </row>
    <row r="133" spans="1:8" ht="40.35" customHeight="1" x14ac:dyDescent="0.2">
      <c r="A133" s="807" t="s">
        <v>2045</v>
      </c>
      <c r="B133" s="808" t="s">
        <v>2046</v>
      </c>
      <c r="C133" s="809"/>
      <c r="D133" s="810">
        <v>22278.880000000001</v>
      </c>
      <c r="E133" s="810">
        <v>22278.878799999999</v>
      </c>
      <c r="F133" s="810">
        <v>22278.878792</v>
      </c>
      <c r="G133" s="810">
        <v>99.999994577824367</v>
      </c>
      <c r="H133" s="810">
        <v>99.999999964091558</v>
      </c>
    </row>
    <row r="134" spans="1:8" ht="40.35" customHeight="1" x14ac:dyDescent="0.2">
      <c r="A134" s="807" t="s">
        <v>2047</v>
      </c>
      <c r="B134" s="808" t="s">
        <v>2048</v>
      </c>
      <c r="C134" s="809"/>
      <c r="D134" s="810">
        <v>54</v>
      </c>
      <c r="E134" s="810">
        <v>54</v>
      </c>
      <c r="F134" s="810">
        <v>53.999964320000004</v>
      </c>
      <c r="G134" s="810">
        <v>99.99993392592593</v>
      </c>
      <c r="H134" s="810">
        <v>99.99993392592593</v>
      </c>
    </row>
    <row r="135" spans="1:8" ht="53.25" customHeight="1" x14ac:dyDescent="0.2">
      <c r="A135" s="807" t="s">
        <v>2049</v>
      </c>
      <c r="B135" s="808" t="s">
        <v>2050</v>
      </c>
      <c r="C135" s="809"/>
      <c r="D135" s="810">
        <v>6025.33</v>
      </c>
      <c r="E135" s="810">
        <v>6025.3319000000001</v>
      </c>
      <c r="F135" s="810">
        <v>5836.4348430399996</v>
      </c>
      <c r="G135" s="810">
        <v>96.864982383371526</v>
      </c>
      <c r="H135" s="810">
        <v>96.864951838420708</v>
      </c>
    </row>
    <row r="136" spans="1:8" ht="63" customHeight="1" x14ac:dyDescent="0.2">
      <c r="A136" s="807" t="s">
        <v>2051</v>
      </c>
      <c r="B136" s="808" t="s">
        <v>2052</v>
      </c>
      <c r="C136" s="809"/>
      <c r="D136" s="810">
        <v>44826.58</v>
      </c>
      <c r="E136" s="810">
        <v>45050.464500000002</v>
      </c>
      <c r="F136" s="810">
        <v>43992.454968689999</v>
      </c>
      <c r="G136" s="810">
        <v>98.139217778135205</v>
      </c>
      <c r="H136" s="810">
        <v>97.651501392821373</v>
      </c>
    </row>
    <row r="137" spans="1:8" ht="40.35" customHeight="1" x14ac:dyDescent="0.2">
      <c r="A137" s="804" t="s">
        <v>1272</v>
      </c>
      <c r="B137" s="805" t="s">
        <v>2337</v>
      </c>
      <c r="C137" s="806"/>
      <c r="D137" s="806">
        <v>9480.75</v>
      </c>
      <c r="E137" s="806">
        <v>9480.7505000000001</v>
      </c>
      <c r="F137" s="806">
        <v>9399.91402767</v>
      </c>
      <c r="G137" s="806">
        <v>99.147367325053395</v>
      </c>
      <c r="H137" s="806">
        <v>99.147362096175826</v>
      </c>
    </row>
    <row r="138" spans="1:8" ht="40.35" customHeight="1" x14ac:dyDescent="0.2">
      <c r="A138" s="807" t="s">
        <v>2053</v>
      </c>
      <c r="B138" s="808" t="s">
        <v>2054</v>
      </c>
      <c r="C138" s="809"/>
      <c r="D138" s="810">
        <v>3660.88</v>
      </c>
      <c r="E138" s="810">
        <v>3660.8836999999999</v>
      </c>
      <c r="F138" s="810">
        <v>3580.16117467</v>
      </c>
      <c r="G138" s="810">
        <v>97.795097754365074</v>
      </c>
      <c r="H138" s="810">
        <v>97.794998914333178</v>
      </c>
    </row>
    <row r="139" spans="1:8" ht="51.6" customHeight="1" x14ac:dyDescent="0.2">
      <c r="A139" s="807" t="s">
        <v>2055</v>
      </c>
      <c r="B139" s="808" t="s">
        <v>2056</v>
      </c>
      <c r="C139" s="809"/>
      <c r="D139" s="810">
        <v>5819.87</v>
      </c>
      <c r="E139" s="810">
        <v>5819.8667999999998</v>
      </c>
      <c r="F139" s="810">
        <v>5819.752853</v>
      </c>
      <c r="G139" s="810">
        <v>99.997987119987215</v>
      </c>
      <c r="H139" s="810">
        <v>99.998042102956717</v>
      </c>
    </row>
    <row r="140" spans="1:8" ht="51.6" customHeight="1" x14ac:dyDescent="0.2">
      <c r="A140" s="804" t="s">
        <v>1273</v>
      </c>
      <c r="B140" s="805" t="s">
        <v>2338</v>
      </c>
      <c r="C140" s="811"/>
      <c r="D140" s="806">
        <v>11845.49</v>
      </c>
      <c r="E140" s="806">
        <v>11908.492099999999</v>
      </c>
      <c r="F140" s="806">
        <v>11567.23925676</v>
      </c>
      <c r="G140" s="806">
        <v>97.650998453926348</v>
      </c>
      <c r="H140" s="806">
        <v>97.134374021711793</v>
      </c>
    </row>
    <row r="141" spans="1:8" ht="63" customHeight="1" x14ac:dyDescent="0.2">
      <c r="A141" s="807" t="s">
        <v>2057</v>
      </c>
      <c r="B141" s="808" t="s">
        <v>2058</v>
      </c>
      <c r="C141" s="809"/>
      <c r="D141" s="810">
        <v>11845.49</v>
      </c>
      <c r="E141" s="810">
        <v>11908.492099999999</v>
      </c>
      <c r="F141" s="810">
        <v>11567.23925676</v>
      </c>
      <c r="G141" s="810">
        <v>97.650998453926348</v>
      </c>
      <c r="H141" s="810">
        <v>97.134374021711793</v>
      </c>
    </row>
    <row r="142" spans="1:8" ht="51.6" customHeight="1" x14ac:dyDescent="0.2">
      <c r="A142" s="804" t="s">
        <v>1274</v>
      </c>
      <c r="B142" s="805" t="s">
        <v>1776</v>
      </c>
      <c r="C142" s="806">
        <v>12861.382</v>
      </c>
      <c r="D142" s="806">
        <v>12861.380000000001</v>
      </c>
      <c r="E142" s="806">
        <v>13627.4676</v>
      </c>
      <c r="F142" s="806">
        <v>10921.844081580002</v>
      </c>
      <c r="G142" s="806">
        <v>84.919690434307995</v>
      </c>
      <c r="H142" s="806">
        <v>80.145808466864395</v>
      </c>
    </row>
    <row r="143" spans="1:8" ht="51.6" customHeight="1" x14ac:dyDescent="0.2">
      <c r="A143" s="807" t="s">
        <v>2059</v>
      </c>
      <c r="B143" s="808" t="s">
        <v>2060</v>
      </c>
      <c r="C143" s="809"/>
      <c r="D143" s="810">
        <v>920.83</v>
      </c>
      <c r="E143" s="810">
        <v>920.83010000000002</v>
      </c>
      <c r="F143" s="810">
        <v>38.685507159999993</v>
      </c>
      <c r="G143" s="810">
        <v>4.2011562568552279</v>
      </c>
      <c r="H143" s="810">
        <v>4.2011558006194623</v>
      </c>
    </row>
    <row r="144" spans="1:8" ht="51.6" customHeight="1" x14ac:dyDescent="0.2">
      <c r="A144" s="807" t="s">
        <v>2061</v>
      </c>
      <c r="B144" s="808" t="s">
        <v>2062</v>
      </c>
      <c r="C144" s="809"/>
      <c r="D144" s="810">
        <v>444.48</v>
      </c>
      <c r="E144" s="810">
        <v>444.4794</v>
      </c>
      <c r="F144" s="810">
        <v>137.37052171000002</v>
      </c>
      <c r="G144" s="810">
        <v>30.905894913156949</v>
      </c>
      <c r="H144" s="810">
        <v>30.905936632833829</v>
      </c>
    </row>
    <row r="145" spans="1:8" ht="74.25" customHeight="1" x14ac:dyDescent="0.2">
      <c r="A145" s="807" t="s">
        <v>2063</v>
      </c>
      <c r="B145" s="808" t="s">
        <v>2064</v>
      </c>
      <c r="C145" s="809"/>
      <c r="D145" s="810">
        <v>11496.07</v>
      </c>
      <c r="E145" s="810">
        <v>12262.158100000001</v>
      </c>
      <c r="F145" s="810">
        <v>10745.788052709999</v>
      </c>
      <c r="G145" s="810">
        <v>93.47357882050126</v>
      </c>
      <c r="H145" s="810">
        <v>87.633742487058612</v>
      </c>
    </row>
    <row r="146" spans="1:8" ht="40.35" customHeight="1" x14ac:dyDescent="0.2">
      <c r="A146" s="804" t="s">
        <v>1275</v>
      </c>
      <c r="B146" s="805" t="s">
        <v>2339</v>
      </c>
      <c r="C146" s="811"/>
      <c r="D146" s="806">
        <v>167636.13</v>
      </c>
      <c r="E146" s="806">
        <v>184660.44209999999</v>
      </c>
      <c r="F146" s="806">
        <v>169781.68256438</v>
      </c>
      <c r="G146" s="806">
        <v>101.27988671915773</v>
      </c>
      <c r="H146" s="806">
        <v>91.942638408954622</v>
      </c>
    </row>
    <row r="147" spans="1:8" ht="51.6" customHeight="1" x14ac:dyDescent="0.2">
      <c r="A147" s="807" t="s">
        <v>2065</v>
      </c>
      <c r="B147" s="808" t="s">
        <v>2066</v>
      </c>
      <c r="C147" s="809"/>
      <c r="D147" s="810">
        <v>3024</v>
      </c>
      <c r="E147" s="810">
        <v>3024</v>
      </c>
      <c r="F147" s="810">
        <v>3024</v>
      </c>
      <c r="G147" s="810">
        <v>100</v>
      </c>
      <c r="H147" s="810">
        <v>100</v>
      </c>
    </row>
    <row r="148" spans="1:8" ht="51" customHeight="1" x14ac:dyDescent="0.2">
      <c r="A148" s="807" t="s">
        <v>2067</v>
      </c>
      <c r="B148" s="808" t="s">
        <v>2068</v>
      </c>
      <c r="C148" s="809"/>
      <c r="D148" s="810">
        <v>19515.36</v>
      </c>
      <c r="E148" s="810">
        <v>19568.9895</v>
      </c>
      <c r="F148" s="810">
        <v>18214.312642860001</v>
      </c>
      <c r="G148" s="810">
        <v>93.333213647403895</v>
      </c>
      <c r="H148" s="810">
        <v>93.077430711790214</v>
      </c>
    </row>
    <row r="149" spans="1:8" ht="40.35" customHeight="1" x14ac:dyDescent="0.2">
      <c r="A149" s="807" t="s">
        <v>2069</v>
      </c>
      <c r="B149" s="808" t="s">
        <v>2070</v>
      </c>
      <c r="C149" s="809"/>
      <c r="D149" s="810">
        <v>93941.930000000008</v>
      </c>
      <c r="E149" s="810">
        <v>97174.538400000005</v>
      </c>
      <c r="F149" s="810">
        <v>95877.747869269995</v>
      </c>
      <c r="G149" s="810">
        <v>102.06065371370376</v>
      </c>
      <c r="H149" s="810">
        <v>98.665503791340868</v>
      </c>
    </row>
    <row r="150" spans="1:8" ht="51.6" customHeight="1" x14ac:dyDescent="0.2">
      <c r="A150" s="807" t="s">
        <v>2071</v>
      </c>
      <c r="B150" s="808" t="s">
        <v>2072</v>
      </c>
      <c r="C150" s="809"/>
      <c r="D150" s="810">
        <v>41640.910000000003</v>
      </c>
      <c r="E150" s="810">
        <v>41640.912300000004</v>
      </c>
      <c r="F150" s="810">
        <v>40248.378266970001</v>
      </c>
      <c r="G150" s="810">
        <v>96.655856625059343</v>
      </c>
      <c r="H150" s="810">
        <v>96.655851286356182</v>
      </c>
    </row>
    <row r="151" spans="1:8" ht="51.6" customHeight="1" x14ac:dyDescent="0.2">
      <c r="A151" s="807" t="s">
        <v>2073</v>
      </c>
      <c r="B151" s="808" t="s">
        <v>2074</v>
      </c>
      <c r="C151" s="809"/>
      <c r="D151" s="810">
        <v>9513.94</v>
      </c>
      <c r="E151" s="810">
        <v>23252.001899999999</v>
      </c>
      <c r="F151" s="810">
        <v>12417.243785279999</v>
      </c>
      <c r="G151" s="810">
        <v>130.5163138014324</v>
      </c>
      <c r="H151" s="810">
        <v>53.402901989613206</v>
      </c>
    </row>
    <row r="152" spans="1:8" ht="40.35" customHeight="1" x14ac:dyDescent="0.2">
      <c r="A152" s="804" t="s">
        <v>1276</v>
      </c>
      <c r="B152" s="805" t="s">
        <v>2340</v>
      </c>
      <c r="C152" s="806">
        <v>155327.209</v>
      </c>
      <c r="D152" s="806">
        <v>153247.48000000001</v>
      </c>
      <c r="E152" s="806">
        <v>153483.7304</v>
      </c>
      <c r="F152" s="806">
        <v>153059.68592486001</v>
      </c>
      <c r="G152" s="806">
        <v>99.877456989739727</v>
      </c>
      <c r="H152" s="806">
        <v>99.723720244461816</v>
      </c>
    </row>
    <row r="153" spans="1:8" ht="54.75" customHeight="1" x14ac:dyDescent="0.2">
      <c r="A153" s="807" t="s">
        <v>2075</v>
      </c>
      <c r="B153" s="808" t="s">
        <v>2076</v>
      </c>
      <c r="C153" s="809"/>
      <c r="D153" s="810">
        <v>92853.67</v>
      </c>
      <c r="E153" s="810">
        <v>92853.666500000007</v>
      </c>
      <c r="F153" s="810">
        <v>92853.666500000007</v>
      </c>
      <c r="G153" s="810">
        <v>99.99999623062827</v>
      </c>
      <c r="H153" s="810">
        <v>100</v>
      </c>
    </row>
    <row r="154" spans="1:8" ht="54.75" customHeight="1" x14ac:dyDescent="0.2">
      <c r="A154" s="807" t="s">
        <v>2077</v>
      </c>
      <c r="B154" s="808" t="s">
        <v>2078</v>
      </c>
      <c r="C154" s="809"/>
      <c r="D154" s="810">
        <v>2634.04</v>
      </c>
      <c r="E154" s="810">
        <v>2634.0446999999999</v>
      </c>
      <c r="F154" s="810">
        <v>2634.0446999999999</v>
      </c>
      <c r="G154" s="810">
        <v>100.00017843312934</v>
      </c>
      <c r="H154" s="810">
        <v>100</v>
      </c>
    </row>
    <row r="155" spans="1:8" ht="66.75" customHeight="1" x14ac:dyDescent="0.2">
      <c r="A155" s="807" t="s">
        <v>2079</v>
      </c>
      <c r="B155" s="808" t="s">
        <v>2080</v>
      </c>
      <c r="C155" s="809"/>
      <c r="D155" s="810">
        <v>6766.03</v>
      </c>
      <c r="E155" s="810">
        <v>6805.0466999999999</v>
      </c>
      <c r="F155" s="810">
        <v>6771.2693104700002</v>
      </c>
      <c r="G155" s="810">
        <v>100.07743551935182</v>
      </c>
      <c r="H155" s="810">
        <v>99.503642061266092</v>
      </c>
    </row>
    <row r="156" spans="1:8" ht="78.75" customHeight="1" x14ac:dyDescent="0.2">
      <c r="A156" s="807" t="s">
        <v>2081</v>
      </c>
      <c r="B156" s="808" t="s">
        <v>2082</v>
      </c>
      <c r="C156" s="809"/>
      <c r="D156" s="810">
        <v>351.96</v>
      </c>
      <c r="E156" s="810">
        <v>351.96109999999999</v>
      </c>
      <c r="F156" s="810">
        <v>351.96109999999999</v>
      </c>
      <c r="G156" s="810">
        <v>100.00031253551541</v>
      </c>
      <c r="H156" s="810">
        <v>100</v>
      </c>
    </row>
    <row r="157" spans="1:8" ht="91.5" customHeight="1" x14ac:dyDescent="0.2">
      <c r="A157" s="807" t="s">
        <v>2083</v>
      </c>
      <c r="B157" s="808" t="s">
        <v>2084</v>
      </c>
      <c r="C157" s="809"/>
      <c r="D157" s="810">
        <v>19963.79</v>
      </c>
      <c r="E157" s="810">
        <v>19963.786499999998</v>
      </c>
      <c r="F157" s="810">
        <v>19963.786499999998</v>
      </c>
      <c r="G157" s="810">
        <v>99.999982468258779</v>
      </c>
      <c r="H157" s="810">
        <v>100</v>
      </c>
    </row>
    <row r="158" spans="1:8" ht="64.5" customHeight="1" x14ac:dyDescent="0.2">
      <c r="A158" s="807" t="s">
        <v>2085</v>
      </c>
      <c r="B158" s="808" t="s">
        <v>2086</v>
      </c>
      <c r="C158" s="809"/>
      <c r="D158" s="810">
        <v>18611.689999999999</v>
      </c>
      <c r="E158" s="810">
        <v>18808.923500000001</v>
      </c>
      <c r="F158" s="810">
        <v>18439.846415389999</v>
      </c>
      <c r="G158" s="810">
        <v>99.07669005549738</v>
      </c>
      <c r="H158" s="810">
        <v>98.037755405778526</v>
      </c>
    </row>
    <row r="159" spans="1:8" ht="65.25" customHeight="1" x14ac:dyDescent="0.2">
      <c r="A159" s="807" t="s">
        <v>2087</v>
      </c>
      <c r="B159" s="808" t="s">
        <v>2088</v>
      </c>
      <c r="C159" s="809"/>
      <c r="D159" s="810">
        <v>12066.300000000001</v>
      </c>
      <c r="E159" s="810">
        <v>12066.3014</v>
      </c>
      <c r="F159" s="810">
        <v>12045.111398999999</v>
      </c>
      <c r="G159" s="810">
        <v>99.82439852315953</v>
      </c>
      <c r="H159" s="810">
        <v>99.824386940972644</v>
      </c>
    </row>
    <row r="160" spans="1:8" ht="40.35" customHeight="1" x14ac:dyDescent="0.2">
      <c r="A160" s="804" t="s">
        <v>1277</v>
      </c>
      <c r="B160" s="805" t="s">
        <v>2341</v>
      </c>
      <c r="C160" s="806">
        <v>95168.584000000003</v>
      </c>
      <c r="D160" s="806">
        <v>120286.77</v>
      </c>
      <c r="E160" s="806">
        <v>121795.16310000001</v>
      </c>
      <c r="F160" s="806">
        <v>121569.04399856001</v>
      </c>
      <c r="G160" s="806">
        <v>101.06601415813228</v>
      </c>
      <c r="H160" s="806">
        <v>99.814344760756768</v>
      </c>
    </row>
    <row r="161" spans="1:8" ht="63" customHeight="1" x14ac:dyDescent="0.2">
      <c r="A161" s="807" t="s">
        <v>2089</v>
      </c>
      <c r="B161" s="808" t="s">
        <v>2090</v>
      </c>
      <c r="C161" s="809"/>
      <c r="D161" s="810">
        <v>16072.73</v>
      </c>
      <c r="E161" s="810">
        <v>17011.4022</v>
      </c>
      <c r="F161" s="810">
        <v>17001.901400369999</v>
      </c>
      <c r="G161" s="810">
        <v>105.78104279963641</v>
      </c>
      <c r="H161" s="810">
        <v>99.944150402663439</v>
      </c>
    </row>
    <row r="162" spans="1:8" ht="40.35" customHeight="1" x14ac:dyDescent="0.2">
      <c r="A162" s="807" t="s">
        <v>2091</v>
      </c>
      <c r="B162" s="808" t="s">
        <v>2092</v>
      </c>
      <c r="C162" s="809"/>
      <c r="D162" s="810">
        <v>70467.509999999995</v>
      </c>
      <c r="E162" s="810">
        <v>71905.949299999993</v>
      </c>
      <c r="F162" s="810">
        <v>71841.239141630009</v>
      </c>
      <c r="G162" s="810">
        <v>101.94945038022489</v>
      </c>
      <c r="H162" s="810">
        <v>99.910007226105861</v>
      </c>
    </row>
    <row r="163" spans="1:8" ht="40.35" customHeight="1" x14ac:dyDescent="0.2">
      <c r="A163" s="807" t="s">
        <v>2093</v>
      </c>
      <c r="B163" s="808" t="s">
        <v>2094</v>
      </c>
      <c r="C163" s="809"/>
      <c r="D163" s="810">
        <v>10036.880000000001</v>
      </c>
      <c r="E163" s="810">
        <v>10141.6212</v>
      </c>
      <c r="F163" s="810">
        <v>10134.36903265</v>
      </c>
      <c r="G163" s="810">
        <v>100.97130814207202</v>
      </c>
      <c r="H163" s="810">
        <v>99.928491044903154</v>
      </c>
    </row>
    <row r="164" spans="1:8" ht="40.35" customHeight="1" x14ac:dyDescent="0.2">
      <c r="A164" s="807" t="s">
        <v>2095</v>
      </c>
      <c r="B164" s="808" t="s">
        <v>2096</v>
      </c>
      <c r="C164" s="809"/>
      <c r="D164" s="810">
        <v>17052.13</v>
      </c>
      <c r="E164" s="810">
        <v>16078.6654</v>
      </c>
      <c r="F164" s="810">
        <v>15935.295386799999</v>
      </c>
      <c r="G164" s="810">
        <v>93.450468573720684</v>
      </c>
      <c r="H164" s="810">
        <v>99.108321433195556</v>
      </c>
    </row>
    <row r="165" spans="1:8" ht="52.5" customHeight="1" x14ac:dyDescent="0.2">
      <c r="A165" s="807" t="s">
        <v>2097</v>
      </c>
      <c r="B165" s="808" t="s">
        <v>2098</v>
      </c>
      <c r="C165" s="809"/>
      <c r="D165" s="810">
        <v>6657.53</v>
      </c>
      <c r="E165" s="810">
        <v>6657.5249999999996</v>
      </c>
      <c r="F165" s="810">
        <v>6656.23903711</v>
      </c>
      <c r="G165" s="810">
        <v>99.980608981258825</v>
      </c>
      <c r="H165" s="810">
        <v>99.980684069680564</v>
      </c>
    </row>
    <row r="166" spans="1:8" ht="28.9" customHeight="1" x14ac:dyDescent="0.2">
      <c r="A166" s="804" t="s">
        <v>1278</v>
      </c>
      <c r="B166" s="805" t="s">
        <v>1777</v>
      </c>
      <c r="C166" s="806">
        <v>735896.47699999996</v>
      </c>
      <c r="D166" s="806">
        <v>827021.06</v>
      </c>
      <c r="E166" s="806">
        <v>861333.48300000001</v>
      </c>
      <c r="F166" s="806">
        <v>829938.96793368005</v>
      </c>
      <c r="G166" s="806">
        <v>100.35282147877589</v>
      </c>
      <c r="H166" s="806">
        <v>96.355126593131644</v>
      </c>
    </row>
    <row r="167" spans="1:8" ht="40.35" customHeight="1" x14ac:dyDescent="0.2">
      <c r="A167" s="807" t="s">
        <v>2099</v>
      </c>
      <c r="B167" s="808" t="s">
        <v>2100</v>
      </c>
      <c r="C167" s="809"/>
      <c r="D167" s="810">
        <v>110344.32000000001</v>
      </c>
      <c r="E167" s="810">
        <v>133712.60920000001</v>
      </c>
      <c r="F167" s="810">
        <v>130898.35789905999</v>
      </c>
      <c r="G167" s="810">
        <v>118.62718253106274</v>
      </c>
      <c r="H167" s="810">
        <v>97.895298492956186</v>
      </c>
    </row>
    <row r="168" spans="1:8" ht="39.75" customHeight="1" x14ac:dyDescent="0.2">
      <c r="A168" s="807" t="s">
        <v>2101</v>
      </c>
      <c r="B168" s="808" t="s">
        <v>2102</v>
      </c>
      <c r="C168" s="809"/>
      <c r="D168" s="810">
        <v>304654.32</v>
      </c>
      <c r="E168" s="810">
        <v>306415.28159999999</v>
      </c>
      <c r="F168" s="810">
        <v>305118.275348</v>
      </c>
      <c r="G168" s="810">
        <v>100.15228910852142</v>
      </c>
      <c r="H168" s="810">
        <v>99.576716198608821</v>
      </c>
    </row>
    <row r="169" spans="1:8" ht="40.35" customHeight="1" x14ac:dyDescent="0.2">
      <c r="A169" s="807" t="s">
        <v>2103</v>
      </c>
      <c r="B169" s="808" t="s">
        <v>2104</v>
      </c>
      <c r="C169" s="809"/>
      <c r="D169" s="810">
        <v>15575.800000000001</v>
      </c>
      <c r="E169" s="810">
        <v>16712.401699999999</v>
      </c>
      <c r="F169" s="810">
        <v>15310.27117032</v>
      </c>
      <c r="G169" s="810">
        <v>98.2952475655825</v>
      </c>
      <c r="H169" s="810">
        <v>91.610239181361948</v>
      </c>
    </row>
    <row r="170" spans="1:8" ht="40.35" customHeight="1" x14ac:dyDescent="0.2">
      <c r="A170" s="807" t="s">
        <v>2105</v>
      </c>
      <c r="B170" s="808" t="s">
        <v>2106</v>
      </c>
      <c r="C170" s="809"/>
      <c r="D170" s="810">
        <v>16006.99</v>
      </c>
      <c r="E170" s="810">
        <v>16084.240900000001</v>
      </c>
      <c r="F170" s="810">
        <v>16077.23295639</v>
      </c>
      <c r="G170" s="810">
        <v>100.43882676499453</v>
      </c>
      <c r="H170" s="810">
        <v>99.956429752242769</v>
      </c>
    </row>
    <row r="171" spans="1:8" ht="40.35" customHeight="1" x14ac:dyDescent="0.2">
      <c r="A171" s="807" t="s">
        <v>2107</v>
      </c>
      <c r="B171" s="808" t="s">
        <v>2108</v>
      </c>
      <c r="C171" s="809"/>
      <c r="D171" s="810">
        <v>3499.21</v>
      </c>
      <c r="E171" s="810">
        <v>4049.0526</v>
      </c>
      <c r="F171" s="810">
        <v>3839.8736841499999</v>
      </c>
      <c r="G171" s="810">
        <v>109.73544554770933</v>
      </c>
      <c r="H171" s="810">
        <v>94.833880008128318</v>
      </c>
    </row>
    <row r="172" spans="1:8" ht="54" customHeight="1" x14ac:dyDescent="0.2">
      <c r="A172" s="807" t="s">
        <v>2109</v>
      </c>
      <c r="B172" s="808" t="s">
        <v>2110</v>
      </c>
      <c r="C172" s="809"/>
      <c r="D172" s="810">
        <v>15370.59</v>
      </c>
      <c r="E172" s="810">
        <v>15370.5895</v>
      </c>
      <c r="F172" s="810">
        <v>15370.5895</v>
      </c>
      <c r="G172" s="810">
        <v>99.99999674703443</v>
      </c>
      <c r="H172" s="810">
        <v>100</v>
      </c>
    </row>
    <row r="173" spans="1:8" ht="40.35" customHeight="1" x14ac:dyDescent="0.2">
      <c r="A173" s="807" t="s">
        <v>2111</v>
      </c>
      <c r="B173" s="808" t="s">
        <v>2112</v>
      </c>
      <c r="C173" s="809"/>
      <c r="D173" s="810">
        <v>32269.5</v>
      </c>
      <c r="E173" s="810">
        <v>32437.3714</v>
      </c>
      <c r="F173" s="810">
        <v>32402.620220809997</v>
      </c>
      <c r="G173" s="810">
        <v>100.41252644388663</v>
      </c>
      <c r="H173" s="810">
        <v>99.892866845585388</v>
      </c>
    </row>
    <row r="174" spans="1:8" ht="51.6" customHeight="1" x14ac:dyDescent="0.2">
      <c r="A174" s="807" t="s">
        <v>2113</v>
      </c>
      <c r="B174" s="808" t="s">
        <v>2342</v>
      </c>
      <c r="C174" s="809"/>
      <c r="D174" s="810">
        <v>328142.69</v>
      </c>
      <c r="E174" s="810">
        <v>334826.65460000001</v>
      </c>
      <c r="F174" s="810">
        <v>309492.80125438009</v>
      </c>
      <c r="G174" s="810">
        <v>94.316530791644354</v>
      </c>
      <c r="H174" s="810">
        <v>92.433740564685635</v>
      </c>
    </row>
    <row r="175" spans="1:8" ht="51.6" customHeight="1" x14ac:dyDescent="0.2">
      <c r="A175" s="807" t="s">
        <v>2114</v>
      </c>
      <c r="B175" s="808" t="s">
        <v>2115</v>
      </c>
      <c r="C175" s="809"/>
      <c r="D175" s="810">
        <v>668.37</v>
      </c>
      <c r="E175" s="810">
        <v>703.82449999999994</v>
      </c>
      <c r="F175" s="810">
        <v>407.48890057</v>
      </c>
      <c r="G175" s="810">
        <v>60.967562962131751</v>
      </c>
      <c r="H175" s="810">
        <v>57.896379078875491</v>
      </c>
    </row>
    <row r="176" spans="1:8" ht="40.35" customHeight="1" x14ac:dyDescent="0.2">
      <c r="A176" s="807" t="s">
        <v>2116</v>
      </c>
      <c r="B176" s="808" t="s">
        <v>2117</v>
      </c>
      <c r="C176" s="809"/>
      <c r="D176" s="810">
        <v>489.27</v>
      </c>
      <c r="E176" s="810">
        <v>1021.457</v>
      </c>
      <c r="F176" s="810">
        <v>1021.457</v>
      </c>
      <c r="G176" s="810">
        <v>208.7716393811188</v>
      </c>
      <c r="H176" s="810">
        <v>100</v>
      </c>
    </row>
    <row r="177" spans="1:8" ht="74.25" customHeight="1" x14ac:dyDescent="0.2">
      <c r="A177" s="804" t="s">
        <v>1279</v>
      </c>
      <c r="B177" s="805" t="s">
        <v>1778</v>
      </c>
      <c r="C177" s="806">
        <v>187864.10800000001</v>
      </c>
      <c r="D177" s="806">
        <v>197875.02000000002</v>
      </c>
      <c r="E177" s="806">
        <v>234055.43549999999</v>
      </c>
      <c r="F177" s="806">
        <v>222274.13158977003</v>
      </c>
      <c r="G177" s="806">
        <v>112.33056683444428</v>
      </c>
      <c r="H177" s="806">
        <v>94.966447207234381</v>
      </c>
    </row>
    <row r="178" spans="1:8" ht="79.5" customHeight="1" x14ac:dyDescent="0.2">
      <c r="A178" s="807" t="s">
        <v>2118</v>
      </c>
      <c r="B178" s="808" t="s">
        <v>2119</v>
      </c>
      <c r="C178" s="809"/>
      <c r="D178" s="810">
        <v>57118.020000000004</v>
      </c>
      <c r="E178" s="810">
        <v>73474.470799999996</v>
      </c>
      <c r="F178" s="810">
        <v>70075.006567830002</v>
      </c>
      <c r="G178" s="810">
        <v>122.68458634915915</v>
      </c>
      <c r="H178" s="810">
        <v>95.373271566087965</v>
      </c>
    </row>
    <row r="179" spans="1:8" ht="79.5" customHeight="1" x14ac:dyDescent="0.2">
      <c r="A179" s="807" t="s">
        <v>2120</v>
      </c>
      <c r="B179" s="808" t="s">
        <v>2121</v>
      </c>
      <c r="C179" s="809"/>
      <c r="D179" s="810">
        <v>33795.93</v>
      </c>
      <c r="E179" s="810">
        <v>45150.454100000003</v>
      </c>
      <c r="F179" s="810">
        <v>42617.64038977</v>
      </c>
      <c r="G179" s="810">
        <v>126.1028780381839</v>
      </c>
      <c r="H179" s="810">
        <v>94.390280760808551</v>
      </c>
    </row>
    <row r="180" spans="1:8" ht="66.75" customHeight="1" x14ac:dyDescent="0.2">
      <c r="A180" s="807" t="s">
        <v>2122</v>
      </c>
      <c r="B180" s="808" t="s">
        <v>2123</v>
      </c>
      <c r="C180" s="809"/>
      <c r="D180" s="810">
        <v>7446.7300000000005</v>
      </c>
      <c r="E180" s="810">
        <v>7446.7296999999999</v>
      </c>
      <c r="F180" s="810">
        <v>7265.5016150600004</v>
      </c>
      <c r="G180" s="810">
        <v>97.566336030176998</v>
      </c>
      <c r="H180" s="810">
        <v>97.566339960748152</v>
      </c>
    </row>
    <row r="181" spans="1:8" ht="69" customHeight="1" x14ac:dyDescent="0.2">
      <c r="A181" s="807" t="s">
        <v>2124</v>
      </c>
      <c r="B181" s="808" t="s">
        <v>2125</v>
      </c>
      <c r="C181" s="809"/>
      <c r="D181" s="810">
        <v>12312.45</v>
      </c>
      <c r="E181" s="810">
        <v>13933.051799999999</v>
      </c>
      <c r="F181" s="810">
        <v>11807.59336536</v>
      </c>
      <c r="G181" s="810">
        <v>95.899624894801605</v>
      </c>
      <c r="H181" s="810">
        <v>84.745205392547234</v>
      </c>
    </row>
    <row r="182" spans="1:8" ht="77.25" customHeight="1" x14ac:dyDescent="0.2">
      <c r="A182" s="807" t="s">
        <v>2126</v>
      </c>
      <c r="B182" s="808" t="s">
        <v>2127</v>
      </c>
      <c r="C182" s="809"/>
      <c r="D182" s="810">
        <v>2144.5</v>
      </c>
      <c r="E182" s="810">
        <v>5264.8990000000003</v>
      </c>
      <c r="F182" s="810">
        <v>5264.8954277100001</v>
      </c>
      <c r="G182" s="810">
        <v>245.50689800466307</v>
      </c>
      <c r="H182" s="810">
        <v>99.999932148935812</v>
      </c>
    </row>
    <row r="183" spans="1:8" ht="66.75" customHeight="1" x14ac:dyDescent="0.2">
      <c r="A183" s="807" t="s">
        <v>2128</v>
      </c>
      <c r="B183" s="808" t="s">
        <v>2129</v>
      </c>
      <c r="C183" s="809"/>
      <c r="D183" s="810">
        <v>41093.910000000003</v>
      </c>
      <c r="E183" s="810">
        <v>31006.042600000001</v>
      </c>
      <c r="F183" s="810">
        <v>30666.683021280001</v>
      </c>
      <c r="G183" s="810">
        <v>74.625858238556503</v>
      </c>
      <c r="H183" s="810">
        <v>98.905505023333745</v>
      </c>
    </row>
    <row r="184" spans="1:8" ht="78.75" customHeight="1" x14ac:dyDescent="0.2">
      <c r="A184" s="807" t="s">
        <v>2130</v>
      </c>
      <c r="B184" s="808" t="s">
        <v>2131</v>
      </c>
      <c r="C184" s="809"/>
      <c r="D184" s="810">
        <v>12593.25</v>
      </c>
      <c r="E184" s="810">
        <v>12613.4481</v>
      </c>
      <c r="F184" s="810">
        <v>12215.00605025</v>
      </c>
      <c r="G184" s="810">
        <v>96.996454848827739</v>
      </c>
      <c r="H184" s="810">
        <v>96.841132998755512</v>
      </c>
    </row>
    <row r="185" spans="1:8" ht="79.5" customHeight="1" x14ac:dyDescent="0.2">
      <c r="A185" s="807" t="s">
        <v>2132</v>
      </c>
      <c r="B185" s="808" t="s">
        <v>2133</v>
      </c>
      <c r="C185" s="809"/>
      <c r="D185" s="810">
        <v>7365.7</v>
      </c>
      <c r="E185" s="810">
        <v>8090.6729999999998</v>
      </c>
      <c r="F185" s="810">
        <v>7835.1364332700005</v>
      </c>
      <c r="G185" s="810">
        <v>106.37327658294528</v>
      </c>
      <c r="H185" s="810">
        <v>96.841590721439374</v>
      </c>
    </row>
    <row r="186" spans="1:8" ht="78.75" customHeight="1" x14ac:dyDescent="0.2">
      <c r="A186" s="807" t="s">
        <v>2134</v>
      </c>
      <c r="B186" s="808" t="s">
        <v>2415</v>
      </c>
      <c r="C186" s="809"/>
      <c r="D186" s="810">
        <v>0</v>
      </c>
      <c r="E186" s="810">
        <v>946.96870000000001</v>
      </c>
      <c r="F186" s="810">
        <v>882.13010437000003</v>
      </c>
      <c r="G186" s="810"/>
      <c r="H186" s="810">
        <v>93.15303709298945</v>
      </c>
    </row>
    <row r="187" spans="1:8" ht="66" customHeight="1" x14ac:dyDescent="0.2">
      <c r="A187" s="807" t="s">
        <v>2135</v>
      </c>
      <c r="B187" s="808" t="s">
        <v>2136</v>
      </c>
      <c r="C187" s="809"/>
      <c r="D187" s="810">
        <v>11259.84</v>
      </c>
      <c r="E187" s="810">
        <v>11605.7047</v>
      </c>
      <c r="F187" s="810">
        <v>10468.763216110001</v>
      </c>
      <c r="G187" s="810">
        <v>92.974351466006638</v>
      </c>
      <c r="H187" s="810">
        <v>90.203598029768941</v>
      </c>
    </row>
    <row r="188" spans="1:8" ht="66.75" customHeight="1" x14ac:dyDescent="0.2">
      <c r="A188" s="807" t="s">
        <v>2137</v>
      </c>
      <c r="B188" s="808" t="s">
        <v>2138</v>
      </c>
      <c r="C188" s="809"/>
      <c r="D188" s="810">
        <v>7036.3</v>
      </c>
      <c r="E188" s="810">
        <v>7036.2977000000001</v>
      </c>
      <c r="F188" s="810">
        <v>6598.8691797399997</v>
      </c>
      <c r="G188" s="810">
        <v>93.783226692153548</v>
      </c>
      <c r="H188" s="810">
        <v>93.78325734768157</v>
      </c>
    </row>
    <row r="189" spans="1:8" ht="80.25" customHeight="1" x14ac:dyDescent="0.2">
      <c r="A189" s="807" t="s">
        <v>2139</v>
      </c>
      <c r="B189" s="808" t="s">
        <v>2140</v>
      </c>
      <c r="C189" s="809"/>
      <c r="D189" s="810">
        <v>5708.37</v>
      </c>
      <c r="E189" s="810">
        <v>5486.6953000000003</v>
      </c>
      <c r="F189" s="810">
        <v>4576.9062190200002</v>
      </c>
      <c r="G189" s="810">
        <v>80.178864001807881</v>
      </c>
      <c r="H189" s="810">
        <v>83.418268534430922</v>
      </c>
    </row>
    <row r="190" spans="1:8" ht="75.75" customHeight="1" x14ac:dyDescent="0.2">
      <c r="A190" s="807" t="s">
        <v>2141</v>
      </c>
      <c r="B190" s="808" t="s">
        <v>2416</v>
      </c>
      <c r="C190" s="809"/>
      <c r="D190" s="810"/>
      <c r="E190" s="810">
        <v>12000</v>
      </c>
      <c r="F190" s="810">
        <v>12000</v>
      </c>
      <c r="G190" s="810"/>
      <c r="H190" s="810">
        <v>100</v>
      </c>
    </row>
    <row r="191" spans="1:8" ht="42.75" customHeight="1" x14ac:dyDescent="0.2">
      <c r="A191" s="804" t="s">
        <v>1280</v>
      </c>
      <c r="B191" s="805" t="s">
        <v>1699</v>
      </c>
      <c r="C191" s="806">
        <v>13413.725</v>
      </c>
      <c r="D191" s="806">
        <v>11933.91</v>
      </c>
      <c r="E191" s="806">
        <v>12487.693799999999</v>
      </c>
      <c r="F191" s="806">
        <v>12139.686219129997</v>
      </c>
      <c r="G191" s="806">
        <v>101.72429839951866</v>
      </c>
      <c r="H191" s="806">
        <v>97.213195755408393</v>
      </c>
    </row>
    <row r="192" spans="1:8" ht="40.35" customHeight="1" x14ac:dyDescent="0.2">
      <c r="A192" s="807" t="s">
        <v>2142</v>
      </c>
      <c r="B192" s="808" t="s">
        <v>2143</v>
      </c>
      <c r="C192" s="809"/>
      <c r="D192" s="810">
        <v>65.37</v>
      </c>
      <c r="E192" s="810">
        <v>65.368300000000005</v>
      </c>
      <c r="F192" s="810">
        <v>60.522075940000001</v>
      </c>
      <c r="G192" s="810">
        <v>92.583870185100196</v>
      </c>
      <c r="H192" s="810">
        <v>92.586277966537295</v>
      </c>
    </row>
    <row r="193" spans="1:8" ht="40.35" customHeight="1" x14ac:dyDescent="0.2">
      <c r="A193" s="807" t="s">
        <v>2144</v>
      </c>
      <c r="B193" s="808" t="s">
        <v>2145</v>
      </c>
      <c r="C193" s="809"/>
      <c r="D193" s="810">
        <v>2929.56</v>
      </c>
      <c r="E193" s="810">
        <v>2837.9169999999999</v>
      </c>
      <c r="F193" s="810">
        <v>2791.9296837900001</v>
      </c>
      <c r="G193" s="810">
        <v>95.302014083684924</v>
      </c>
      <c r="H193" s="810">
        <v>98.37953977477143</v>
      </c>
    </row>
    <row r="194" spans="1:8" ht="41.25" customHeight="1" x14ac:dyDescent="0.2">
      <c r="A194" s="807" t="s">
        <v>2146</v>
      </c>
      <c r="B194" s="808" t="s">
        <v>2147</v>
      </c>
      <c r="C194" s="809"/>
      <c r="D194" s="810">
        <v>3811.01</v>
      </c>
      <c r="E194" s="810">
        <v>3831.2354</v>
      </c>
      <c r="F194" s="810">
        <v>3831.2354</v>
      </c>
      <c r="G194" s="810">
        <v>100.53070970687561</v>
      </c>
      <c r="H194" s="810">
        <v>100</v>
      </c>
    </row>
    <row r="195" spans="1:8" ht="43.5" customHeight="1" x14ac:dyDescent="0.2">
      <c r="A195" s="807" t="s">
        <v>2148</v>
      </c>
      <c r="B195" s="808" t="s">
        <v>2149</v>
      </c>
      <c r="C195" s="809"/>
      <c r="D195" s="810">
        <v>961.02</v>
      </c>
      <c r="E195" s="810">
        <v>971.02009999999996</v>
      </c>
      <c r="F195" s="810">
        <v>971.02009999999996</v>
      </c>
      <c r="G195" s="810">
        <v>101.04057147613995</v>
      </c>
      <c r="H195" s="810">
        <v>100</v>
      </c>
    </row>
    <row r="196" spans="1:8" ht="40.35" customHeight="1" x14ac:dyDescent="0.2">
      <c r="A196" s="807" t="s">
        <v>2150</v>
      </c>
      <c r="B196" s="808" t="s">
        <v>2151</v>
      </c>
      <c r="C196" s="809"/>
      <c r="D196" s="810">
        <v>173.27</v>
      </c>
      <c r="E196" s="810">
        <v>173.26650000000001</v>
      </c>
      <c r="F196" s="810">
        <v>116.21267376</v>
      </c>
      <c r="G196" s="810">
        <v>67.070279771454949</v>
      </c>
      <c r="H196" s="810">
        <v>67.071634597570792</v>
      </c>
    </row>
    <row r="197" spans="1:8" ht="40.35" customHeight="1" x14ac:dyDescent="0.2">
      <c r="A197" s="807" t="s">
        <v>2152</v>
      </c>
      <c r="B197" s="808" t="s">
        <v>2153</v>
      </c>
      <c r="C197" s="809"/>
      <c r="D197" s="810">
        <v>2595.89</v>
      </c>
      <c r="E197" s="810">
        <v>3147.4746</v>
      </c>
      <c r="F197" s="810">
        <v>3126.6449955399994</v>
      </c>
      <c r="G197" s="810">
        <v>120.4459740412729</v>
      </c>
      <c r="H197" s="810">
        <v>99.338212150782709</v>
      </c>
    </row>
    <row r="198" spans="1:8" ht="51" customHeight="1" x14ac:dyDescent="0.2">
      <c r="A198" s="807" t="s">
        <v>2154</v>
      </c>
      <c r="B198" s="808" t="s">
        <v>2417</v>
      </c>
      <c r="C198" s="809"/>
      <c r="D198" s="810">
        <v>569.55000000000007</v>
      </c>
      <c r="E198" s="810">
        <v>569.55079999999998</v>
      </c>
      <c r="F198" s="810">
        <v>365.5365817</v>
      </c>
      <c r="G198" s="810">
        <v>64.179893196383091</v>
      </c>
      <c r="H198" s="810">
        <v>64.179803048297018</v>
      </c>
    </row>
    <row r="199" spans="1:8" ht="40.35" customHeight="1" x14ac:dyDescent="0.2">
      <c r="A199" s="807" t="s">
        <v>2155</v>
      </c>
      <c r="B199" s="808" t="s">
        <v>2156</v>
      </c>
      <c r="C199" s="809"/>
      <c r="D199" s="810">
        <v>828.24</v>
      </c>
      <c r="E199" s="810">
        <v>891.86109999999996</v>
      </c>
      <c r="F199" s="810">
        <v>876.58470839999995</v>
      </c>
      <c r="G199" s="810">
        <v>105.83704100260793</v>
      </c>
      <c r="H199" s="810">
        <v>98.287133321545255</v>
      </c>
    </row>
    <row r="200" spans="1:8" ht="42.75" customHeight="1" x14ac:dyDescent="0.2">
      <c r="A200" s="804" t="s">
        <v>1281</v>
      </c>
      <c r="B200" s="805" t="s">
        <v>2343</v>
      </c>
      <c r="C200" s="806">
        <v>72885.2</v>
      </c>
      <c r="D200" s="806">
        <v>78055.67</v>
      </c>
      <c r="E200" s="806">
        <v>83481.299899999998</v>
      </c>
      <c r="F200" s="806">
        <v>82246.845391110008</v>
      </c>
      <c r="G200" s="806">
        <v>105.36946949671946</v>
      </c>
      <c r="H200" s="806">
        <v>98.52128020243012</v>
      </c>
    </row>
    <row r="201" spans="1:8" ht="68.25" customHeight="1" x14ac:dyDescent="0.2">
      <c r="A201" s="807" t="s">
        <v>2157</v>
      </c>
      <c r="B201" s="808" t="s">
        <v>2158</v>
      </c>
      <c r="C201" s="809"/>
      <c r="D201" s="810">
        <v>971.76</v>
      </c>
      <c r="E201" s="810">
        <v>1016.3128</v>
      </c>
      <c r="F201" s="810">
        <v>1024.25648787</v>
      </c>
      <c r="G201" s="810">
        <v>105.40220711595455</v>
      </c>
      <c r="H201" s="810">
        <v>100.78161840232653</v>
      </c>
    </row>
    <row r="202" spans="1:8" ht="45.75" customHeight="1" x14ac:dyDescent="0.2">
      <c r="A202" s="807" t="s">
        <v>2159</v>
      </c>
      <c r="B202" s="808" t="s">
        <v>2160</v>
      </c>
      <c r="C202" s="809"/>
      <c r="D202" s="810"/>
      <c r="E202" s="810">
        <v>720.37990000000002</v>
      </c>
      <c r="F202" s="810">
        <v>442.98284619999998</v>
      </c>
      <c r="G202" s="810"/>
      <c r="H202" s="810">
        <v>61.49294923414714</v>
      </c>
    </row>
    <row r="203" spans="1:8" ht="54" customHeight="1" x14ac:dyDescent="0.2">
      <c r="A203" s="807" t="s">
        <v>2161</v>
      </c>
      <c r="B203" s="808" t="s">
        <v>2162</v>
      </c>
      <c r="C203" s="809"/>
      <c r="D203" s="810">
        <v>13207.07</v>
      </c>
      <c r="E203" s="810">
        <v>15701.7937</v>
      </c>
      <c r="F203" s="810">
        <v>15709.02449315</v>
      </c>
      <c r="G203" s="810">
        <v>118.9440541554637</v>
      </c>
      <c r="H203" s="810">
        <v>100.04605074610042</v>
      </c>
    </row>
    <row r="204" spans="1:8" ht="42" customHeight="1" x14ac:dyDescent="0.2">
      <c r="A204" s="807" t="s">
        <v>2163</v>
      </c>
      <c r="B204" s="808" t="s">
        <v>2164</v>
      </c>
      <c r="C204" s="809"/>
      <c r="D204" s="810">
        <v>59618.720000000001</v>
      </c>
      <c r="E204" s="810">
        <v>61593.429900000003</v>
      </c>
      <c r="F204" s="810">
        <v>60724.164764329995</v>
      </c>
      <c r="G204" s="810">
        <v>101.85419070441297</v>
      </c>
      <c r="H204" s="810">
        <v>98.588704774062265</v>
      </c>
    </row>
    <row r="205" spans="1:8" ht="69" customHeight="1" x14ac:dyDescent="0.2">
      <c r="A205" s="807" t="s">
        <v>2165</v>
      </c>
      <c r="B205" s="808" t="s">
        <v>2166</v>
      </c>
      <c r="C205" s="809"/>
      <c r="D205" s="810">
        <v>4258.12</v>
      </c>
      <c r="E205" s="810">
        <v>4449.3836000000001</v>
      </c>
      <c r="F205" s="810">
        <v>4346.4167995600001</v>
      </c>
      <c r="G205" s="810">
        <v>102.07360993959776</v>
      </c>
      <c r="H205" s="810">
        <v>97.685818762850658</v>
      </c>
    </row>
    <row r="206" spans="1:8" ht="40.35" customHeight="1" x14ac:dyDescent="0.2">
      <c r="A206" s="804" t="s">
        <v>1282</v>
      </c>
      <c r="B206" s="805" t="s">
        <v>1779</v>
      </c>
      <c r="C206" s="806">
        <v>63648.330999999998</v>
      </c>
      <c r="D206" s="806">
        <v>54780.200000000004</v>
      </c>
      <c r="E206" s="806">
        <v>55031.522900000004</v>
      </c>
      <c r="F206" s="806">
        <v>52690.595283169991</v>
      </c>
      <c r="G206" s="806">
        <v>96.185474465536785</v>
      </c>
      <c r="H206" s="806">
        <v>95.746206004358982</v>
      </c>
    </row>
    <row r="207" spans="1:8" ht="54.75" customHeight="1" x14ac:dyDescent="0.2">
      <c r="A207" s="807" t="s">
        <v>2167</v>
      </c>
      <c r="B207" s="808" t="s">
        <v>2168</v>
      </c>
      <c r="C207" s="809"/>
      <c r="D207" s="810">
        <v>32087.119999999999</v>
      </c>
      <c r="E207" s="810">
        <v>32124.769700000001</v>
      </c>
      <c r="F207" s="810">
        <v>31802.782894159998</v>
      </c>
      <c r="G207" s="810">
        <v>99.113859062951121</v>
      </c>
      <c r="H207" s="810">
        <v>98.997699255599642</v>
      </c>
    </row>
    <row r="208" spans="1:8" ht="43.5" customHeight="1" x14ac:dyDescent="0.2">
      <c r="A208" s="807" t="s">
        <v>2169</v>
      </c>
      <c r="B208" s="808" t="s">
        <v>2170</v>
      </c>
      <c r="C208" s="809"/>
      <c r="D208" s="810">
        <v>7970.1</v>
      </c>
      <c r="E208" s="810">
        <v>7966.2673000000004</v>
      </c>
      <c r="F208" s="810">
        <v>7718.8067257399998</v>
      </c>
      <c r="G208" s="810">
        <v>96.847049920829093</v>
      </c>
      <c r="H208" s="810">
        <v>96.89364460240995</v>
      </c>
    </row>
    <row r="209" spans="1:8" ht="42.75" customHeight="1" x14ac:dyDescent="0.2">
      <c r="A209" s="807" t="s">
        <v>2171</v>
      </c>
      <c r="B209" s="808" t="s">
        <v>2172</v>
      </c>
      <c r="C209" s="809"/>
      <c r="D209" s="810">
        <v>258.03000000000003</v>
      </c>
      <c r="E209" s="810">
        <v>280.71480000000003</v>
      </c>
      <c r="F209" s="810">
        <v>275.52080000000001</v>
      </c>
      <c r="G209" s="810">
        <v>106.77859163663139</v>
      </c>
      <c r="H209" s="810">
        <v>98.149723491600724</v>
      </c>
    </row>
    <row r="210" spans="1:8" ht="41.25" customHeight="1" x14ac:dyDescent="0.2">
      <c r="A210" s="807" t="s">
        <v>2173</v>
      </c>
      <c r="B210" s="808" t="s">
        <v>2174</v>
      </c>
      <c r="C210" s="809"/>
      <c r="D210" s="810">
        <v>1495.07</v>
      </c>
      <c r="E210" s="810">
        <v>1681.6904</v>
      </c>
      <c r="F210" s="810">
        <v>1658.9542168800001</v>
      </c>
      <c r="G210" s="810">
        <v>110.96164172112344</v>
      </c>
      <c r="H210" s="810">
        <v>98.648016119970734</v>
      </c>
    </row>
    <row r="211" spans="1:8" ht="55.5" customHeight="1" x14ac:dyDescent="0.2">
      <c r="A211" s="807" t="s">
        <v>2175</v>
      </c>
      <c r="B211" s="808" t="s">
        <v>2176</v>
      </c>
      <c r="C211" s="809"/>
      <c r="D211" s="810">
        <v>12969.880000000001</v>
      </c>
      <c r="E211" s="810">
        <v>12978.0807</v>
      </c>
      <c r="F211" s="810">
        <v>11234.530646390001</v>
      </c>
      <c r="G211" s="810">
        <v>86.620158755439533</v>
      </c>
      <c r="H211" s="810">
        <v>86.565424472896069</v>
      </c>
    </row>
    <row r="212" spans="1:8" ht="40.35" customHeight="1" x14ac:dyDescent="0.2">
      <c r="A212" s="804" t="s">
        <v>1283</v>
      </c>
      <c r="B212" s="805" t="s">
        <v>1780</v>
      </c>
      <c r="C212" s="806">
        <v>31844.98</v>
      </c>
      <c r="D212" s="806">
        <v>31001.97</v>
      </c>
      <c r="E212" s="806">
        <v>31113.1538</v>
      </c>
      <c r="F212" s="806">
        <v>29636.998684120004</v>
      </c>
      <c r="G212" s="806">
        <v>95.597146517205218</v>
      </c>
      <c r="H212" s="806">
        <v>95.255527210873765</v>
      </c>
    </row>
    <row r="213" spans="1:8" ht="54.75" customHeight="1" x14ac:dyDescent="0.2">
      <c r="A213" s="807" t="s">
        <v>2177</v>
      </c>
      <c r="B213" s="808" t="s">
        <v>2178</v>
      </c>
      <c r="C213" s="809"/>
      <c r="D213" s="810">
        <v>26137.06</v>
      </c>
      <c r="E213" s="810">
        <v>26137.055199999999</v>
      </c>
      <c r="F213" s="810">
        <v>25887.885038380002</v>
      </c>
      <c r="G213" s="810">
        <v>99.046660329738685</v>
      </c>
      <c r="H213" s="810">
        <v>99.046678519391889</v>
      </c>
    </row>
    <row r="214" spans="1:8" ht="42.75" customHeight="1" x14ac:dyDescent="0.2">
      <c r="A214" s="807" t="s">
        <v>2179</v>
      </c>
      <c r="B214" s="808" t="s">
        <v>2180</v>
      </c>
      <c r="C214" s="809"/>
      <c r="D214" s="810">
        <v>4864.91</v>
      </c>
      <c r="E214" s="810">
        <v>4976.0986000000003</v>
      </c>
      <c r="F214" s="810">
        <v>3749.1136457400003</v>
      </c>
      <c r="G214" s="810">
        <v>77.064398842732956</v>
      </c>
      <c r="H214" s="810">
        <v>75.342430830048272</v>
      </c>
    </row>
    <row r="215" spans="1:8" ht="40.35" customHeight="1" x14ac:dyDescent="0.2">
      <c r="A215" s="804" t="s">
        <v>1284</v>
      </c>
      <c r="B215" s="805" t="s">
        <v>1781</v>
      </c>
      <c r="C215" s="806">
        <v>9282.7170000000006</v>
      </c>
      <c r="D215" s="806">
        <v>9118.74</v>
      </c>
      <c r="E215" s="806">
        <v>9236.0390000000007</v>
      </c>
      <c r="F215" s="806">
        <v>8368.1945977899995</v>
      </c>
      <c r="G215" s="806">
        <v>91.769198351855636</v>
      </c>
      <c r="H215" s="806">
        <v>90.603716569299877</v>
      </c>
    </row>
    <row r="216" spans="1:8" ht="51.75" customHeight="1" x14ac:dyDescent="0.2">
      <c r="A216" s="807" t="s">
        <v>2181</v>
      </c>
      <c r="B216" s="808" t="s">
        <v>2182</v>
      </c>
      <c r="C216" s="809"/>
      <c r="D216" s="810">
        <v>273.22000000000003</v>
      </c>
      <c r="E216" s="810">
        <v>241.7157</v>
      </c>
      <c r="F216" s="810">
        <v>231.29465999999999</v>
      </c>
      <c r="G216" s="810">
        <v>84.655098455457136</v>
      </c>
      <c r="H216" s="810">
        <v>95.688720261033936</v>
      </c>
    </row>
    <row r="217" spans="1:8" ht="42" customHeight="1" x14ac:dyDescent="0.2">
      <c r="A217" s="807" t="s">
        <v>2183</v>
      </c>
      <c r="B217" s="808" t="s">
        <v>2184</v>
      </c>
      <c r="C217" s="809"/>
      <c r="D217" s="810">
        <v>2372.96</v>
      </c>
      <c r="E217" s="810">
        <v>2372.9575</v>
      </c>
      <c r="F217" s="810">
        <v>2372.8474999999999</v>
      </c>
      <c r="G217" s="810">
        <v>99.995259085698862</v>
      </c>
      <c r="H217" s="810">
        <v>99.995364434466268</v>
      </c>
    </row>
    <row r="218" spans="1:8" ht="43.5" customHeight="1" x14ac:dyDescent="0.2">
      <c r="A218" s="807" t="s">
        <v>2185</v>
      </c>
      <c r="B218" s="808" t="s">
        <v>2186</v>
      </c>
      <c r="C218" s="809"/>
      <c r="D218" s="810">
        <v>2588.13</v>
      </c>
      <c r="E218" s="810">
        <v>2588.1338000000001</v>
      </c>
      <c r="F218" s="810">
        <v>2404.69408079</v>
      </c>
      <c r="G218" s="810">
        <v>92.912414785578775</v>
      </c>
      <c r="H218" s="810">
        <v>92.91227836791127</v>
      </c>
    </row>
    <row r="219" spans="1:8" ht="42.75" customHeight="1" x14ac:dyDescent="0.2">
      <c r="A219" s="807" t="s">
        <v>2187</v>
      </c>
      <c r="B219" s="808" t="s">
        <v>2188</v>
      </c>
      <c r="C219" s="809"/>
      <c r="D219" s="810">
        <v>5.69</v>
      </c>
      <c r="E219" s="810">
        <v>5.6947999999999999</v>
      </c>
      <c r="F219" s="810">
        <v>5.6947560199999998</v>
      </c>
      <c r="G219" s="810">
        <v>100.08358558875219</v>
      </c>
      <c r="H219" s="810">
        <v>99.999227716513303</v>
      </c>
    </row>
    <row r="220" spans="1:8" ht="42" customHeight="1" x14ac:dyDescent="0.2">
      <c r="A220" s="807" t="s">
        <v>2189</v>
      </c>
      <c r="B220" s="808" t="s">
        <v>2190</v>
      </c>
      <c r="C220" s="809"/>
      <c r="D220" s="810">
        <v>3878.73</v>
      </c>
      <c r="E220" s="810">
        <v>4027.5372000000002</v>
      </c>
      <c r="F220" s="810">
        <v>3353.6636009800004</v>
      </c>
      <c r="G220" s="810">
        <v>86.462929901797764</v>
      </c>
      <c r="H220" s="810">
        <v>83.268345751840613</v>
      </c>
    </row>
    <row r="221" spans="1:8" ht="40.35" customHeight="1" x14ac:dyDescent="0.2">
      <c r="A221" s="804" t="s">
        <v>1285</v>
      </c>
      <c r="B221" s="805" t="s">
        <v>2344</v>
      </c>
      <c r="C221" s="811"/>
      <c r="D221" s="806">
        <v>1487.08</v>
      </c>
      <c r="E221" s="806">
        <v>1738.3581999999999</v>
      </c>
      <c r="F221" s="806">
        <v>1731.2155854800001</v>
      </c>
      <c r="G221" s="806">
        <v>116.41711175457945</v>
      </c>
      <c r="H221" s="806">
        <v>99.589117218764244</v>
      </c>
    </row>
    <row r="222" spans="1:8" ht="51.75" customHeight="1" x14ac:dyDescent="0.2">
      <c r="A222" s="807" t="s">
        <v>2191</v>
      </c>
      <c r="B222" s="808" t="s">
        <v>2192</v>
      </c>
      <c r="C222" s="809"/>
      <c r="D222" s="810">
        <v>617.66999999999996</v>
      </c>
      <c r="E222" s="810">
        <v>617.97190000000001</v>
      </c>
      <c r="F222" s="810">
        <v>616.41637397</v>
      </c>
      <c r="G222" s="810">
        <v>99.797039514627556</v>
      </c>
      <c r="H222" s="810">
        <v>99.748285313620244</v>
      </c>
    </row>
    <row r="223" spans="1:8" ht="54" customHeight="1" x14ac:dyDescent="0.2">
      <c r="A223" s="807" t="s">
        <v>2193</v>
      </c>
      <c r="B223" s="808" t="s">
        <v>2194</v>
      </c>
      <c r="C223" s="809"/>
      <c r="D223" s="810">
        <v>869.42000000000007</v>
      </c>
      <c r="E223" s="810">
        <v>1120.3862999999999</v>
      </c>
      <c r="F223" s="810">
        <v>1114.7992115100001</v>
      </c>
      <c r="G223" s="810">
        <v>128.22332261852728</v>
      </c>
      <c r="H223" s="810">
        <v>99.501324811808232</v>
      </c>
    </row>
    <row r="224" spans="1:8" ht="46.5" customHeight="1" x14ac:dyDescent="0.2">
      <c r="A224" s="804" t="s">
        <v>1286</v>
      </c>
      <c r="B224" s="805" t="s">
        <v>1782</v>
      </c>
      <c r="C224" s="806">
        <v>73259.5</v>
      </c>
      <c r="D224" s="806">
        <v>25013.62</v>
      </c>
      <c r="E224" s="806">
        <v>25548.062000000002</v>
      </c>
      <c r="F224" s="806">
        <v>24371.78821038</v>
      </c>
      <c r="G224" s="806">
        <v>97.43407075977008</v>
      </c>
      <c r="H224" s="806">
        <v>95.395839458899061</v>
      </c>
    </row>
    <row r="225" spans="1:8" ht="91.5" customHeight="1" x14ac:dyDescent="0.2">
      <c r="A225" s="807" t="s">
        <v>2195</v>
      </c>
      <c r="B225" s="808" t="s">
        <v>2196</v>
      </c>
      <c r="C225" s="809"/>
      <c r="D225" s="810">
        <v>5838.49</v>
      </c>
      <c r="E225" s="810">
        <v>5943.1756999999998</v>
      </c>
      <c r="F225" s="810">
        <v>5891.0616531400001</v>
      </c>
      <c r="G225" s="810">
        <v>100.90043235733897</v>
      </c>
      <c r="H225" s="810">
        <v>99.123127945552753</v>
      </c>
    </row>
    <row r="226" spans="1:8" ht="65.25" customHeight="1" x14ac:dyDescent="0.2">
      <c r="A226" s="807" t="s">
        <v>2197</v>
      </c>
      <c r="B226" s="808" t="s">
        <v>2198</v>
      </c>
      <c r="C226" s="809"/>
      <c r="D226" s="810">
        <v>19170.63</v>
      </c>
      <c r="E226" s="810">
        <v>19600.386299999998</v>
      </c>
      <c r="F226" s="810">
        <v>18476.226557240003</v>
      </c>
      <c r="G226" s="810">
        <v>96.377774529266915</v>
      </c>
      <c r="H226" s="810">
        <v>94.264604148337654</v>
      </c>
    </row>
    <row r="227" spans="1:8" ht="68.25" customHeight="1" x14ac:dyDescent="0.2">
      <c r="A227" s="807" t="s">
        <v>2199</v>
      </c>
      <c r="B227" s="808" t="s">
        <v>2200</v>
      </c>
      <c r="C227" s="809"/>
      <c r="D227" s="810">
        <v>4.5</v>
      </c>
      <c r="E227" s="810">
        <v>4.5</v>
      </c>
      <c r="F227" s="810">
        <v>4.5</v>
      </c>
      <c r="G227" s="810">
        <v>100</v>
      </c>
      <c r="H227" s="810">
        <v>100</v>
      </c>
    </row>
    <row r="228" spans="1:8" ht="45.75" customHeight="1" x14ac:dyDescent="0.2">
      <c r="A228" s="804" t="s">
        <v>1287</v>
      </c>
      <c r="B228" s="805" t="s">
        <v>1700</v>
      </c>
      <c r="C228" s="806">
        <v>20038.7</v>
      </c>
      <c r="D228" s="806">
        <v>20512.52</v>
      </c>
      <c r="E228" s="806">
        <v>21104.024700000002</v>
      </c>
      <c r="F228" s="806">
        <v>21070.092312099998</v>
      </c>
      <c r="G228" s="806">
        <v>102.71820484318843</v>
      </c>
      <c r="H228" s="806">
        <v>99.8392136647755</v>
      </c>
    </row>
    <row r="229" spans="1:8" ht="41.25" customHeight="1" x14ac:dyDescent="0.2">
      <c r="A229" s="807" t="s">
        <v>2201</v>
      </c>
      <c r="B229" s="808" t="s">
        <v>2202</v>
      </c>
      <c r="C229" s="809"/>
      <c r="D229" s="810">
        <v>497.8</v>
      </c>
      <c r="E229" s="810">
        <v>583.08299999999997</v>
      </c>
      <c r="F229" s="810">
        <v>549.15063009999994</v>
      </c>
      <c r="G229" s="810">
        <v>110.31551428284449</v>
      </c>
      <c r="H229" s="810">
        <v>94.180524916692818</v>
      </c>
    </row>
    <row r="230" spans="1:8" ht="64.5" customHeight="1" x14ac:dyDescent="0.2">
      <c r="A230" s="807" t="s">
        <v>2203</v>
      </c>
      <c r="B230" s="808" t="s">
        <v>2204</v>
      </c>
      <c r="C230" s="809"/>
      <c r="D230" s="810">
        <v>4200.6900000000005</v>
      </c>
      <c r="E230" s="810">
        <v>4706.9137000000001</v>
      </c>
      <c r="F230" s="810">
        <v>4706.9137000000001</v>
      </c>
      <c r="G230" s="810">
        <v>112.05096543663065</v>
      </c>
      <c r="H230" s="810">
        <v>100</v>
      </c>
    </row>
    <row r="231" spans="1:8" ht="53.25" customHeight="1" x14ac:dyDescent="0.2">
      <c r="A231" s="807" t="s">
        <v>2205</v>
      </c>
      <c r="B231" s="808" t="s">
        <v>2206</v>
      </c>
      <c r="C231" s="809"/>
      <c r="D231" s="810">
        <v>15814.03</v>
      </c>
      <c r="E231" s="810">
        <v>15814.028</v>
      </c>
      <c r="F231" s="810">
        <v>15814.027982</v>
      </c>
      <c r="G231" s="810">
        <v>99.999987239179376</v>
      </c>
      <c r="H231" s="810">
        <v>99.999999886177008</v>
      </c>
    </row>
    <row r="232" spans="1:8" ht="72" customHeight="1" x14ac:dyDescent="0.2">
      <c r="A232" s="804" t="s">
        <v>1288</v>
      </c>
      <c r="B232" s="805" t="s">
        <v>1783</v>
      </c>
      <c r="C232" s="806">
        <v>646254.4</v>
      </c>
      <c r="D232" s="806">
        <v>660197.21</v>
      </c>
      <c r="E232" s="806">
        <v>660213.76199999999</v>
      </c>
      <c r="F232" s="806">
        <v>659331.69089231011</v>
      </c>
      <c r="G232" s="806">
        <v>99.868899914361975</v>
      </c>
      <c r="H232" s="806">
        <v>99.866396134334153</v>
      </c>
    </row>
    <row r="233" spans="1:8" ht="90.75" customHeight="1" x14ac:dyDescent="0.2">
      <c r="A233" s="807" t="s">
        <v>2207</v>
      </c>
      <c r="B233" s="808" t="s">
        <v>2208</v>
      </c>
      <c r="C233" s="809"/>
      <c r="D233" s="810">
        <v>9380.18</v>
      </c>
      <c r="E233" s="810">
        <v>9380.1841999999997</v>
      </c>
      <c r="F233" s="810">
        <v>9264.4142923099989</v>
      </c>
      <c r="G233" s="810">
        <v>98.765847694926947</v>
      </c>
      <c r="H233" s="810">
        <v>98.76580347228149</v>
      </c>
    </row>
    <row r="234" spans="1:8" ht="82.5" customHeight="1" x14ac:dyDescent="0.2">
      <c r="A234" s="807" t="s">
        <v>2209</v>
      </c>
      <c r="B234" s="808" t="s">
        <v>2210</v>
      </c>
      <c r="C234" s="809"/>
      <c r="D234" s="810">
        <v>650817.03</v>
      </c>
      <c r="E234" s="810">
        <v>650833.57779999997</v>
      </c>
      <c r="F234" s="810">
        <v>650067.27659999998</v>
      </c>
      <c r="G234" s="810">
        <v>99.884798128284984</v>
      </c>
      <c r="H234" s="810">
        <v>99.882258502612871</v>
      </c>
    </row>
    <row r="235" spans="1:8" ht="46.5" customHeight="1" x14ac:dyDescent="0.2">
      <c r="A235" s="804" t="s">
        <v>1289</v>
      </c>
      <c r="B235" s="805" t="s">
        <v>1784</v>
      </c>
      <c r="C235" s="806">
        <v>11580.1</v>
      </c>
      <c r="D235" s="806">
        <v>8457.6</v>
      </c>
      <c r="E235" s="806">
        <v>10725.783600000001</v>
      </c>
      <c r="F235" s="806">
        <v>9295.4070705699978</v>
      </c>
      <c r="G235" s="806">
        <v>109.90596706595248</v>
      </c>
      <c r="H235" s="806">
        <v>86.664130260562018</v>
      </c>
    </row>
    <row r="236" spans="1:8" ht="55.5" customHeight="1" x14ac:dyDescent="0.2">
      <c r="A236" s="807" t="s">
        <v>2211</v>
      </c>
      <c r="B236" s="808" t="s">
        <v>2212</v>
      </c>
      <c r="C236" s="809"/>
      <c r="D236" s="810">
        <v>8457.6</v>
      </c>
      <c r="E236" s="810">
        <v>10725.783600000001</v>
      </c>
      <c r="F236" s="810">
        <v>9295.4070705699978</v>
      </c>
      <c r="G236" s="810">
        <v>109.90596706595248</v>
      </c>
      <c r="H236" s="810">
        <v>86.664130260562018</v>
      </c>
    </row>
    <row r="237" spans="1:8" ht="45" customHeight="1" x14ac:dyDescent="0.2">
      <c r="A237" s="804" t="s">
        <v>1290</v>
      </c>
      <c r="B237" s="805" t="s">
        <v>2345</v>
      </c>
      <c r="C237" s="806">
        <v>27537.599999999999</v>
      </c>
      <c r="D237" s="806">
        <v>26897.5</v>
      </c>
      <c r="E237" s="806">
        <v>27942.121299999999</v>
      </c>
      <c r="F237" s="806">
        <v>27650.94804055</v>
      </c>
      <c r="G237" s="806">
        <v>102.80118241676736</v>
      </c>
      <c r="H237" s="806">
        <v>98.957941466491306</v>
      </c>
    </row>
    <row r="238" spans="1:8" ht="52.5" customHeight="1" x14ac:dyDescent="0.2">
      <c r="A238" s="807" t="s">
        <v>2213</v>
      </c>
      <c r="B238" s="808" t="s">
        <v>2214</v>
      </c>
      <c r="C238" s="809"/>
      <c r="D238" s="810">
        <v>4847.43</v>
      </c>
      <c r="E238" s="810">
        <v>5475.5895</v>
      </c>
      <c r="F238" s="810">
        <v>5298.1189577899995</v>
      </c>
      <c r="G238" s="810">
        <v>109.2974825379634</v>
      </c>
      <c r="H238" s="810">
        <v>96.758877885020411</v>
      </c>
    </row>
    <row r="239" spans="1:8" ht="42.75" customHeight="1" x14ac:dyDescent="0.2">
      <c r="A239" s="807" t="s">
        <v>2215</v>
      </c>
      <c r="B239" s="808" t="s">
        <v>2216</v>
      </c>
      <c r="C239" s="809"/>
      <c r="D239" s="810">
        <v>22050.06</v>
      </c>
      <c r="E239" s="810">
        <v>22466.531800000001</v>
      </c>
      <c r="F239" s="810">
        <v>22352.829082759999</v>
      </c>
      <c r="G239" s="810">
        <v>101.37309867982218</v>
      </c>
      <c r="H239" s="810">
        <v>99.493901781315429</v>
      </c>
    </row>
    <row r="240" spans="1:8" ht="53.25" customHeight="1" x14ac:dyDescent="0.2">
      <c r="A240" s="804" t="s">
        <v>1291</v>
      </c>
      <c r="B240" s="805" t="s">
        <v>1785</v>
      </c>
      <c r="C240" s="806">
        <v>789638.6</v>
      </c>
      <c r="D240" s="806">
        <v>868903.02</v>
      </c>
      <c r="E240" s="806">
        <v>876206.37390000001</v>
      </c>
      <c r="F240" s="806">
        <v>785541.23321933986</v>
      </c>
      <c r="G240" s="806">
        <v>90.406088497579375</v>
      </c>
      <c r="H240" s="806">
        <v>89.652535820173384</v>
      </c>
    </row>
    <row r="241" spans="1:8" ht="65.25" customHeight="1" x14ac:dyDescent="0.2">
      <c r="A241" s="807" t="s">
        <v>2217</v>
      </c>
      <c r="B241" s="808" t="s">
        <v>2218</v>
      </c>
      <c r="C241" s="809"/>
      <c r="D241" s="810">
        <v>52661.19</v>
      </c>
      <c r="E241" s="810">
        <v>43113.977899999998</v>
      </c>
      <c r="F241" s="810">
        <v>39047.780479929999</v>
      </c>
      <c r="G241" s="810">
        <v>74.149065905897686</v>
      </c>
      <c r="H241" s="810">
        <v>90.568725925728145</v>
      </c>
    </row>
    <row r="242" spans="1:8" ht="66" customHeight="1" x14ac:dyDescent="0.2">
      <c r="A242" s="807" t="s">
        <v>2219</v>
      </c>
      <c r="B242" s="808" t="s">
        <v>2220</v>
      </c>
      <c r="C242" s="809"/>
      <c r="D242" s="810">
        <v>3080.15</v>
      </c>
      <c r="E242" s="810">
        <v>3596.7491</v>
      </c>
      <c r="F242" s="810">
        <v>3219.3069405900001</v>
      </c>
      <c r="G242" s="810">
        <v>104.51786246091912</v>
      </c>
      <c r="H242" s="810">
        <v>89.50601921579684</v>
      </c>
    </row>
    <row r="243" spans="1:8" ht="66" customHeight="1" x14ac:dyDescent="0.2">
      <c r="A243" s="807" t="s">
        <v>2221</v>
      </c>
      <c r="B243" s="808" t="s">
        <v>2222</v>
      </c>
      <c r="C243" s="809"/>
      <c r="D243" s="810">
        <v>108571.92</v>
      </c>
      <c r="E243" s="810">
        <v>131325.06299999999</v>
      </c>
      <c r="F243" s="810">
        <v>129791.44585065001</v>
      </c>
      <c r="G243" s="810">
        <v>119.54421166232486</v>
      </c>
      <c r="H243" s="810">
        <v>98.832197667135333</v>
      </c>
    </row>
    <row r="244" spans="1:8" ht="66" customHeight="1" x14ac:dyDescent="0.2">
      <c r="A244" s="807" t="s">
        <v>2223</v>
      </c>
      <c r="B244" s="808" t="s">
        <v>2224</v>
      </c>
      <c r="C244" s="809"/>
      <c r="D244" s="810">
        <v>597966.62</v>
      </c>
      <c r="E244" s="810">
        <v>596806.53720000002</v>
      </c>
      <c r="F244" s="810">
        <v>520768.20118337002</v>
      </c>
      <c r="G244" s="810">
        <v>87.089844778186787</v>
      </c>
      <c r="H244" s="810">
        <v>87.259131514648899</v>
      </c>
    </row>
    <row r="245" spans="1:8" ht="68.25" customHeight="1" x14ac:dyDescent="0.2">
      <c r="A245" s="807" t="s">
        <v>2225</v>
      </c>
      <c r="B245" s="808" t="s">
        <v>2226</v>
      </c>
      <c r="C245" s="809"/>
      <c r="D245" s="810">
        <v>99390.92</v>
      </c>
      <c r="E245" s="810">
        <v>93933.306200000006</v>
      </c>
      <c r="F245" s="810">
        <v>85565.903789050004</v>
      </c>
      <c r="G245" s="810">
        <v>86.090262359026354</v>
      </c>
      <c r="H245" s="810">
        <v>91.092187904964845</v>
      </c>
    </row>
    <row r="246" spans="1:8" ht="80.25" customHeight="1" x14ac:dyDescent="0.2">
      <c r="A246" s="807" t="s">
        <v>2227</v>
      </c>
      <c r="B246" s="808" t="s">
        <v>2228</v>
      </c>
      <c r="C246" s="809"/>
      <c r="D246" s="810">
        <v>1921.8700000000001</v>
      </c>
      <c r="E246" s="810">
        <v>1921.8731</v>
      </c>
      <c r="F246" s="810">
        <v>1920.84739339</v>
      </c>
      <c r="G246" s="810">
        <v>99.946791062350727</v>
      </c>
      <c r="H246" s="810">
        <v>99.94662984720479</v>
      </c>
    </row>
    <row r="247" spans="1:8" ht="66" customHeight="1" x14ac:dyDescent="0.2">
      <c r="A247" s="807" t="s">
        <v>2229</v>
      </c>
      <c r="B247" s="808" t="s">
        <v>2230</v>
      </c>
      <c r="C247" s="809"/>
      <c r="D247" s="810">
        <v>3429.67</v>
      </c>
      <c r="E247" s="810">
        <v>3432.4560999999999</v>
      </c>
      <c r="F247" s="810">
        <v>3394.76961342</v>
      </c>
      <c r="G247" s="810">
        <v>98.982398114687413</v>
      </c>
      <c r="H247" s="810">
        <v>98.902054812004735</v>
      </c>
    </row>
    <row r="248" spans="1:8" ht="65.25" customHeight="1" x14ac:dyDescent="0.2">
      <c r="A248" s="807" t="s">
        <v>2231</v>
      </c>
      <c r="B248" s="808" t="s">
        <v>2232</v>
      </c>
      <c r="C248" s="809"/>
      <c r="D248" s="810">
        <v>1632.26</v>
      </c>
      <c r="E248" s="810">
        <v>1827.9912999999999</v>
      </c>
      <c r="F248" s="810">
        <v>1621.3843835800001</v>
      </c>
      <c r="G248" s="810">
        <v>99.333708084496351</v>
      </c>
      <c r="H248" s="810">
        <v>88.697598483100009</v>
      </c>
    </row>
    <row r="249" spans="1:8" ht="76.5" customHeight="1" x14ac:dyDescent="0.2">
      <c r="A249" s="807" t="s">
        <v>2233</v>
      </c>
      <c r="B249" s="808" t="s">
        <v>2418</v>
      </c>
      <c r="C249" s="809"/>
      <c r="D249" s="810">
        <v>248.42000000000002</v>
      </c>
      <c r="E249" s="810">
        <v>248.42</v>
      </c>
      <c r="F249" s="810">
        <v>211.59358536000002</v>
      </c>
      <c r="G249" s="810">
        <v>85.175744851461232</v>
      </c>
      <c r="H249" s="810">
        <v>85.175744851461246</v>
      </c>
    </row>
    <row r="250" spans="1:8" ht="33" customHeight="1" x14ac:dyDescent="0.2">
      <c r="A250" s="804" t="s">
        <v>1292</v>
      </c>
      <c r="B250" s="805" t="s">
        <v>2346</v>
      </c>
      <c r="C250" s="811"/>
      <c r="D250" s="806">
        <v>102890.35</v>
      </c>
      <c r="E250" s="806">
        <v>107422.1963</v>
      </c>
      <c r="F250" s="806">
        <v>122894.31343541999</v>
      </c>
      <c r="G250" s="806">
        <v>119.44202098196767</v>
      </c>
      <c r="H250" s="806">
        <v>114.40309141716925</v>
      </c>
    </row>
    <row r="251" spans="1:8" ht="70.5" customHeight="1" x14ac:dyDescent="0.2">
      <c r="A251" s="807" t="s">
        <v>2234</v>
      </c>
      <c r="B251" s="808" t="s">
        <v>2235</v>
      </c>
      <c r="C251" s="809"/>
      <c r="D251" s="810">
        <v>85248.25</v>
      </c>
      <c r="E251" s="810">
        <v>89148.793399999995</v>
      </c>
      <c r="F251" s="810">
        <v>104781.22309575998</v>
      </c>
      <c r="G251" s="810">
        <v>122.91304876728846</v>
      </c>
      <c r="H251" s="810">
        <v>117.5352117505608</v>
      </c>
    </row>
    <row r="252" spans="1:8" ht="79.5" customHeight="1" x14ac:dyDescent="0.2">
      <c r="A252" s="807" t="s">
        <v>2236</v>
      </c>
      <c r="B252" s="808" t="s">
        <v>2237</v>
      </c>
      <c r="C252" s="809"/>
      <c r="D252" s="810">
        <v>14264.550000000001</v>
      </c>
      <c r="E252" s="810">
        <v>14264.551600000001</v>
      </c>
      <c r="F252" s="810">
        <v>14077.0379887</v>
      </c>
      <c r="G252" s="810">
        <v>98.685468442397408</v>
      </c>
      <c r="H252" s="810">
        <v>98.685457373227209</v>
      </c>
    </row>
    <row r="253" spans="1:8" ht="55.5" customHeight="1" x14ac:dyDescent="0.2">
      <c r="A253" s="807" t="s">
        <v>2238</v>
      </c>
      <c r="B253" s="808" t="s">
        <v>2239</v>
      </c>
      <c r="C253" s="809"/>
      <c r="D253" s="810">
        <v>3377.55</v>
      </c>
      <c r="E253" s="810">
        <v>4008.8512999999998</v>
      </c>
      <c r="F253" s="810">
        <v>4036.0523509600007</v>
      </c>
      <c r="G253" s="810">
        <v>119.49645011798495</v>
      </c>
      <c r="H253" s="810">
        <v>100.67852481732113</v>
      </c>
    </row>
    <row r="254" spans="1:8" ht="28.9" customHeight="1" x14ac:dyDescent="0.2">
      <c r="A254" s="804" t="s">
        <v>1293</v>
      </c>
      <c r="B254" s="805" t="s">
        <v>1786</v>
      </c>
      <c r="C254" s="806">
        <v>301398.86</v>
      </c>
      <c r="D254" s="806">
        <v>278248.67</v>
      </c>
      <c r="E254" s="806">
        <v>287272.70329999999</v>
      </c>
      <c r="F254" s="806">
        <v>319595.39183502004</v>
      </c>
      <c r="G254" s="806">
        <v>114.85962963812911</v>
      </c>
      <c r="H254" s="806">
        <v>111.25156973277245</v>
      </c>
    </row>
    <row r="255" spans="1:8" ht="44.25" customHeight="1" x14ac:dyDescent="0.2">
      <c r="A255" s="807" t="s">
        <v>2240</v>
      </c>
      <c r="B255" s="808" t="s">
        <v>2241</v>
      </c>
      <c r="C255" s="809"/>
      <c r="D255" s="810">
        <v>202</v>
      </c>
      <c r="E255" s="810">
        <v>788.29780000000005</v>
      </c>
      <c r="F255" s="810">
        <v>706.54092238999999</v>
      </c>
      <c r="G255" s="810">
        <v>349.77273385643565</v>
      </c>
      <c r="H255" s="810">
        <v>89.628681240769652</v>
      </c>
    </row>
    <row r="256" spans="1:8" ht="42.75" customHeight="1" x14ac:dyDescent="0.2">
      <c r="A256" s="807" t="s">
        <v>2242</v>
      </c>
      <c r="B256" s="808" t="s">
        <v>2243</v>
      </c>
      <c r="C256" s="809"/>
      <c r="D256" s="810">
        <v>1642.17</v>
      </c>
      <c r="E256" s="810">
        <v>1642.1719000000001</v>
      </c>
      <c r="F256" s="810">
        <v>1642.1719000000001</v>
      </c>
      <c r="G256" s="810">
        <v>100.00011570056692</v>
      </c>
      <c r="H256" s="810">
        <v>100</v>
      </c>
    </row>
    <row r="257" spans="1:8" ht="43.5" customHeight="1" x14ac:dyDescent="0.2">
      <c r="A257" s="807" t="s">
        <v>2244</v>
      </c>
      <c r="B257" s="808" t="s">
        <v>2245</v>
      </c>
      <c r="C257" s="809"/>
      <c r="D257" s="810">
        <v>219413.97</v>
      </c>
      <c r="E257" s="810">
        <v>220891.89850000001</v>
      </c>
      <c r="F257" s="810">
        <v>254123.19520206997</v>
      </c>
      <c r="G257" s="810">
        <v>115.81905892412865</v>
      </c>
      <c r="H257" s="810">
        <v>115.04414463714248</v>
      </c>
    </row>
    <row r="258" spans="1:8" ht="58.5" customHeight="1" x14ac:dyDescent="0.2">
      <c r="A258" s="807" t="s">
        <v>2246</v>
      </c>
      <c r="B258" s="808" t="s">
        <v>2247</v>
      </c>
      <c r="C258" s="809"/>
      <c r="D258" s="810">
        <v>40199.14</v>
      </c>
      <c r="E258" s="810">
        <v>45347.623</v>
      </c>
      <c r="F258" s="810">
        <v>45192.764266149999</v>
      </c>
      <c r="G258" s="810">
        <v>112.4222166597345</v>
      </c>
      <c r="H258" s="810">
        <v>99.658507494758879</v>
      </c>
    </row>
    <row r="259" spans="1:8" ht="41.25" customHeight="1" x14ac:dyDescent="0.2">
      <c r="A259" s="807" t="s">
        <v>2248</v>
      </c>
      <c r="B259" s="808" t="s">
        <v>2249</v>
      </c>
      <c r="C259" s="809"/>
      <c r="D259" s="810">
        <v>3181.9700000000003</v>
      </c>
      <c r="E259" s="810">
        <v>4993.2906000000003</v>
      </c>
      <c r="F259" s="810">
        <v>4573.0960132900009</v>
      </c>
      <c r="G259" s="810">
        <v>143.71901725314822</v>
      </c>
      <c r="H259" s="810">
        <v>91.584816098826707</v>
      </c>
    </row>
    <row r="260" spans="1:8" ht="42.75" customHeight="1" x14ac:dyDescent="0.2">
      <c r="A260" s="812" t="s">
        <v>2250</v>
      </c>
      <c r="B260" s="813" t="s">
        <v>2251</v>
      </c>
      <c r="C260" s="814"/>
      <c r="D260" s="815">
        <v>13609.42</v>
      </c>
      <c r="E260" s="810">
        <v>13609.4215</v>
      </c>
      <c r="F260" s="810">
        <v>13357.623531120002</v>
      </c>
      <c r="G260" s="810">
        <v>98.149836885921673</v>
      </c>
      <c r="H260" s="810">
        <v>98.149826068066162</v>
      </c>
    </row>
    <row r="261" spans="1:8" ht="46.5" customHeight="1" thickBot="1" x14ac:dyDescent="0.25">
      <c r="A261" s="797"/>
      <c r="B261" s="798" t="s">
        <v>1701</v>
      </c>
      <c r="C261" s="799">
        <v>7187379.8020000011</v>
      </c>
      <c r="D261" s="799">
        <v>7494531.0199999996</v>
      </c>
      <c r="E261" s="799">
        <v>7861539.5543999998</v>
      </c>
      <c r="F261" s="799">
        <v>7705328.04405588</v>
      </c>
      <c r="G261" s="799">
        <v>102.81267798469771</v>
      </c>
      <c r="H261" s="799">
        <v>98.012965408834077</v>
      </c>
    </row>
    <row r="262" spans="1:8" ht="17.649999999999999" customHeight="1" thickTop="1" x14ac:dyDescent="0.2">
      <c r="A262" s="816" t="s">
        <v>1702</v>
      </c>
      <c r="B262" s="817" t="s">
        <v>1703</v>
      </c>
      <c r="C262" s="817"/>
      <c r="D262" s="818">
        <v>2850498.0100000002</v>
      </c>
      <c r="E262" s="818">
        <v>2849638.3048</v>
      </c>
      <c r="F262" s="818">
        <v>2846978.2994990498</v>
      </c>
      <c r="G262" s="818">
        <v>99.876522962352439</v>
      </c>
      <c r="H262" s="818">
        <v>99.906654634152346</v>
      </c>
    </row>
    <row r="263" spans="1:8" ht="28.9" customHeight="1" x14ac:dyDescent="0.2">
      <c r="A263" s="804" t="s">
        <v>1704</v>
      </c>
      <c r="B263" s="805" t="s">
        <v>1705</v>
      </c>
      <c r="C263" s="805"/>
      <c r="D263" s="806">
        <v>9665.5300000000007</v>
      </c>
      <c r="E263" s="806">
        <v>9809.5951999999997</v>
      </c>
      <c r="F263" s="806">
        <v>9553.4863986299988</v>
      </c>
      <c r="G263" s="818">
        <v>98.840791954812602</v>
      </c>
      <c r="H263" s="806">
        <v>97.389597944870332</v>
      </c>
    </row>
    <row r="264" spans="1:8" ht="17.649999999999999" customHeight="1" x14ac:dyDescent="0.2">
      <c r="A264" s="807" t="s">
        <v>2252</v>
      </c>
      <c r="B264" s="808" t="s">
        <v>2253</v>
      </c>
      <c r="C264" s="808"/>
      <c r="D264" s="810">
        <v>92.75</v>
      </c>
      <c r="E264" s="810">
        <v>92.747500000000002</v>
      </c>
      <c r="F264" s="810">
        <v>73.296075930000001</v>
      </c>
      <c r="G264" s="803">
        <v>79.025418792452825</v>
      </c>
      <c r="H264" s="810">
        <v>79.029649595687317</v>
      </c>
    </row>
    <row r="265" spans="1:8" ht="17.649999999999999" customHeight="1" x14ac:dyDescent="0.2">
      <c r="A265" s="807" t="s">
        <v>2254</v>
      </c>
      <c r="B265" s="808" t="s">
        <v>2255</v>
      </c>
      <c r="C265" s="808"/>
      <c r="D265" s="810">
        <v>9572.7800000000007</v>
      </c>
      <c r="E265" s="810">
        <v>9716.8477000000003</v>
      </c>
      <c r="F265" s="810">
        <v>9480.1903227000003</v>
      </c>
      <c r="G265" s="803">
        <v>99.032781727982879</v>
      </c>
      <c r="H265" s="810">
        <v>97.564848690676499</v>
      </c>
    </row>
    <row r="266" spans="1:8" ht="51.6" customHeight="1" x14ac:dyDescent="0.2">
      <c r="A266" s="804" t="s">
        <v>1706</v>
      </c>
      <c r="B266" s="805" t="s">
        <v>1707</v>
      </c>
      <c r="C266" s="805"/>
      <c r="D266" s="806">
        <v>5971.06</v>
      </c>
      <c r="E266" s="806">
        <v>6052.1449000000002</v>
      </c>
      <c r="F266" s="806">
        <v>5927.0575115000001</v>
      </c>
      <c r="G266" s="818">
        <v>99.26307073618419</v>
      </c>
      <c r="H266" s="806">
        <v>97.933293017015473</v>
      </c>
    </row>
    <row r="267" spans="1:8" ht="26.25" customHeight="1" x14ac:dyDescent="0.2">
      <c r="A267" s="807" t="s">
        <v>2256</v>
      </c>
      <c r="B267" s="808" t="s">
        <v>2257</v>
      </c>
      <c r="C267" s="808"/>
      <c r="D267" s="810">
        <v>79.900000000000006</v>
      </c>
      <c r="E267" s="810">
        <v>79.896299999999997</v>
      </c>
      <c r="F267" s="810">
        <v>79.272235370000004</v>
      </c>
      <c r="G267" s="803">
        <v>99.214312102628284</v>
      </c>
      <c r="H267" s="810">
        <v>99.211514392991234</v>
      </c>
    </row>
    <row r="268" spans="1:8" ht="17.649999999999999" customHeight="1" x14ac:dyDescent="0.2">
      <c r="A268" s="807" t="s">
        <v>2258</v>
      </c>
      <c r="B268" s="808" t="s">
        <v>2259</v>
      </c>
      <c r="C268" s="808"/>
      <c r="D268" s="810">
        <v>5891.17</v>
      </c>
      <c r="E268" s="810">
        <v>5972.2485999999999</v>
      </c>
      <c r="F268" s="810">
        <v>5847.7852761300001</v>
      </c>
      <c r="G268" s="803">
        <v>99.263563538821671</v>
      </c>
      <c r="H268" s="810">
        <v>97.916028297542795</v>
      </c>
    </row>
    <row r="269" spans="1:8" ht="24.75" customHeight="1" x14ac:dyDescent="0.2">
      <c r="A269" s="804" t="s">
        <v>1708</v>
      </c>
      <c r="B269" s="805" t="s">
        <v>1645</v>
      </c>
      <c r="C269" s="805"/>
      <c r="D269" s="806">
        <v>33659.69</v>
      </c>
      <c r="E269" s="806">
        <v>34158.8704</v>
      </c>
      <c r="F269" s="806">
        <v>33840.318053770003</v>
      </c>
      <c r="G269" s="818">
        <v>100.53663017624346</v>
      </c>
      <c r="H269" s="806">
        <v>99.070373229559408</v>
      </c>
    </row>
    <row r="270" spans="1:8" ht="17.649999999999999" customHeight="1" x14ac:dyDescent="0.2">
      <c r="A270" s="807" t="s">
        <v>2260</v>
      </c>
      <c r="B270" s="808" t="s">
        <v>2261</v>
      </c>
      <c r="C270" s="808"/>
      <c r="D270" s="810">
        <v>33659.69</v>
      </c>
      <c r="E270" s="810">
        <v>34158.8704</v>
      </c>
      <c r="F270" s="810">
        <v>33840.318053770003</v>
      </c>
      <c r="G270" s="803">
        <v>100.53663017624346</v>
      </c>
      <c r="H270" s="810">
        <v>99.070373229559408</v>
      </c>
    </row>
    <row r="271" spans="1:8" ht="28.9" customHeight="1" x14ac:dyDescent="0.2">
      <c r="A271" s="804" t="s">
        <v>1709</v>
      </c>
      <c r="B271" s="805" t="s">
        <v>1787</v>
      </c>
      <c r="C271" s="805"/>
      <c r="D271" s="806">
        <v>76988.33</v>
      </c>
      <c r="E271" s="806">
        <v>86019.900500000003</v>
      </c>
      <c r="F271" s="806">
        <v>83546.603404149995</v>
      </c>
      <c r="G271" s="818">
        <v>108.51852924222412</v>
      </c>
      <c r="H271" s="806">
        <v>97.162470544606521</v>
      </c>
    </row>
    <row r="272" spans="1:8" ht="17.649999999999999" customHeight="1" x14ac:dyDescent="0.2">
      <c r="A272" s="807" t="s">
        <v>2262</v>
      </c>
      <c r="B272" s="808" t="s">
        <v>2263</v>
      </c>
      <c r="C272" s="808"/>
      <c r="D272" s="810">
        <v>1162.45</v>
      </c>
      <c r="E272" s="810">
        <v>1162.4473</v>
      </c>
      <c r="F272" s="810">
        <v>942.56506460000003</v>
      </c>
      <c r="G272" s="803">
        <v>81.084353271108426</v>
      </c>
      <c r="H272" s="810">
        <v>81.721364359757416</v>
      </c>
    </row>
    <row r="273" spans="1:8" ht="17.649999999999999" customHeight="1" x14ac:dyDescent="0.2">
      <c r="A273" s="807" t="s">
        <v>2264</v>
      </c>
      <c r="B273" s="808" t="s">
        <v>2265</v>
      </c>
      <c r="C273" s="808"/>
      <c r="D273" s="810">
        <v>785.93000000000006</v>
      </c>
      <c r="E273" s="810">
        <v>791.2088</v>
      </c>
      <c r="F273" s="810">
        <v>781.98388410000007</v>
      </c>
      <c r="G273" s="803">
        <v>99.497904915196017</v>
      </c>
      <c r="H273" s="810">
        <v>98.833432337811701</v>
      </c>
    </row>
    <row r="274" spans="1:8" ht="17.649999999999999" customHeight="1" x14ac:dyDescent="0.2">
      <c r="A274" s="807" t="s">
        <v>2266</v>
      </c>
      <c r="B274" s="808" t="s">
        <v>528</v>
      </c>
      <c r="C274" s="808"/>
      <c r="D274" s="810">
        <v>75039.94</v>
      </c>
      <c r="E274" s="810">
        <v>84066.244399999996</v>
      </c>
      <c r="F274" s="810">
        <v>81822.054455449994</v>
      </c>
      <c r="G274" s="803">
        <v>109.03800623434665</v>
      </c>
      <c r="H274" s="810">
        <v>97.360248299436265</v>
      </c>
    </row>
    <row r="275" spans="1:8" ht="17.649999999999999" customHeight="1" x14ac:dyDescent="0.2">
      <c r="A275" s="804" t="s">
        <v>1710</v>
      </c>
      <c r="B275" s="805" t="s">
        <v>1711</v>
      </c>
      <c r="C275" s="805"/>
      <c r="D275" s="806">
        <v>161683.55000000002</v>
      </c>
      <c r="E275" s="806">
        <v>170580.48079999999</v>
      </c>
      <c r="F275" s="806">
        <v>170053.50780729999</v>
      </c>
      <c r="G275" s="818">
        <v>105.17675286527293</v>
      </c>
      <c r="H275" s="806">
        <v>99.695885484669759</v>
      </c>
    </row>
    <row r="276" spans="1:8" ht="28.9" customHeight="1" x14ac:dyDescent="0.2">
      <c r="A276" s="807" t="s">
        <v>2267</v>
      </c>
      <c r="B276" s="808" t="s">
        <v>2268</v>
      </c>
      <c r="C276" s="808"/>
      <c r="D276" s="810">
        <v>123.7</v>
      </c>
      <c r="E276" s="810">
        <v>129.39250000000001</v>
      </c>
      <c r="F276" s="810">
        <v>129.30585248</v>
      </c>
      <c r="G276" s="803">
        <v>104.5318128375101</v>
      </c>
      <c r="H276" s="810">
        <v>99.938171419738765</v>
      </c>
    </row>
    <row r="277" spans="1:8" ht="28.9" customHeight="1" x14ac:dyDescent="0.2">
      <c r="A277" s="807" t="s">
        <v>2269</v>
      </c>
      <c r="B277" s="808" t="s">
        <v>2270</v>
      </c>
      <c r="C277" s="808"/>
      <c r="D277" s="810">
        <v>660.49</v>
      </c>
      <c r="E277" s="810">
        <v>687.89110000000005</v>
      </c>
      <c r="F277" s="810">
        <v>687.62475839000001</v>
      </c>
      <c r="G277" s="803">
        <v>104.10827694438977</v>
      </c>
      <c r="H277" s="810">
        <v>99.96074953844365</v>
      </c>
    </row>
    <row r="278" spans="1:8" ht="17.649999999999999" customHeight="1" x14ac:dyDescent="0.2">
      <c r="A278" s="807" t="s">
        <v>2271</v>
      </c>
      <c r="B278" s="808" t="s">
        <v>2272</v>
      </c>
      <c r="C278" s="808"/>
      <c r="D278" s="810">
        <v>59173.840000000004</v>
      </c>
      <c r="E278" s="810">
        <v>60803.8027</v>
      </c>
      <c r="F278" s="810">
        <v>60787.555728350002</v>
      </c>
      <c r="G278" s="803">
        <v>102.72707623563046</v>
      </c>
      <c r="H278" s="810">
        <v>99.975741647725968</v>
      </c>
    </row>
    <row r="279" spans="1:8" ht="28.9" customHeight="1" x14ac:dyDescent="0.2">
      <c r="A279" s="807" t="s">
        <v>2273</v>
      </c>
      <c r="B279" s="808" t="s">
        <v>2274</v>
      </c>
      <c r="C279" s="808"/>
      <c r="D279" s="810">
        <v>3872.81</v>
      </c>
      <c r="E279" s="810">
        <v>4436.4059999999999</v>
      </c>
      <c r="F279" s="810">
        <v>4407.9698971499993</v>
      </c>
      <c r="G279" s="803">
        <v>113.81838760873886</v>
      </c>
      <c r="H279" s="810">
        <v>99.369084462436973</v>
      </c>
    </row>
    <row r="280" spans="1:8" ht="17.649999999999999" customHeight="1" x14ac:dyDescent="0.2">
      <c r="A280" s="807" t="s">
        <v>2275</v>
      </c>
      <c r="B280" s="808" t="s">
        <v>2276</v>
      </c>
      <c r="C280" s="808"/>
      <c r="D280" s="810">
        <v>35371.770000000004</v>
      </c>
      <c r="E280" s="810">
        <v>42496.439599999998</v>
      </c>
      <c r="F280" s="810">
        <v>42418.849707310001</v>
      </c>
      <c r="G280" s="803">
        <v>119.92289248547641</v>
      </c>
      <c r="H280" s="810">
        <v>99.827538494989227</v>
      </c>
    </row>
    <row r="281" spans="1:8" ht="17.649999999999999" customHeight="1" x14ac:dyDescent="0.2">
      <c r="A281" s="807" t="s">
        <v>2277</v>
      </c>
      <c r="B281" s="808" t="s">
        <v>2278</v>
      </c>
      <c r="C281" s="808"/>
      <c r="D281" s="810">
        <v>62480.94</v>
      </c>
      <c r="E281" s="810">
        <v>62026.548900000002</v>
      </c>
      <c r="F281" s="810">
        <v>61622.201863619994</v>
      </c>
      <c r="G281" s="803">
        <v>98.625599844720639</v>
      </c>
      <c r="H281" s="810">
        <v>99.351261677459092</v>
      </c>
    </row>
    <row r="282" spans="1:8" ht="17.649999999999999" customHeight="1" x14ac:dyDescent="0.2">
      <c r="A282" s="804" t="s">
        <v>1712</v>
      </c>
      <c r="B282" s="805" t="s">
        <v>1713</v>
      </c>
      <c r="C282" s="805"/>
      <c r="D282" s="806">
        <v>63026.49</v>
      </c>
      <c r="E282" s="806">
        <v>63927.178200000002</v>
      </c>
      <c r="F282" s="806">
        <v>63855.768350419996</v>
      </c>
      <c r="G282" s="818">
        <v>101.31576159551325</v>
      </c>
      <c r="H282" s="806">
        <v>99.889061272529162</v>
      </c>
    </row>
    <row r="283" spans="1:8" ht="17.649999999999999" customHeight="1" x14ac:dyDescent="0.2">
      <c r="A283" s="807" t="s">
        <v>2279</v>
      </c>
      <c r="B283" s="808" t="s">
        <v>2280</v>
      </c>
      <c r="C283" s="808"/>
      <c r="D283" s="810">
        <v>63026.49</v>
      </c>
      <c r="E283" s="810">
        <v>63927.178200000002</v>
      </c>
      <c r="F283" s="810">
        <v>63855.768350419996</v>
      </c>
      <c r="G283" s="803">
        <v>101.31576159551325</v>
      </c>
      <c r="H283" s="810">
        <v>99.889061272529162</v>
      </c>
    </row>
    <row r="284" spans="1:8" ht="28.9" customHeight="1" x14ac:dyDescent="0.2">
      <c r="A284" s="804" t="s">
        <v>1714</v>
      </c>
      <c r="B284" s="805" t="s">
        <v>1625</v>
      </c>
      <c r="C284" s="805"/>
      <c r="D284" s="806">
        <v>191.55</v>
      </c>
      <c r="E284" s="806">
        <v>290.86</v>
      </c>
      <c r="F284" s="806">
        <v>285.41876271000001</v>
      </c>
      <c r="G284" s="818">
        <v>149.00483566170712</v>
      </c>
      <c r="H284" s="806">
        <v>98.105617823007634</v>
      </c>
    </row>
    <row r="285" spans="1:8" ht="28.9" customHeight="1" x14ac:dyDescent="0.2">
      <c r="A285" s="807" t="s">
        <v>2281</v>
      </c>
      <c r="B285" s="808" t="s">
        <v>2282</v>
      </c>
      <c r="C285" s="808"/>
      <c r="D285" s="810">
        <v>191.55</v>
      </c>
      <c r="E285" s="810">
        <v>290.86</v>
      </c>
      <c r="F285" s="810">
        <v>285.41876271000001</v>
      </c>
      <c r="G285" s="803">
        <v>149.00483566170712</v>
      </c>
      <c r="H285" s="810">
        <v>98.105617823007634</v>
      </c>
    </row>
    <row r="286" spans="1:8" ht="17.649999999999999" customHeight="1" x14ac:dyDescent="0.2">
      <c r="A286" s="804" t="s">
        <v>1715</v>
      </c>
      <c r="B286" s="805" t="s">
        <v>1627</v>
      </c>
      <c r="C286" s="805"/>
      <c r="D286" s="806">
        <v>2194.62</v>
      </c>
      <c r="E286" s="806">
        <v>3690.8966</v>
      </c>
      <c r="F286" s="806">
        <v>3643.2955610199997</v>
      </c>
      <c r="G286" s="818">
        <v>166.01031436057266</v>
      </c>
      <c r="H286" s="806">
        <v>98.721991926088478</v>
      </c>
    </row>
    <row r="287" spans="1:8" ht="17.649999999999999" customHeight="1" x14ac:dyDescent="0.2">
      <c r="A287" s="807" t="s">
        <v>2283</v>
      </c>
      <c r="B287" s="808" t="s">
        <v>2284</v>
      </c>
      <c r="C287" s="808"/>
      <c r="D287" s="810">
        <v>2194.62</v>
      </c>
      <c r="E287" s="810">
        <v>3690.8966</v>
      </c>
      <c r="F287" s="810">
        <v>3643.2955610199997</v>
      </c>
      <c r="G287" s="803">
        <v>166.01031436057266</v>
      </c>
      <c r="H287" s="810">
        <v>98.721991926088478</v>
      </c>
    </row>
    <row r="288" spans="1:8" ht="28.9" customHeight="1" x14ac:dyDescent="0.2">
      <c r="A288" s="804" t="s">
        <v>1716</v>
      </c>
      <c r="B288" s="805" t="s">
        <v>1629</v>
      </c>
      <c r="C288" s="805"/>
      <c r="D288" s="806">
        <v>3235.07</v>
      </c>
      <c r="E288" s="806">
        <v>3350.3942999999999</v>
      </c>
      <c r="F288" s="806">
        <v>3237.16693803</v>
      </c>
      <c r="G288" s="818">
        <v>100.06481893838463</v>
      </c>
      <c r="H288" s="806">
        <v>97.838162124409394</v>
      </c>
    </row>
    <row r="289" spans="1:8" ht="17.649999999999999" customHeight="1" x14ac:dyDescent="0.2">
      <c r="A289" s="807" t="s">
        <v>2285</v>
      </c>
      <c r="B289" s="808" t="s">
        <v>2286</v>
      </c>
      <c r="C289" s="808"/>
      <c r="D289" s="810">
        <v>91.19</v>
      </c>
      <c r="E289" s="810">
        <v>91.189499999999995</v>
      </c>
      <c r="F289" s="810">
        <v>91.183176410000002</v>
      </c>
      <c r="G289" s="803">
        <v>99.992517172935635</v>
      </c>
      <c r="H289" s="810">
        <v>99.989033885294447</v>
      </c>
    </row>
    <row r="290" spans="1:8" ht="17.649999999999999" customHeight="1" x14ac:dyDescent="0.2">
      <c r="A290" s="807" t="s">
        <v>2287</v>
      </c>
      <c r="B290" s="808" t="s">
        <v>2288</v>
      </c>
      <c r="C290" s="808"/>
      <c r="D290" s="810">
        <v>2.65</v>
      </c>
      <c r="E290" s="810">
        <v>2.65</v>
      </c>
      <c r="F290" s="810">
        <v>0</v>
      </c>
      <c r="G290" s="803">
        <v>0</v>
      </c>
      <c r="H290" s="810"/>
    </row>
    <row r="291" spans="1:8" ht="17.649999999999999" customHeight="1" x14ac:dyDescent="0.2">
      <c r="A291" s="807" t="s">
        <v>2289</v>
      </c>
      <c r="B291" s="808" t="s">
        <v>2290</v>
      </c>
      <c r="C291" s="808"/>
      <c r="D291" s="810">
        <v>3141.23</v>
      </c>
      <c r="E291" s="810">
        <v>3256.5547999999999</v>
      </c>
      <c r="F291" s="810">
        <v>3145.9837616199998</v>
      </c>
      <c r="G291" s="803">
        <v>100.15133440149239</v>
      </c>
      <c r="H291" s="810">
        <v>97.857548632755524</v>
      </c>
    </row>
    <row r="292" spans="1:8" ht="28.9" customHeight="1" x14ac:dyDescent="0.2">
      <c r="A292" s="804" t="s">
        <v>1717</v>
      </c>
      <c r="B292" s="805" t="s">
        <v>1636</v>
      </c>
      <c r="C292" s="805"/>
      <c r="D292" s="806">
        <v>3719.4300000000003</v>
      </c>
      <c r="E292" s="806">
        <v>4904.4344000000001</v>
      </c>
      <c r="F292" s="806">
        <v>4693.1907366400001</v>
      </c>
      <c r="G292" s="818">
        <v>126.18037539730548</v>
      </c>
      <c r="H292" s="806">
        <v>95.694300866767392</v>
      </c>
    </row>
    <row r="293" spans="1:8" ht="17.649999999999999" customHeight="1" x14ac:dyDescent="0.2">
      <c r="A293" s="807" t="s">
        <v>2291</v>
      </c>
      <c r="B293" s="808" t="s">
        <v>2292</v>
      </c>
      <c r="C293" s="808"/>
      <c r="D293" s="810">
        <v>35.33</v>
      </c>
      <c r="E293" s="810">
        <v>35.330599999999997</v>
      </c>
      <c r="F293" s="810">
        <v>31.090116260000002</v>
      </c>
      <c r="G293" s="803">
        <v>87.999196886498737</v>
      </c>
      <c r="H293" s="810">
        <v>87.998867817718647</v>
      </c>
    </row>
    <row r="294" spans="1:8" ht="17.649999999999999" customHeight="1" x14ac:dyDescent="0.2">
      <c r="A294" s="807" t="s">
        <v>2293</v>
      </c>
      <c r="B294" s="808" t="s">
        <v>2294</v>
      </c>
      <c r="C294" s="808"/>
      <c r="D294" s="810">
        <v>1476.88</v>
      </c>
      <c r="E294" s="810">
        <v>1476.8752999999999</v>
      </c>
      <c r="F294" s="810">
        <v>1391.3317293699999</v>
      </c>
      <c r="G294" s="803">
        <v>94.207500228183733</v>
      </c>
      <c r="H294" s="810">
        <v>94.207383132008005</v>
      </c>
    </row>
    <row r="295" spans="1:8" ht="17.649999999999999" customHeight="1" x14ac:dyDescent="0.2">
      <c r="A295" s="807" t="s">
        <v>2295</v>
      </c>
      <c r="B295" s="808" t="s">
        <v>2296</v>
      </c>
      <c r="C295" s="808"/>
      <c r="D295" s="810">
        <v>2207.2200000000003</v>
      </c>
      <c r="E295" s="810">
        <v>3392.2285000000002</v>
      </c>
      <c r="F295" s="810">
        <v>3270.7688910100001</v>
      </c>
      <c r="G295" s="803">
        <v>148.18499701026627</v>
      </c>
      <c r="H295" s="810">
        <v>96.421528021390074</v>
      </c>
    </row>
    <row r="296" spans="1:8" ht="28.9" customHeight="1" x14ac:dyDescent="0.2">
      <c r="A296" s="804" t="s">
        <v>1718</v>
      </c>
      <c r="B296" s="805" t="s">
        <v>1635</v>
      </c>
      <c r="C296" s="805"/>
      <c r="D296" s="806">
        <v>7069.35</v>
      </c>
      <c r="E296" s="806">
        <v>8479.6918999999998</v>
      </c>
      <c r="F296" s="806">
        <v>8221.5226031599996</v>
      </c>
      <c r="G296" s="818">
        <v>116.29814060924977</v>
      </c>
      <c r="H296" s="806">
        <v>96.936916325950591</v>
      </c>
    </row>
    <row r="297" spans="1:8" ht="17.649999999999999" customHeight="1" x14ac:dyDescent="0.2">
      <c r="A297" s="807" t="s">
        <v>2297</v>
      </c>
      <c r="B297" s="808" t="s">
        <v>2298</v>
      </c>
      <c r="C297" s="808"/>
      <c r="D297" s="810">
        <v>50.76</v>
      </c>
      <c r="E297" s="810">
        <v>51.4617</v>
      </c>
      <c r="F297" s="810">
        <v>51.4617</v>
      </c>
      <c r="G297" s="803">
        <v>101.38238770685579</v>
      </c>
      <c r="H297" s="810">
        <v>100</v>
      </c>
    </row>
    <row r="298" spans="1:8" ht="17.649999999999999" customHeight="1" x14ac:dyDescent="0.2">
      <c r="A298" s="807" t="s">
        <v>2299</v>
      </c>
      <c r="B298" s="808" t="s">
        <v>2300</v>
      </c>
      <c r="C298" s="808"/>
      <c r="D298" s="810">
        <v>3977.62</v>
      </c>
      <c r="E298" s="810">
        <v>4053.4847</v>
      </c>
      <c r="F298" s="810">
        <v>3942.6062608000002</v>
      </c>
      <c r="G298" s="803">
        <v>99.119731417279695</v>
      </c>
      <c r="H298" s="810">
        <v>97.264819365088755</v>
      </c>
    </row>
    <row r="299" spans="1:8" ht="17.649999999999999" customHeight="1" x14ac:dyDescent="0.2">
      <c r="A299" s="807" t="s">
        <v>2301</v>
      </c>
      <c r="B299" s="808" t="s">
        <v>2302</v>
      </c>
      <c r="C299" s="808"/>
      <c r="D299" s="810">
        <v>3040.96</v>
      </c>
      <c r="E299" s="810">
        <v>4374.7455</v>
      </c>
      <c r="F299" s="810">
        <v>4227.4546423600004</v>
      </c>
      <c r="G299" s="803">
        <v>139.01710783305273</v>
      </c>
      <c r="H299" s="810">
        <v>96.597062689296536</v>
      </c>
    </row>
    <row r="300" spans="1:8" ht="17.649999999999999" customHeight="1" x14ac:dyDescent="0.2">
      <c r="A300" s="804" t="s">
        <v>1719</v>
      </c>
      <c r="B300" s="805" t="s">
        <v>1720</v>
      </c>
      <c r="C300" s="805"/>
      <c r="D300" s="806">
        <v>3619.67</v>
      </c>
      <c r="E300" s="806">
        <v>3670.8795</v>
      </c>
      <c r="F300" s="806">
        <v>3661.5831881700001</v>
      </c>
      <c r="G300" s="818">
        <v>101.15792843463632</v>
      </c>
      <c r="H300" s="806">
        <v>99.749651309767685</v>
      </c>
    </row>
    <row r="301" spans="1:8" ht="17.649999999999999" customHeight="1" x14ac:dyDescent="0.2">
      <c r="A301" s="807" t="s">
        <v>2303</v>
      </c>
      <c r="B301" s="808" t="s">
        <v>2304</v>
      </c>
      <c r="C301" s="808"/>
      <c r="D301" s="810">
        <v>3619.67</v>
      </c>
      <c r="E301" s="810">
        <v>3670.8795</v>
      </c>
      <c r="F301" s="810">
        <v>3661.5831881700001</v>
      </c>
      <c r="G301" s="803">
        <v>101.15792843463632</v>
      </c>
      <c r="H301" s="810">
        <v>99.749651309767685</v>
      </c>
    </row>
    <row r="302" spans="1:8" ht="28.9" customHeight="1" x14ac:dyDescent="0.2">
      <c r="A302" s="804" t="s">
        <v>1721</v>
      </c>
      <c r="B302" s="805" t="s">
        <v>1722</v>
      </c>
      <c r="C302" s="805"/>
      <c r="D302" s="806">
        <v>1626176.95</v>
      </c>
      <c r="E302" s="806">
        <v>1704383.7468000001</v>
      </c>
      <c r="F302" s="806">
        <v>1687813.4908365698</v>
      </c>
      <c r="G302" s="818">
        <v>103.79027269059311</v>
      </c>
      <c r="H302" s="806">
        <v>89.546685128862563</v>
      </c>
    </row>
    <row r="303" spans="1:8" ht="28.9" customHeight="1" x14ac:dyDescent="0.2">
      <c r="A303" s="807" t="s">
        <v>2305</v>
      </c>
      <c r="B303" s="808" t="s">
        <v>2306</v>
      </c>
      <c r="C303" s="808"/>
      <c r="D303" s="810">
        <v>8615.7900000000009</v>
      </c>
      <c r="E303" s="810">
        <v>9354.2885999999999</v>
      </c>
      <c r="F303" s="810">
        <v>7736.9805621500009</v>
      </c>
      <c r="G303" s="803">
        <v>89.800013256474458</v>
      </c>
      <c r="H303" s="810">
        <v>82.710499674480914</v>
      </c>
    </row>
    <row r="304" spans="1:8" ht="40.35" customHeight="1" x14ac:dyDescent="0.2">
      <c r="A304" s="807" t="s">
        <v>2307</v>
      </c>
      <c r="B304" s="808" t="s">
        <v>2308</v>
      </c>
      <c r="C304" s="808"/>
      <c r="D304" s="810">
        <v>2757.18</v>
      </c>
      <c r="E304" s="810">
        <v>2757.1806000000001</v>
      </c>
      <c r="F304" s="810">
        <v>2757.1344728000004</v>
      </c>
      <c r="G304" s="803">
        <v>99.998348776648626</v>
      </c>
      <c r="H304" s="810">
        <v>99.998186552927265</v>
      </c>
    </row>
    <row r="305" spans="1:9" ht="40.35" customHeight="1" x14ac:dyDescent="0.2">
      <c r="A305" s="807" t="s">
        <v>2309</v>
      </c>
      <c r="B305" s="808" t="s">
        <v>2310</v>
      </c>
      <c r="C305" s="808"/>
      <c r="D305" s="810">
        <v>3136.16</v>
      </c>
      <c r="E305" s="810">
        <v>3378.7759999999998</v>
      </c>
      <c r="F305" s="810">
        <v>2988.68635847</v>
      </c>
      <c r="G305" s="803">
        <v>95.297636551387683</v>
      </c>
      <c r="H305" s="810">
        <v>88.454708504253006</v>
      </c>
    </row>
    <row r="306" spans="1:9" ht="115.5" customHeight="1" x14ac:dyDescent="0.2">
      <c r="A306" s="807" t="s">
        <v>2311</v>
      </c>
      <c r="B306" s="808" t="s">
        <v>2312</v>
      </c>
      <c r="C306" s="808"/>
      <c r="D306" s="810">
        <v>12911.54</v>
      </c>
      <c r="E306" s="810">
        <v>12911.5396</v>
      </c>
      <c r="F306" s="810">
        <v>12911.539594700002</v>
      </c>
      <c r="G306" s="803">
        <v>99.999996860947647</v>
      </c>
      <c r="H306" s="810">
        <v>100</v>
      </c>
    </row>
    <row r="307" spans="1:9" ht="40.35" customHeight="1" x14ac:dyDescent="0.2">
      <c r="A307" s="807" t="s">
        <v>2313</v>
      </c>
      <c r="B307" s="808" t="s">
        <v>2314</v>
      </c>
      <c r="C307" s="808"/>
      <c r="D307" s="810">
        <v>251.16</v>
      </c>
      <c r="E307" s="810">
        <v>255.87029999999999</v>
      </c>
      <c r="F307" s="810">
        <v>239.34888125000001</v>
      </c>
      <c r="G307" s="803">
        <v>95.297372690715093</v>
      </c>
      <c r="H307" s="810">
        <v>93.543596357525303</v>
      </c>
    </row>
    <row r="308" spans="1:9" ht="28.9" customHeight="1" x14ac:dyDescent="0.2">
      <c r="A308" s="807" t="s">
        <v>2315</v>
      </c>
      <c r="B308" s="808" t="s">
        <v>2316</v>
      </c>
      <c r="C308" s="808"/>
      <c r="D308" s="810">
        <v>95728.680000000008</v>
      </c>
      <c r="E308" s="810">
        <v>95728.683399999994</v>
      </c>
      <c r="F308" s="810">
        <v>94300.643416470004</v>
      </c>
      <c r="G308" s="803">
        <v>98.508245821910421</v>
      </c>
      <c r="H308" s="810">
        <v>98.508242253000873</v>
      </c>
    </row>
    <row r="309" spans="1:9" ht="17.649999999999999" customHeight="1" x14ac:dyDescent="0.2">
      <c r="A309" s="812" t="s">
        <v>2317</v>
      </c>
      <c r="B309" s="813" t="s">
        <v>2419</v>
      </c>
      <c r="C309" s="813"/>
      <c r="D309" s="815">
        <v>1502776.45</v>
      </c>
      <c r="E309" s="810">
        <v>1579997.4083</v>
      </c>
      <c r="F309" s="810">
        <v>1566879.1575507296</v>
      </c>
      <c r="G309" s="803">
        <v>104.26561831939338</v>
      </c>
      <c r="H309" s="815">
        <v>99.169729603329856</v>
      </c>
    </row>
    <row r="310" spans="1:9" ht="41.25" customHeight="1" thickBot="1" x14ac:dyDescent="0.25">
      <c r="A310" s="797"/>
      <c r="B310" s="798" t="s">
        <v>1723</v>
      </c>
      <c r="C310" s="798"/>
      <c r="D310" s="799">
        <v>4847699.28</v>
      </c>
      <c r="E310" s="799">
        <v>4948957.3783</v>
      </c>
      <c r="F310" s="799">
        <v>4925310.7096511191</v>
      </c>
      <c r="G310" s="799">
        <v>101.60099513538965</v>
      </c>
      <c r="H310" s="799">
        <v>99.522188880579847</v>
      </c>
      <c r="I310" s="819"/>
    </row>
    <row r="311" spans="1:9" ht="13.7" customHeight="1" thickTop="1" x14ac:dyDescent="0.2">
      <c r="A311" s="820"/>
      <c r="B311" s="820"/>
      <c r="C311" s="820"/>
      <c r="D311" s="820"/>
      <c r="E311" s="820"/>
      <c r="F311" s="820"/>
      <c r="G311" s="820"/>
      <c r="H311" s="820"/>
    </row>
    <row r="312" spans="1:9" ht="17.25" customHeight="1" x14ac:dyDescent="0.2">
      <c r="A312" s="964" t="s">
        <v>1788</v>
      </c>
      <c r="B312" s="964"/>
      <c r="C312" s="964"/>
      <c r="D312" s="964"/>
      <c r="E312" s="964"/>
      <c r="F312" s="964"/>
      <c r="G312" s="964"/>
      <c r="H312" s="964"/>
    </row>
    <row r="313" spans="1:9" ht="18" customHeight="1" x14ac:dyDescent="0.2">
      <c r="A313" s="964" t="s">
        <v>1789</v>
      </c>
      <c r="B313" s="964"/>
      <c r="C313" s="964"/>
      <c r="D313" s="964"/>
      <c r="E313" s="964"/>
      <c r="F313" s="964"/>
      <c r="G313" s="964"/>
      <c r="H313" s="964"/>
    </row>
    <row r="314" spans="1:9" ht="13.35" customHeight="1" x14ac:dyDescent="0.2">
      <c r="A314" s="821" t="s">
        <v>2420</v>
      </c>
      <c r="B314" s="792"/>
      <c r="C314" s="792"/>
      <c r="D314" s="792"/>
      <c r="E314" s="792"/>
      <c r="F314" s="792"/>
      <c r="G314" s="792"/>
      <c r="H314" s="792"/>
    </row>
  </sheetData>
  <mergeCells count="16">
    <mergeCell ref="A313:H313"/>
    <mergeCell ref="G1:H1"/>
    <mergeCell ref="A2:H2"/>
    <mergeCell ref="A3:H3"/>
    <mergeCell ref="A4:H4"/>
    <mergeCell ref="A5:H5"/>
    <mergeCell ref="A7:A9"/>
    <mergeCell ref="B7:B9"/>
    <mergeCell ref="C7:C9"/>
    <mergeCell ref="D7:E7"/>
    <mergeCell ref="F7:H7"/>
    <mergeCell ref="D8:D9"/>
    <mergeCell ref="E8:E9"/>
    <mergeCell ref="F8:F9"/>
    <mergeCell ref="G8:H8"/>
    <mergeCell ref="A312:H312"/>
  </mergeCells>
  <pageMargins left="0.39370078740157483" right="0.39370078740157483" top="0.39370078740157483" bottom="0.39370078740157483" header="0.19685039370078741" footer="0.19685039370078741"/>
  <pageSetup paperSize="9" scale="62" fitToHeight="0" orientation="portrait" r:id="rId1"/>
  <headerFooter alignWithMargins="0"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4:J121"/>
  <sheetViews>
    <sheetView view="pageBreakPreview" topLeftCell="A73" zoomScaleNormal="110" zoomScaleSheetLayoutView="100" workbookViewId="0">
      <selection activeCell="C14" sqref="C14:C117"/>
    </sheetView>
  </sheetViews>
  <sheetFormatPr defaultRowHeight="15" x14ac:dyDescent="0.25"/>
  <cols>
    <col min="1" max="1" width="3.85546875" style="132" customWidth="1"/>
    <col min="2" max="2" width="40" style="132" customWidth="1"/>
    <col min="3" max="3" width="6.28515625" style="132" customWidth="1"/>
    <col min="4" max="4" width="15" style="132" customWidth="1"/>
    <col min="5" max="5" width="15.5703125" style="132" customWidth="1"/>
    <col min="6" max="6" width="11.28515625" style="132" customWidth="1"/>
    <col min="7" max="7" width="14.42578125" style="132" customWidth="1"/>
    <col min="8" max="8" width="15.7109375" style="132" customWidth="1"/>
    <col min="9" max="9" width="6.28515625" style="132" customWidth="1"/>
    <col min="10" max="10" width="19.28515625" style="132" customWidth="1"/>
    <col min="11" max="16384" width="9.140625" style="132"/>
  </cols>
  <sheetData>
    <row r="4" spans="1:10" ht="15.75" x14ac:dyDescent="0.25">
      <c r="A4" s="976" t="s">
        <v>2</v>
      </c>
      <c r="B4" s="976"/>
      <c r="C4" s="976"/>
      <c r="D4" s="976"/>
      <c r="E4" s="976"/>
      <c r="F4" s="976"/>
      <c r="G4" s="976"/>
      <c r="H4" s="976"/>
    </row>
    <row r="5" spans="1:10" ht="15.75" x14ac:dyDescent="0.25">
      <c r="A5" s="977" t="s">
        <v>1182</v>
      </c>
      <c r="B5" s="977"/>
      <c r="C5" s="977"/>
      <c r="D5" s="977"/>
      <c r="E5" s="977"/>
      <c r="F5" s="977"/>
      <c r="G5" s="977"/>
      <c r="H5" s="977"/>
    </row>
    <row r="6" spans="1:10" ht="15.75" x14ac:dyDescent="0.25">
      <c r="A6" s="976" t="s">
        <v>2410</v>
      </c>
      <c r="B6" s="976"/>
      <c r="C6" s="976"/>
      <c r="D6" s="976"/>
      <c r="E6" s="976"/>
      <c r="F6" s="976"/>
      <c r="G6" s="976"/>
      <c r="H6" s="976"/>
    </row>
    <row r="7" spans="1:10" ht="30" customHeight="1" x14ac:dyDescent="0.25">
      <c r="A7" s="978" t="s">
        <v>1561</v>
      </c>
      <c r="B7" s="978"/>
      <c r="C7" s="978"/>
      <c r="D7" s="978"/>
      <c r="E7" s="978"/>
      <c r="F7" s="978"/>
      <c r="G7" s="978"/>
      <c r="H7" s="978"/>
    </row>
    <row r="8" spans="1:10" x14ac:dyDescent="0.25">
      <c r="A8" s="5"/>
      <c r="B8" s="21"/>
      <c r="C8" s="5"/>
      <c r="D8" s="21"/>
      <c r="E8" s="21"/>
      <c r="F8" s="21"/>
      <c r="G8" s="21"/>
      <c r="H8" s="133" t="s">
        <v>1748</v>
      </c>
    </row>
    <row r="9" spans="1:10" ht="18" customHeight="1" x14ac:dyDescent="0.25">
      <c r="A9" s="974" t="s">
        <v>539</v>
      </c>
      <c r="B9" s="974" t="s">
        <v>1526</v>
      </c>
      <c r="C9" s="979" t="s">
        <v>1562</v>
      </c>
      <c r="D9" s="974" t="s">
        <v>655</v>
      </c>
      <c r="E9" s="974"/>
      <c r="F9" s="974" t="s">
        <v>1159</v>
      </c>
      <c r="G9" s="974"/>
      <c r="H9" s="974"/>
    </row>
    <row r="10" spans="1:10" ht="33" customHeight="1" x14ac:dyDescent="0.25">
      <c r="A10" s="974"/>
      <c r="B10" s="974"/>
      <c r="C10" s="979" t="s">
        <v>1804</v>
      </c>
      <c r="D10" s="974" t="s">
        <v>1563</v>
      </c>
      <c r="E10" s="974" t="s">
        <v>1564</v>
      </c>
      <c r="F10" s="974" t="s">
        <v>357</v>
      </c>
      <c r="G10" s="975" t="s">
        <v>1050</v>
      </c>
      <c r="H10" s="975"/>
    </row>
    <row r="11" spans="1:10" ht="135" customHeight="1" x14ac:dyDescent="0.25">
      <c r="A11" s="974"/>
      <c r="B11" s="974"/>
      <c r="C11" s="979" t="s">
        <v>102</v>
      </c>
      <c r="D11" s="974"/>
      <c r="E11" s="974"/>
      <c r="F11" s="974" t="s">
        <v>1805</v>
      </c>
      <c r="G11" s="65" t="s">
        <v>1565</v>
      </c>
      <c r="H11" s="65" t="s">
        <v>1566</v>
      </c>
    </row>
    <row r="12" spans="1:10" x14ac:dyDescent="0.25">
      <c r="A12" s="65">
        <v>1</v>
      </c>
      <c r="B12" s="65">
        <v>2</v>
      </c>
      <c r="C12" s="65">
        <v>3</v>
      </c>
      <c r="D12" s="65">
        <v>4</v>
      </c>
      <c r="E12" s="65">
        <v>5</v>
      </c>
      <c r="F12" s="65">
        <v>6</v>
      </c>
      <c r="G12" s="65">
        <v>7</v>
      </c>
      <c r="H12" s="65">
        <v>8</v>
      </c>
    </row>
    <row r="13" spans="1:10" ht="31.5" x14ac:dyDescent="0.25">
      <c r="A13" s="134"/>
      <c r="B13" s="135" t="s">
        <v>1171</v>
      </c>
      <c r="C13" s="136"/>
      <c r="D13" s="137">
        <v>12342230.300000001</v>
      </c>
      <c r="E13" s="137">
        <v>12810496.932700001</v>
      </c>
      <c r="F13" s="137">
        <v>12630638.753706999</v>
      </c>
      <c r="G13" s="137">
        <v>102.33676123923078</v>
      </c>
      <c r="H13" s="137">
        <v>98.596009351253997</v>
      </c>
    </row>
    <row r="14" spans="1:10" ht="22.5" x14ac:dyDescent="0.25">
      <c r="A14" s="138">
        <v>1</v>
      </c>
      <c r="B14" s="139" t="s">
        <v>1567</v>
      </c>
      <c r="C14" s="140" t="s">
        <v>926</v>
      </c>
      <c r="D14" s="141">
        <v>83185.463199999998</v>
      </c>
      <c r="E14" s="142">
        <v>86887.159100000004</v>
      </c>
      <c r="F14" s="142">
        <v>85801.648955340002</v>
      </c>
      <c r="G14" s="142">
        <v>103.14500353150646</v>
      </c>
      <c r="H14" s="142">
        <v>98.750666777572192</v>
      </c>
      <c r="J14" s="142"/>
    </row>
    <row r="15" spans="1:10" ht="22.5" x14ac:dyDescent="0.25">
      <c r="A15" s="143">
        <v>2</v>
      </c>
      <c r="B15" s="139" t="s">
        <v>1568</v>
      </c>
      <c r="C15" s="140" t="s">
        <v>710</v>
      </c>
      <c r="D15" s="144">
        <v>246304.21979999999</v>
      </c>
      <c r="E15" s="145">
        <v>296173.79950000002</v>
      </c>
      <c r="F15" s="145">
        <v>290612.43862952001</v>
      </c>
      <c r="G15" s="142">
        <v>117.98922440934973</v>
      </c>
      <c r="H15" s="142">
        <v>98.122264400203974</v>
      </c>
      <c r="J15" s="142"/>
    </row>
    <row r="16" spans="1:10" ht="22.5" x14ac:dyDescent="0.25">
      <c r="A16" s="138">
        <v>3</v>
      </c>
      <c r="B16" s="139" t="s">
        <v>1569</v>
      </c>
      <c r="C16" s="140" t="s">
        <v>101</v>
      </c>
      <c r="D16" s="144">
        <v>45573.962999999996</v>
      </c>
      <c r="E16" s="145">
        <v>58136.886700000003</v>
      </c>
      <c r="F16" s="145">
        <v>57200.655125910002</v>
      </c>
      <c r="G16" s="142">
        <v>125.51169869934289</v>
      </c>
      <c r="H16" s="142">
        <v>98.389608341222029</v>
      </c>
      <c r="J16" s="142"/>
    </row>
    <row r="17" spans="1:10" ht="22.5" x14ac:dyDescent="0.25">
      <c r="A17" s="143">
        <v>4</v>
      </c>
      <c r="B17" s="139" t="s">
        <v>1570</v>
      </c>
      <c r="C17" s="140" t="s">
        <v>951</v>
      </c>
      <c r="D17" s="144">
        <v>3364.2081999999996</v>
      </c>
      <c r="E17" s="145">
        <v>3898.1992</v>
      </c>
      <c r="F17" s="145">
        <v>3866.43845478</v>
      </c>
      <c r="G17" s="142">
        <v>114.92863178860335</v>
      </c>
      <c r="H17" s="142">
        <v>99.185245709865214</v>
      </c>
      <c r="J17" s="142"/>
    </row>
    <row r="18" spans="1:10" ht="22.5" x14ac:dyDescent="0.25">
      <c r="A18" s="138">
        <v>5</v>
      </c>
      <c r="B18" s="139" t="s">
        <v>1571</v>
      </c>
      <c r="C18" s="140" t="s">
        <v>904</v>
      </c>
      <c r="D18" s="144">
        <v>33196.997899999995</v>
      </c>
      <c r="E18" s="145">
        <v>33359.076200000003</v>
      </c>
      <c r="F18" s="145">
        <v>33019.555570349999</v>
      </c>
      <c r="G18" s="142">
        <v>99.465486818463205</v>
      </c>
      <c r="H18" s="142">
        <v>98.982224125109312</v>
      </c>
      <c r="J18" s="142"/>
    </row>
    <row r="19" spans="1:10" ht="22.5" x14ac:dyDescent="0.25">
      <c r="A19" s="143">
        <v>6</v>
      </c>
      <c r="B19" s="139" t="s">
        <v>1572</v>
      </c>
      <c r="C19" s="140" t="s">
        <v>950</v>
      </c>
      <c r="D19" s="144">
        <v>13953.291099999999</v>
      </c>
      <c r="E19" s="145">
        <v>14716.3387</v>
      </c>
      <c r="F19" s="145">
        <v>14443.44283192</v>
      </c>
      <c r="G19" s="142">
        <v>103.51280374219385</v>
      </c>
      <c r="H19" s="142">
        <v>98.145626615130837</v>
      </c>
      <c r="J19" s="142"/>
    </row>
    <row r="20" spans="1:10" x14ac:dyDescent="0.25">
      <c r="A20" s="138">
        <v>7</v>
      </c>
      <c r="B20" s="139" t="s">
        <v>1573</v>
      </c>
      <c r="C20" s="140" t="s">
        <v>885</v>
      </c>
      <c r="D20" s="144">
        <v>13473.569100000001</v>
      </c>
      <c r="E20" s="145">
        <v>13587.9102</v>
      </c>
      <c r="F20" s="145">
        <v>11676.695755180001</v>
      </c>
      <c r="G20" s="142">
        <v>86.663716707253172</v>
      </c>
      <c r="H20" s="142">
        <v>85.934448957279685</v>
      </c>
      <c r="J20" s="142"/>
    </row>
    <row r="21" spans="1:10" ht="22.5" x14ac:dyDescent="0.25">
      <c r="A21" s="143">
        <v>8</v>
      </c>
      <c r="B21" s="139" t="s">
        <v>1574</v>
      </c>
      <c r="C21" s="140" t="s">
        <v>884</v>
      </c>
      <c r="D21" s="144">
        <v>30994.406099999997</v>
      </c>
      <c r="E21" s="145">
        <v>31136.580300000001</v>
      </c>
      <c r="F21" s="145">
        <v>29643.271783939999</v>
      </c>
      <c r="G21" s="142">
        <v>95.640715580415659</v>
      </c>
      <c r="H21" s="142">
        <v>95.204006022266995</v>
      </c>
      <c r="J21" s="142"/>
    </row>
    <row r="22" spans="1:10" ht="22.5" x14ac:dyDescent="0.25">
      <c r="A22" s="138">
        <v>9</v>
      </c>
      <c r="B22" s="139" t="s">
        <v>1575</v>
      </c>
      <c r="C22" s="140" t="s">
        <v>883</v>
      </c>
      <c r="D22" s="144">
        <v>89912.793500000014</v>
      </c>
      <c r="E22" s="145">
        <v>88351.606299999999</v>
      </c>
      <c r="F22" s="145">
        <v>88334.088000600008</v>
      </c>
      <c r="G22" s="142">
        <v>98.244181458559609</v>
      </c>
      <c r="H22" s="142">
        <v>99.980172064624938</v>
      </c>
      <c r="J22" s="142"/>
    </row>
    <row r="23" spans="1:10" ht="22.5" x14ac:dyDescent="0.25">
      <c r="A23" s="143">
        <v>10</v>
      </c>
      <c r="B23" s="139" t="s">
        <v>1576</v>
      </c>
      <c r="C23" s="140" t="s">
        <v>916</v>
      </c>
      <c r="D23" s="144">
        <v>184435.91769999999</v>
      </c>
      <c r="E23" s="145">
        <v>308378.21639999998</v>
      </c>
      <c r="F23" s="145">
        <v>301155.37228251999</v>
      </c>
      <c r="G23" s="142">
        <v>163.28455760573365</v>
      </c>
      <c r="H23" s="142">
        <v>97.657796908679444</v>
      </c>
      <c r="J23" s="142"/>
    </row>
    <row r="24" spans="1:10" ht="22.5" x14ac:dyDescent="0.25">
      <c r="A24" s="138">
        <v>11</v>
      </c>
      <c r="B24" s="139" t="s">
        <v>1577</v>
      </c>
      <c r="C24" s="140" t="s">
        <v>949</v>
      </c>
      <c r="D24" s="144">
        <v>2739.4901</v>
      </c>
      <c r="E24" s="145">
        <v>2965.0454</v>
      </c>
      <c r="F24" s="145">
        <v>2914.0827966399997</v>
      </c>
      <c r="G24" s="142">
        <v>106.37318224438918</v>
      </c>
      <c r="H24" s="142">
        <v>98.281220133762531</v>
      </c>
      <c r="J24" s="142"/>
    </row>
    <row r="25" spans="1:10" ht="33.75" x14ac:dyDescent="0.25">
      <c r="A25" s="143">
        <v>12</v>
      </c>
      <c r="B25" s="139" t="s">
        <v>1578</v>
      </c>
      <c r="C25" s="140" t="s">
        <v>1174</v>
      </c>
      <c r="D25" s="144">
        <v>133978.5373</v>
      </c>
      <c r="E25" s="145">
        <v>137215.6936</v>
      </c>
      <c r="F25" s="145">
        <v>135588.33906189</v>
      </c>
      <c r="G25" s="142">
        <v>101.20153704789701</v>
      </c>
      <c r="H25" s="142">
        <v>98.814017190443295</v>
      </c>
      <c r="J25" s="142"/>
    </row>
    <row r="26" spans="1:10" ht="22.5" x14ac:dyDescent="0.25">
      <c r="A26" s="138">
        <v>13</v>
      </c>
      <c r="B26" s="139" t="s">
        <v>1579</v>
      </c>
      <c r="C26" s="140" t="s">
        <v>903</v>
      </c>
      <c r="D26" s="144">
        <v>7285.6339000000007</v>
      </c>
      <c r="E26" s="145">
        <v>8673.8970000000008</v>
      </c>
      <c r="F26" s="145">
        <v>8520.58420148</v>
      </c>
      <c r="G26" s="142">
        <v>116.95048527596204</v>
      </c>
      <c r="H26" s="142">
        <v>98.232480757841586</v>
      </c>
      <c r="J26" s="142"/>
    </row>
    <row r="27" spans="1:10" ht="22.5" x14ac:dyDescent="0.25">
      <c r="A27" s="143">
        <v>14</v>
      </c>
      <c r="B27" s="139" t="s">
        <v>1580</v>
      </c>
      <c r="C27" s="140" t="s">
        <v>443</v>
      </c>
      <c r="D27" s="144">
        <v>389495.81689999998</v>
      </c>
      <c r="E27" s="145">
        <v>391384.15179999999</v>
      </c>
      <c r="F27" s="145">
        <v>388702.47660011001</v>
      </c>
      <c r="G27" s="142">
        <v>99.796316092377026</v>
      </c>
      <c r="H27" s="142">
        <v>99.314822741913076</v>
      </c>
      <c r="J27" s="142"/>
    </row>
    <row r="28" spans="1:10" x14ac:dyDescent="0.25">
      <c r="A28" s="138">
        <v>15</v>
      </c>
      <c r="B28" s="139" t="s">
        <v>1581</v>
      </c>
      <c r="C28" s="140" t="s">
        <v>902</v>
      </c>
      <c r="D28" s="144">
        <v>15268.398700000002</v>
      </c>
      <c r="E28" s="145">
        <v>16166.156000000001</v>
      </c>
      <c r="F28" s="145">
        <v>15815.968734780001</v>
      </c>
      <c r="G28" s="142">
        <v>103.58629641220986</v>
      </c>
      <c r="H28" s="142">
        <v>97.833824780485841</v>
      </c>
      <c r="J28" s="142"/>
    </row>
    <row r="29" spans="1:10" ht="22.5" x14ac:dyDescent="0.25">
      <c r="A29" s="143">
        <v>16</v>
      </c>
      <c r="B29" s="139" t="s">
        <v>1582</v>
      </c>
      <c r="C29" s="140" t="s">
        <v>1033</v>
      </c>
      <c r="D29" s="144">
        <v>1865.9920999999999</v>
      </c>
      <c r="E29" s="145">
        <v>1962.8554999999999</v>
      </c>
      <c r="F29" s="145">
        <v>1950.1558540199999</v>
      </c>
      <c r="G29" s="142">
        <v>104.51040248348318</v>
      </c>
      <c r="H29" s="142">
        <v>99.353001482788727</v>
      </c>
      <c r="J29" s="142"/>
    </row>
    <row r="30" spans="1:10" ht="22.5" x14ac:dyDescent="0.25">
      <c r="A30" s="138">
        <v>17</v>
      </c>
      <c r="B30" s="139" t="s">
        <v>1583</v>
      </c>
      <c r="C30" s="140" t="s">
        <v>948</v>
      </c>
      <c r="D30" s="144">
        <v>10342.0357</v>
      </c>
      <c r="E30" s="145">
        <v>11679.209800000001</v>
      </c>
      <c r="F30" s="145">
        <v>10988.372420209998</v>
      </c>
      <c r="G30" s="142">
        <v>106.24960828756372</v>
      </c>
      <c r="H30" s="142">
        <v>94.084896224828483</v>
      </c>
      <c r="J30" s="142"/>
    </row>
    <row r="31" spans="1:10" ht="22.5" x14ac:dyDescent="0.25">
      <c r="A31" s="143">
        <v>18</v>
      </c>
      <c r="B31" s="139" t="s">
        <v>1584</v>
      </c>
      <c r="C31" s="140" t="s">
        <v>87</v>
      </c>
      <c r="D31" s="144">
        <v>206397.84910000002</v>
      </c>
      <c r="E31" s="145">
        <v>244532.1906</v>
      </c>
      <c r="F31" s="145">
        <v>233568.40443659</v>
      </c>
      <c r="G31" s="142">
        <v>113.1641659324782</v>
      </c>
      <c r="H31" s="142">
        <v>95.51642418263684</v>
      </c>
      <c r="J31" s="142"/>
    </row>
    <row r="32" spans="1:10" x14ac:dyDescent="0.25">
      <c r="A32" s="138">
        <v>19</v>
      </c>
      <c r="B32" s="139" t="s">
        <v>1585</v>
      </c>
      <c r="C32" s="140" t="s">
        <v>588</v>
      </c>
      <c r="D32" s="144">
        <v>17385.328799999999</v>
      </c>
      <c r="E32" s="145">
        <v>17879.6561</v>
      </c>
      <c r="F32" s="145">
        <v>17835.457900959998</v>
      </c>
      <c r="G32" s="142">
        <v>102.58913194072004</v>
      </c>
      <c r="H32" s="142">
        <v>99.752801738507699</v>
      </c>
      <c r="J32" s="142"/>
    </row>
    <row r="33" spans="1:10" ht="22.5" x14ac:dyDescent="0.25">
      <c r="A33" s="143">
        <v>20</v>
      </c>
      <c r="B33" s="139" t="s">
        <v>1586</v>
      </c>
      <c r="C33" s="140" t="s">
        <v>947</v>
      </c>
      <c r="D33" s="144">
        <v>3619.7923000000001</v>
      </c>
      <c r="E33" s="145">
        <v>3707.502</v>
      </c>
      <c r="F33" s="145">
        <v>3698.1452713499998</v>
      </c>
      <c r="G33" s="142">
        <v>102.16457091612688</v>
      </c>
      <c r="H33" s="142">
        <v>99.747627144907796</v>
      </c>
      <c r="J33" s="142"/>
    </row>
    <row r="34" spans="1:10" ht="22.5" x14ac:dyDescent="0.25">
      <c r="A34" s="138">
        <v>21</v>
      </c>
      <c r="B34" s="139" t="s">
        <v>1587</v>
      </c>
      <c r="C34" s="140" t="s">
        <v>923</v>
      </c>
      <c r="D34" s="144">
        <v>1211.7704999999999</v>
      </c>
      <c r="E34" s="145">
        <v>1281.4503</v>
      </c>
      <c r="F34" s="145">
        <v>1267.0779785899999</v>
      </c>
      <c r="G34" s="142">
        <v>104.56418757429728</v>
      </c>
      <c r="H34" s="142">
        <v>98.878433177626945</v>
      </c>
      <c r="J34" s="142"/>
    </row>
    <row r="35" spans="1:10" ht="22.5" x14ac:dyDescent="0.25">
      <c r="A35" s="143">
        <v>22</v>
      </c>
      <c r="B35" s="139" t="s">
        <v>295</v>
      </c>
      <c r="C35" s="140" t="s">
        <v>296</v>
      </c>
      <c r="D35" s="144">
        <v>4930655.6699000001</v>
      </c>
      <c r="E35" s="145">
        <v>4700750.4155999999</v>
      </c>
      <c r="F35" s="145">
        <v>4592440.7678167196</v>
      </c>
      <c r="G35" s="142">
        <v>93.140569434852864</v>
      </c>
      <c r="H35" s="142">
        <v>97.695907286976109</v>
      </c>
      <c r="J35" s="142"/>
    </row>
    <row r="36" spans="1:10" ht="56.25" x14ac:dyDescent="0.25">
      <c r="A36" s="138">
        <v>23</v>
      </c>
      <c r="B36" s="139" t="s">
        <v>1588</v>
      </c>
      <c r="C36" s="140" t="s">
        <v>1032</v>
      </c>
      <c r="D36" s="144">
        <v>3481.5171</v>
      </c>
      <c r="E36" s="145">
        <v>4130.8094000000001</v>
      </c>
      <c r="F36" s="145">
        <v>4142.0369718299999</v>
      </c>
      <c r="G36" s="142">
        <v>118.97218519564359</v>
      </c>
      <c r="H36" s="142">
        <v>100.27180077178095</v>
      </c>
      <c r="J36" s="142"/>
    </row>
    <row r="37" spans="1:10" ht="33.75" x14ac:dyDescent="0.25">
      <c r="A37" s="143">
        <v>24</v>
      </c>
      <c r="B37" s="139" t="s">
        <v>1589</v>
      </c>
      <c r="C37" s="140" t="s">
        <v>946</v>
      </c>
      <c r="D37" s="144">
        <v>9649.3431999999993</v>
      </c>
      <c r="E37" s="145">
        <v>10000.2786</v>
      </c>
      <c r="F37" s="145">
        <v>9993.3550506200008</v>
      </c>
      <c r="G37" s="142">
        <v>103.56513229439285</v>
      </c>
      <c r="H37" s="142">
        <v>99.930766435047133</v>
      </c>
      <c r="J37" s="142"/>
    </row>
    <row r="38" spans="1:10" x14ac:dyDescent="0.25">
      <c r="A38" s="138">
        <v>25</v>
      </c>
      <c r="B38" s="139" t="s">
        <v>1590</v>
      </c>
      <c r="C38" s="140" t="s">
        <v>901</v>
      </c>
      <c r="D38" s="144">
        <v>30852.678400000001</v>
      </c>
      <c r="E38" s="145">
        <v>34649.150199999996</v>
      </c>
      <c r="F38" s="145">
        <v>34317.046574860004</v>
      </c>
      <c r="G38" s="142">
        <v>111.22874367646473</v>
      </c>
      <c r="H38" s="142">
        <v>99.041524472539606</v>
      </c>
      <c r="J38" s="142"/>
    </row>
    <row r="39" spans="1:10" ht="22.5" x14ac:dyDescent="0.25">
      <c r="A39" s="143">
        <v>26</v>
      </c>
      <c r="B39" s="139" t="s">
        <v>2404</v>
      </c>
      <c r="C39" s="140" t="s">
        <v>69</v>
      </c>
      <c r="D39" s="144">
        <v>124056.89310000002</v>
      </c>
      <c r="E39" s="145">
        <v>154629.76680000001</v>
      </c>
      <c r="F39" s="145">
        <v>154035.75918359999</v>
      </c>
      <c r="G39" s="142">
        <v>124.16541744232991</v>
      </c>
      <c r="H39" s="142">
        <v>99.615851702623132</v>
      </c>
      <c r="J39" s="142"/>
    </row>
    <row r="40" spans="1:10" ht="22.5" x14ac:dyDescent="0.25">
      <c r="A40" s="138">
        <v>27</v>
      </c>
      <c r="B40" s="139" t="s">
        <v>1591</v>
      </c>
      <c r="C40" s="140" t="s">
        <v>945</v>
      </c>
      <c r="D40" s="144">
        <v>3652.2417999999998</v>
      </c>
      <c r="E40" s="145">
        <v>4230.0717000000004</v>
      </c>
      <c r="F40" s="145">
        <v>3906.12103415</v>
      </c>
      <c r="G40" s="142">
        <v>106.95132600886393</v>
      </c>
      <c r="H40" s="142">
        <v>92.341721634411059</v>
      </c>
      <c r="J40" s="142"/>
    </row>
    <row r="41" spans="1:10" ht="22.5" x14ac:dyDescent="0.25">
      <c r="A41" s="143">
        <v>28</v>
      </c>
      <c r="B41" s="139" t="s">
        <v>1592</v>
      </c>
      <c r="C41" s="140" t="s">
        <v>782</v>
      </c>
      <c r="D41" s="144">
        <v>63987.367099999989</v>
      </c>
      <c r="E41" s="145">
        <v>66876.305099999998</v>
      </c>
      <c r="F41" s="145">
        <v>51017.703519440001</v>
      </c>
      <c r="G41" s="142">
        <v>79.730899756680273</v>
      </c>
      <c r="H41" s="142">
        <v>76.286666021924106</v>
      </c>
      <c r="J41" s="142"/>
    </row>
    <row r="42" spans="1:10" x14ac:dyDescent="0.25">
      <c r="A42" s="138">
        <v>29</v>
      </c>
      <c r="B42" s="139" t="s">
        <v>1593</v>
      </c>
      <c r="C42" s="140" t="s">
        <v>783</v>
      </c>
      <c r="D42" s="144">
        <v>518106.99959999998</v>
      </c>
      <c r="E42" s="145">
        <v>529943.90749999997</v>
      </c>
      <c r="F42" s="145">
        <v>516408.23315987998</v>
      </c>
      <c r="G42" s="142">
        <v>99.672120538531331</v>
      </c>
      <c r="H42" s="142">
        <v>97.445828860647865</v>
      </c>
      <c r="J42" s="142"/>
    </row>
    <row r="43" spans="1:10" ht="22.5" x14ac:dyDescent="0.25">
      <c r="A43" s="143">
        <v>30</v>
      </c>
      <c r="B43" s="139" t="s">
        <v>1594</v>
      </c>
      <c r="C43" s="140" t="s">
        <v>589</v>
      </c>
      <c r="D43" s="144">
        <v>130029.40259999997</v>
      </c>
      <c r="E43" s="145">
        <v>154324.10260000001</v>
      </c>
      <c r="F43" s="145">
        <v>151228.24474923001</v>
      </c>
      <c r="G43" s="142">
        <v>116.30311431518491</v>
      </c>
      <c r="H43" s="142">
        <v>97.993924605027956</v>
      </c>
      <c r="J43" s="142"/>
    </row>
    <row r="44" spans="1:10" ht="22.5" x14ac:dyDescent="0.25">
      <c r="A44" s="138">
        <v>31</v>
      </c>
      <c r="B44" s="139" t="s">
        <v>1595</v>
      </c>
      <c r="C44" s="140" t="s">
        <v>785</v>
      </c>
      <c r="D44" s="144">
        <v>57995.0409</v>
      </c>
      <c r="E44" s="145">
        <v>58679.998399999997</v>
      </c>
      <c r="F44" s="145">
        <v>58297.64916999</v>
      </c>
      <c r="G44" s="142">
        <v>100.52178300988146</v>
      </c>
      <c r="H44" s="142">
        <v>99.348416427342642</v>
      </c>
      <c r="J44" s="142"/>
    </row>
    <row r="45" spans="1:10" ht="22.5" x14ac:dyDescent="0.25">
      <c r="A45" s="143">
        <v>32</v>
      </c>
      <c r="B45" s="139" t="s">
        <v>1596</v>
      </c>
      <c r="C45" s="140" t="s">
        <v>590</v>
      </c>
      <c r="D45" s="144">
        <v>77732.482100000008</v>
      </c>
      <c r="E45" s="145">
        <v>79104.260999999999</v>
      </c>
      <c r="F45" s="145">
        <v>79038.930926740009</v>
      </c>
      <c r="G45" s="142">
        <v>101.68069871364625</v>
      </c>
      <c r="H45" s="142">
        <v>99.917412700107278</v>
      </c>
      <c r="J45" s="142"/>
    </row>
    <row r="46" spans="1:10" ht="22.5" x14ac:dyDescent="0.25">
      <c r="A46" s="138">
        <v>33</v>
      </c>
      <c r="B46" s="139" t="s">
        <v>1597</v>
      </c>
      <c r="C46" s="140" t="s">
        <v>750</v>
      </c>
      <c r="D46" s="144">
        <v>44258.093300000008</v>
      </c>
      <c r="E46" s="145">
        <v>69776.473400000003</v>
      </c>
      <c r="F46" s="145">
        <v>67249.298129980001</v>
      </c>
      <c r="G46" s="142">
        <v>151.94802377530345</v>
      </c>
      <c r="H46" s="142">
        <v>96.378184297832391</v>
      </c>
      <c r="J46" s="142"/>
    </row>
    <row r="47" spans="1:10" ht="33.75" x14ac:dyDescent="0.25">
      <c r="A47" s="143">
        <v>34</v>
      </c>
      <c r="B47" s="139" t="s">
        <v>1598</v>
      </c>
      <c r="C47" s="140" t="s">
        <v>900</v>
      </c>
      <c r="D47" s="144">
        <v>23889.469300000001</v>
      </c>
      <c r="E47" s="145">
        <v>29690.0386</v>
      </c>
      <c r="F47" s="145">
        <v>29424.721269270001</v>
      </c>
      <c r="G47" s="142">
        <v>123.17025924585943</v>
      </c>
      <c r="H47" s="142">
        <v>99.106375931993568</v>
      </c>
      <c r="J47" s="142"/>
    </row>
    <row r="48" spans="1:10" ht="22.5" x14ac:dyDescent="0.25">
      <c r="A48" s="138">
        <v>35</v>
      </c>
      <c r="B48" s="139" t="s">
        <v>1599</v>
      </c>
      <c r="C48" s="140" t="s">
        <v>918</v>
      </c>
      <c r="D48" s="144">
        <v>132587.43580000001</v>
      </c>
      <c r="E48" s="145">
        <v>153020.61189999999</v>
      </c>
      <c r="F48" s="145">
        <v>151543.91637585999</v>
      </c>
      <c r="G48" s="142">
        <v>114.29734307891334</v>
      </c>
      <c r="H48" s="142">
        <v>99.03496953397034</v>
      </c>
      <c r="J48" s="142"/>
    </row>
    <row r="49" spans="1:10" ht="22.5" x14ac:dyDescent="0.25">
      <c r="A49" s="143">
        <v>36</v>
      </c>
      <c r="B49" s="139" t="s">
        <v>1600</v>
      </c>
      <c r="C49" s="140" t="s">
        <v>944</v>
      </c>
      <c r="D49" s="144">
        <v>85889.556700000001</v>
      </c>
      <c r="E49" s="145">
        <v>90379.869699999996</v>
      </c>
      <c r="F49" s="145">
        <v>87749.355617820009</v>
      </c>
      <c r="G49" s="142">
        <v>102.16533766068443</v>
      </c>
      <c r="H49" s="142">
        <v>97.089491176617642</v>
      </c>
      <c r="J49" s="142"/>
    </row>
    <row r="50" spans="1:10" ht="22.5" x14ac:dyDescent="0.25">
      <c r="A50" s="138">
        <v>37</v>
      </c>
      <c r="B50" s="139" t="s">
        <v>1601</v>
      </c>
      <c r="C50" s="140" t="s">
        <v>943</v>
      </c>
      <c r="D50" s="144">
        <v>3081.9164000000005</v>
      </c>
      <c r="E50" s="145">
        <v>3626.998</v>
      </c>
      <c r="F50" s="145">
        <v>3249.0341405900003</v>
      </c>
      <c r="G50" s="142">
        <v>105.42252673012156</v>
      </c>
      <c r="H50" s="142">
        <v>89.579154457487988</v>
      </c>
      <c r="J50" s="142"/>
    </row>
    <row r="51" spans="1:10" x14ac:dyDescent="0.25">
      <c r="A51" s="143">
        <v>38</v>
      </c>
      <c r="B51" s="139" t="s">
        <v>863</v>
      </c>
      <c r="C51" s="140" t="s">
        <v>85</v>
      </c>
      <c r="D51" s="144">
        <v>67625.806399999987</v>
      </c>
      <c r="E51" s="145">
        <v>70508.581099999996</v>
      </c>
      <c r="F51" s="145">
        <v>69228.869663759993</v>
      </c>
      <c r="G51" s="142">
        <v>102.37049042236634</v>
      </c>
      <c r="H51" s="142">
        <v>98.185027387765714</v>
      </c>
      <c r="J51" s="142"/>
    </row>
    <row r="52" spans="1:10" x14ac:dyDescent="0.25">
      <c r="A52" s="138">
        <v>39</v>
      </c>
      <c r="B52" s="139" t="s">
        <v>1602</v>
      </c>
      <c r="C52" s="140" t="s">
        <v>882</v>
      </c>
      <c r="D52" s="144">
        <v>1517.2561000000001</v>
      </c>
      <c r="E52" s="145">
        <v>2001.8285000000001</v>
      </c>
      <c r="F52" s="145">
        <v>1984.56151378</v>
      </c>
      <c r="G52" s="142">
        <v>130.79937617518888</v>
      </c>
      <c r="H52" s="142">
        <v>99.137439285133567</v>
      </c>
      <c r="J52" s="142"/>
    </row>
    <row r="53" spans="1:10" ht="22.5" x14ac:dyDescent="0.25">
      <c r="A53" s="143">
        <v>40</v>
      </c>
      <c r="B53" s="139" t="s">
        <v>1603</v>
      </c>
      <c r="C53" s="140" t="s">
        <v>911</v>
      </c>
      <c r="D53" s="144">
        <v>14936.416999999999</v>
      </c>
      <c r="E53" s="145">
        <v>17028.822700000001</v>
      </c>
      <c r="F53" s="145">
        <v>17151.06960259</v>
      </c>
      <c r="G53" s="142">
        <v>114.82720121291472</v>
      </c>
      <c r="H53" s="142">
        <v>100.7178822913577</v>
      </c>
      <c r="J53" s="142"/>
    </row>
    <row r="54" spans="1:10" ht="22.5" x14ac:dyDescent="0.25">
      <c r="A54" s="138">
        <v>41</v>
      </c>
      <c r="B54" s="139" t="s">
        <v>1604</v>
      </c>
      <c r="C54" s="140" t="s">
        <v>942</v>
      </c>
      <c r="D54" s="144">
        <v>1632.2569000000001</v>
      </c>
      <c r="E54" s="145">
        <v>1864.4912999999999</v>
      </c>
      <c r="F54" s="145">
        <v>1657.8843835799998</v>
      </c>
      <c r="G54" s="142">
        <v>101.57006434342534</v>
      </c>
      <c r="H54" s="142">
        <v>88.918858649541562</v>
      </c>
      <c r="J54" s="142"/>
    </row>
    <row r="55" spans="1:10" x14ac:dyDescent="0.25">
      <c r="A55" s="143">
        <v>42</v>
      </c>
      <c r="B55" s="139" t="s">
        <v>1605</v>
      </c>
      <c r="C55" s="140" t="s">
        <v>941</v>
      </c>
      <c r="D55" s="144">
        <v>1976.0836999999997</v>
      </c>
      <c r="E55" s="145">
        <v>3639.9470999999999</v>
      </c>
      <c r="F55" s="145">
        <v>3628.40419015</v>
      </c>
      <c r="G55" s="142">
        <v>183.61591617551426</v>
      </c>
      <c r="H55" s="142">
        <v>99.682882483374556</v>
      </c>
      <c r="J55" s="142"/>
    </row>
    <row r="56" spans="1:10" x14ac:dyDescent="0.25">
      <c r="A56" s="138">
        <v>43</v>
      </c>
      <c r="B56" s="139" t="s">
        <v>1606</v>
      </c>
      <c r="C56" s="140" t="s">
        <v>1031</v>
      </c>
      <c r="D56" s="144">
        <v>296.98809999999997</v>
      </c>
      <c r="E56" s="145">
        <v>378.34769999999997</v>
      </c>
      <c r="F56" s="145">
        <v>361.58468414999999</v>
      </c>
      <c r="G56" s="142">
        <v>121.75056312020583</v>
      </c>
      <c r="H56" s="142">
        <v>95.56941515701034</v>
      </c>
      <c r="J56" s="142"/>
    </row>
    <row r="57" spans="1:10" ht="22.5" x14ac:dyDescent="0.25">
      <c r="A57" s="143">
        <v>44</v>
      </c>
      <c r="B57" s="139" t="s">
        <v>2405</v>
      </c>
      <c r="C57" s="140" t="s">
        <v>908</v>
      </c>
      <c r="D57" s="144">
        <v>5156.3145000000004</v>
      </c>
      <c r="E57" s="145">
        <v>138112.23430000001</v>
      </c>
      <c r="F57" s="145">
        <v>137925.61030239999</v>
      </c>
      <c r="G57" s="142">
        <v>2674.887466666356</v>
      </c>
      <c r="H57" s="142">
        <v>99.864875115122203</v>
      </c>
      <c r="J57" s="142"/>
    </row>
    <row r="58" spans="1:10" ht="22.5" x14ac:dyDescent="0.25">
      <c r="A58" s="138">
        <v>45</v>
      </c>
      <c r="B58" s="139" t="s">
        <v>1607</v>
      </c>
      <c r="C58" s="140" t="s">
        <v>940</v>
      </c>
      <c r="D58" s="144">
        <v>2247.6486000000004</v>
      </c>
      <c r="E58" s="145">
        <v>2381.9944999999998</v>
      </c>
      <c r="F58" s="145">
        <v>2376.6666869599999</v>
      </c>
      <c r="G58" s="142">
        <v>105.74013602304203</v>
      </c>
      <c r="H58" s="142">
        <v>99.776329750551483</v>
      </c>
      <c r="J58" s="142"/>
    </row>
    <row r="59" spans="1:10" ht="33.75" x14ac:dyDescent="0.25">
      <c r="A59" s="143">
        <v>46</v>
      </c>
      <c r="B59" s="139" t="s">
        <v>1608</v>
      </c>
      <c r="C59" s="140" t="s">
        <v>591</v>
      </c>
      <c r="D59" s="144">
        <v>16166.677399999999</v>
      </c>
      <c r="E59" s="145">
        <v>16519.961500000001</v>
      </c>
      <c r="F59" s="145">
        <v>15457.273115350001</v>
      </c>
      <c r="G59" s="142">
        <v>95.611935173210057</v>
      </c>
      <c r="H59" s="142">
        <v>93.567246602542014</v>
      </c>
      <c r="J59" s="142"/>
    </row>
    <row r="60" spans="1:10" ht="22.5" x14ac:dyDescent="0.25">
      <c r="A60" s="138">
        <v>47</v>
      </c>
      <c r="B60" s="139" t="s">
        <v>1609</v>
      </c>
      <c r="C60" s="140" t="s">
        <v>912</v>
      </c>
      <c r="D60" s="144">
        <v>22135.953999999998</v>
      </c>
      <c r="E60" s="145">
        <v>23408.239399999999</v>
      </c>
      <c r="F60" s="145">
        <v>23253.351990880001</v>
      </c>
      <c r="G60" s="142">
        <v>105.04788721046314</v>
      </c>
      <c r="H60" s="142">
        <v>99.338320979748701</v>
      </c>
      <c r="J60" s="142"/>
    </row>
    <row r="61" spans="1:10" ht="33.75" x14ac:dyDescent="0.25">
      <c r="A61" s="143">
        <v>48</v>
      </c>
      <c r="B61" s="139" t="s">
        <v>1610</v>
      </c>
      <c r="C61" s="140" t="s">
        <v>939</v>
      </c>
      <c r="D61" s="144">
        <v>5143.9931999999999</v>
      </c>
      <c r="E61" s="145">
        <v>5232.7847000000002</v>
      </c>
      <c r="F61" s="145">
        <v>5186.0621411400007</v>
      </c>
      <c r="G61" s="142">
        <v>100.81782653095266</v>
      </c>
      <c r="H61" s="142">
        <v>99.107118646406391</v>
      </c>
      <c r="J61" s="142"/>
    </row>
    <row r="62" spans="1:10" x14ac:dyDescent="0.25">
      <c r="A62" s="138">
        <v>49</v>
      </c>
      <c r="B62" s="139" t="s">
        <v>1611</v>
      </c>
      <c r="C62" s="140" t="s">
        <v>938</v>
      </c>
      <c r="D62" s="144">
        <v>4462.9309999999996</v>
      </c>
      <c r="E62" s="145">
        <v>4498.9551000000001</v>
      </c>
      <c r="F62" s="145">
        <v>4479.4400382700005</v>
      </c>
      <c r="G62" s="142">
        <v>100.36991471008629</v>
      </c>
      <c r="H62" s="142">
        <v>99.566231240449596</v>
      </c>
      <c r="J62" s="142"/>
    </row>
    <row r="63" spans="1:10" ht="45" x14ac:dyDescent="0.25">
      <c r="A63" s="143">
        <v>50</v>
      </c>
      <c r="B63" s="139" t="s">
        <v>1612</v>
      </c>
      <c r="C63" s="140" t="s">
        <v>592</v>
      </c>
      <c r="D63" s="144">
        <v>173199.32949999999</v>
      </c>
      <c r="E63" s="145">
        <v>185006.6482</v>
      </c>
      <c r="F63" s="145">
        <v>183369.18420551001</v>
      </c>
      <c r="G63" s="142">
        <v>105.87176332314267</v>
      </c>
      <c r="H63" s="142">
        <v>99.114916133867894</v>
      </c>
      <c r="J63" s="142"/>
    </row>
    <row r="64" spans="1:10" x14ac:dyDescent="0.25">
      <c r="A64" s="138">
        <v>51</v>
      </c>
      <c r="B64" s="139" t="s">
        <v>1613</v>
      </c>
      <c r="C64" s="140" t="s">
        <v>899</v>
      </c>
      <c r="D64" s="144">
        <v>109963.5143</v>
      </c>
      <c r="E64" s="145">
        <v>132778.1384</v>
      </c>
      <c r="F64" s="145">
        <v>131241.63776392001</v>
      </c>
      <c r="G64" s="142">
        <v>119.35016682521578</v>
      </c>
      <c r="H64" s="142">
        <v>98.842806011143779</v>
      </c>
      <c r="J64" s="142"/>
    </row>
    <row r="65" spans="1:10" ht="22.5" x14ac:dyDescent="0.25">
      <c r="A65" s="143">
        <v>52</v>
      </c>
      <c r="B65" s="139" t="s">
        <v>1614</v>
      </c>
      <c r="C65" s="140" t="s">
        <v>1028</v>
      </c>
      <c r="D65" s="146">
        <v>4.24E-2</v>
      </c>
      <c r="E65" s="147">
        <v>6.7428999999999997</v>
      </c>
      <c r="F65" s="145">
        <v>6.7428820999999992</v>
      </c>
      <c r="G65" s="142">
        <v>15903.023820754714</v>
      </c>
      <c r="H65" s="142">
        <v>99.999734535585574</v>
      </c>
      <c r="J65" s="142"/>
    </row>
    <row r="66" spans="1:10" ht="22.5" x14ac:dyDescent="0.25">
      <c r="A66" s="138">
        <v>53</v>
      </c>
      <c r="B66" s="139" t="s">
        <v>1724</v>
      </c>
      <c r="C66" s="140" t="s">
        <v>937</v>
      </c>
      <c r="D66" s="144">
        <v>30.7638</v>
      </c>
      <c r="E66" s="145">
        <v>0</v>
      </c>
      <c r="F66" s="145">
        <v>0</v>
      </c>
      <c r="G66" s="142">
        <v>0</v>
      </c>
      <c r="H66" s="142"/>
      <c r="J66" s="142"/>
    </row>
    <row r="67" spans="1:10" ht="33.75" x14ac:dyDescent="0.25">
      <c r="A67" s="143">
        <v>54</v>
      </c>
      <c r="B67" s="139" t="s">
        <v>1725</v>
      </c>
      <c r="C67" s="140" t="s">
        <v>1726</v>
      </c>
      <c r="D67" s="144">
        <v>29.429500000000001</v>
      </c>
      <c r="E67" s="145">
        <v>0</v>
      </c>
      <c r="F67" s="145">
        <v>0</v>
      </c>
      <c r="G67" s="142">
        <v>0</v>
      </c>
      <c r="H67" s="142"/>
      <c r="J67" s="142"/>
    </row>
    <row r="68" spans="1:10" ht="22.5" x14ac:dyDescent="0.25">
      <c r="A68" s="138">
        <v>55</v>
      </c>
      <c r="B68" s="139" t="s">
        <v>1615</v>
      </c>
      <c r="C68" s="140" t="s">
        <v>593</v>
      </c>
      <c r="D68" s="144">
        <v>1624857.8624</v>
      </c>
      <c r="E68" s="145">
        <v>1673637.3703000001</v>
      </c>
      <c r="F68" s="145">
        <v>1670036.17040445</v>
      </c>
      <c r="G68" s="142">
        <v>102.78044677321616</v>
      </c>
      <c r="H68" s="142">
        <v>99.784827946635502</v>
      </c>
      <c r="J68" s="142"/>
    </row>
    <row r="69" spans="1:10" ht="22.5" x14ac:dyDescent="0.25">
      <c r="A69" s="143">
        <v>56</v>
      </c>
      <c r="B69" s="139" t="s">
        <v>1616</v>
      </c>
      <c r="C69" s="140" t="s">
        <v>594</v>
      </c>
      <c r="D69" s="144">
        <v>1042118.0272999998</v>
      </c>
      <c r="E69" s="145">
        <v>1046610.7034999999</v>
      </c>
      <c r="F69" s="145">
        <v>1043033.52167024</v>
      </c>
      <c r="G69" s="142">
        <v>100.08784939385534</v>
      </c>
      <c r="H69" s="142">
        <v>99.658212760695321</v>
      </c>
      <c r="J69" s="142"/>
    </row>
    <row r="70" spans="1:10" ht="22.5" x14ac:dyDescent="0.25">
      <c r="A70" s="138">
        <v>57</v>
      </c>
      <c r="B70" s="139" t="s">
        <v>1617</v>
      </c>
      <c r="C70" s="140" t="s">
        <v>1027</v>
      </c>
      <c r="D70" s="144">
        <v>50045.080099999999</v>
      </c>
      <c r="E70" s="145">
        <v>51702.733099999998</v>
      </c>
      <c r="F70" s="145">
        <v>51693.39193048</v>
      </c>
      <c r="G70" s="142">
        <v>103.29365409583988</v>
      </c>
      <c r="H70" s="142">
        <v>99.98193292895769</v>
      </c>
      <c r="J70" s="142"/>
    </row>
    <row r="71" spans="1:10" x14ac:dyDescent="0.25">
      <c r="A71" s="143">
        <v>58</v>
      </c>
      <c r="B71" s="139" t="s">
        <v>1618</v>
      </c>
      <c r="C71" s="140" t="s">
        <v>453</v>
      </c>
      <c r="D71" s="144">
        <v>39047.7765</v>
      </c>
      <c r="E71" s="145">
        <v>46897.790999999997</v>
      </c>
      <c r="F71" s="145">
        <v>46680.30968423</v>
      </c>
      <c r="G71" s="142">
        <v>119.54665250716646</v>
      </c>
      <c r="H71" s="142">
        <v>99.536265331196532</v>
      </c>
      <c r="J71" s="142"/>
    </row>
    <row r="72" spans="1:10" ht="22.5" x14ac:dyDescent="0.25">
      <c r="A72" s="138">
        <v>59</v>
      </c>
      <c r="B72" s="139" t="s">
        <v>1619</v>
      </c>
      <c r="C72" s="140" t="s">
        <v>1026</v>
      </c>
      <c r="D72" s="144">
        <v>592.81169999999997</v>
      </c>
      <c r="E72" s="145">
        <v>691.4597</v>
      </c>
      <c r="F72" s="145">
        <v>691.30095697000002</v>
      </c>
      <c r="G72" s="142">
        <v>116.61391922089257</v>
      </c>
      <c r="H72" s="142">
        <v>99.977042330883492</v>
      </c>
      <c r="J72" s="142"/>
    </row>
    <row r="73" spans="1:10" ht="33.75" x14ac:dyDescent="0.25">
      <c r="A73" s="143">
        <v>60</v>
      </c>
      <c r="B73" s="139" t="s">
        <v>1620</v>
      </c>
      <c r="C73" s="140" t="s">
        <v>454</v>
      </c>
      <c r="D73" s="144">
        <v>34426.405200000001</v>
      </c>
      <c r="E73" s="145">
        <v>35219.523000000001</v>
      </c>
      <c r="F73" s="145">
        <v>35178.367247360002</v>
      </c>
      <c r="G73" s="142">
        <v>102.18425956178545</v>
      </c>
      <c r="H73" s="142">
        <v>99.883145059517133</v>
      </c>
      <c r="J73" s="142"/>
    </row>
    <row r="74" spans="1:10" ht="56.25" x14ac:dyDescent="0.25">
      <c r="A74" s="138">
        <v>61</v>
      </c>
      <c r="B74" s="139" t="s">
        <v>1621</v>
      </c>
      <c r="C74" s="140" t="s">
        <v>860</v>
      </c>
      <c r="D74" s="144">
        <v>3533.4572000000003</v>
      </c>
      <c r="E74" s="145">
        <v>8533.4572000000007</v>
      </c>
      <c r="F74" s="145">
        <v>8533.4572000000007</v>
      </c>
      <c r="G74" s="142">
        <v>241.50447329601161</v>
      </c>
      <c r="H74" s="142">
        <v>100</v>
      </c>
      <c r="J74" s="142"/>
    </row>
    <row r="75" spans="1:10" x14ac:dyDescent="0.25">
      <c r="A75" s="143">
        <v>62</v>
      </c>
      <c r="B75" s="139" t="s">
        <v>1622</v>
      </c>
      <c r="C75" s="140" t="s">
        <v>751</v>
      </c>
      <c r="D75" s="144">
        <v>148141.25530000002</v>
      </c>
      <c r="E75" s="145">
        <v>165023.2004</v>
      </c>
      <c r="F75" s="145">
        <v>151303.21244921</v>
      </c>
      <c r="G75" s="142">
        <v>102.13442038330693</v>
      </c>
      <c r="H75" s="142">
        <v>91.686024802855542</v>
      </c>
      <c r="J75" s="142"/>
    </row>
    <row r="76" spans="1:10" ht="33.75" x14ac:dyDescent="0.25">
      <c r="A76" s="138">
        <v>63</v>
      </c>
      <c r="B76" s="139" t="s">
        <v>1623</v>
      </c>
      <c r="C76" s="140" t="s">
        <v>455</v>
      </c>
      <c r="D76" s="144">
        <v>4301.1578</v>
      </c>
      <c r="E76" s="145">
        <v>4528.9174000000003</v>
      </c>
      <c r="F76" s="145">
        <v>4424.9822530900001</v>
      </c>
      <c r="G76" s="142">
        <v>102.87886329327421</v>
      </c>
      <c r="H76" s="142">
        <v>97.705077444998224</v>
      </c>
      <c r="J76" s="142"/>
    </row>
    <row r="77" spans="1:10" ht="22.5" x14ac:dyDescent="0.25">
      <c r="A77" s="143">
        <v>64</v>
      </c>
      <c r="B77" s="139" t="s">
        <v>1624</v>
      </c>
      <c r="C77" s="140" t="s">
        <v>1024</v>
      </c>
      <c r="D77" s="144">
        <v>720.12639999999988</v>
      </c>
      <c r="E77" s="145">
        <v>20895.387900000002</v>
      </c>
      <c r="F77" s="145">
        <v>18386.370554950001</v>
      </c>
      <c r="G77" s="142">
        <v>2553.2143461134051</v>
      </c>
      <c r="H77" s="142">
        <v>87.992482565734036</v>
      </c>
      <c r="J77" s="142"/>
    </row>
    <row r="78" spans="1:10" ht="22.5" x14ac:dyDescent="0.25">
      <c r="A78" s="138">
        <v>65</v>
      </c>
      <c r="B78" s="139" t="s">
        <v>1625</v>
      </c>
      <c r="C78" s="140" t="s">
        <v>1023</v>
      </c>
      <c r="D78" s="144">
        <v>191.54820000000001</v>
      </c>
      <c r="E78" s="145">
        <v>317.36</v>
      </c>
      <c r="F78" s="145">
        <v>311.91876270999995</v>
      </c>
      <c r="G78" s="142">
        <v>162.84087384271945</v>
      </c>
      <c r="H78" s="142">
        <v>98.285468461683877</v>
      </c>
      <c r="J78" s="142"/>
    </row>
    <row r="79" spans="1:10" ht="22.5" x14ac:dyDescent="0.25">
      <c r="A79" s="143">
        <v>66</v>
      </c>
      <c r="B79" s="139" t="s">
        <v>1626</v>
      </c>
      <c r="C79" s="140" t="s">
        <v>456</v>
      </c>
      <c r="D79" s="144">
        <v>108208.98299999999</v>
      </c>
      <c r="E79" s="145">
        <v>122478.0558</v>
      </c>
      <c r="F79" s="145">
        <v>119621.71027537</v>
      </c>
      <c r="G79" s="142">
        <v>110.54693146443304</v>
      </c>
      <c r="H79" s="142">
        <v>97.66787159873418</v>
      </c>
      <c r="J79" s="142"/>
    </row>
    <row r="80" spans="1:10" x14ac:dyDescent="0.25">
      <c r="A80" s="138">
        <v>67</v>
      </c>
      <c r="B80" s="139" t="s">
        <v>1627</v>
      </c>
      <c r="C80" s="140" t="s">
        <v>1021</v>
      </c>
      <c r="D80" s="144">
        <v>2194.6151</v>
      </c>
      <c r="E80" s="145">
        <v>3690.8966</v>
      </c>
      <c r="F80" s="145">
        <v>3643.2955610200002</v>
      </c>
      <c r="G80" s="142">
        <v>166.01068501806992</v>
      </c>
      <c r="H80" s="142">
        <v>98.71031231327369</v>
      </c>
      <c r="J80" s="142"/>
    </row>
    <row r="81" spans="1:10" x14ac:dyDescent="0.25">
      <c r="A81" s="143">
        <v>68</v>
      </c>
      <c r="B81" s="139" t="s">
        <v>1628</v>
      </c>
      <c r="C81" s="140" t="s">
        <v>936</v>
      </c>
      <c r="D81" s="144">
        <v>647.15149999999994</v>
      </c>
      <c r="E81" s="145">
        <v>0</v>
      </c>
      <c r="F81" s="145">
        <v>0</v>
      </c>
      <c r="G81" s="142">
        <v>0</v>
      </c>
      <c r="H81" s="142"/>
      <c r="J81" s="142"/>
    </row>
    <row r="82" spans="1:10" ht="22.5" x14ac:dyDescent="0.25">
      <c r="A82" s="138">
        <v>69</v>
      </c>
      <c r="B82" s="139" t="s">
        <v>1629</v>
      </c>
      <c r="C82" s="140" t="s">
        <v>914</v>
      </c>
      <c r="D82" s="144">
        <v>3235.0706</v>
      </c>
      <c r="E82" s="145">
        <v>3350.3942999999999</v>
      </c>
      <c r="F82" s="145">
        <v>3237.16693803</v>
      </c>
      <c r="G82" s="142">
        <v>100.06480037962694</v>
      </c>
      <c r="H82" s="142">
        <v>96.620476522121592</v>
      </c>
      <c r="J82" s="142"/>
    </row>
    <row r="83" spans="1:10" ht="22.5" x14ac:dyDescent="0.25">
      <c r="A83" s="143">
        <v>70</v>
      </c>
      <c r="B83" s="139" t="s">
        <v>1630</v>
      </c>
      <c r="C83" s="140" t="s">
        <v>752</v>
      </c>
      <c r="D83" s="144">
        <v>76759.255400000009</v>
      </c>
      <c r="E83" s="145">
        <v>80391.807799999995</v>
      </c>
      <c r="F83" s="145">
        <v>95981.918565999993</v>
      </c>
      <c r="G83" s="142">
        <v>125.04279525098153</v>
      </c>
      <c r="H83" s="142">
        <v>119.3926610094219</v>
      </c>
      <c r="J83" s="142"/>
    </row>
    <row r="84" spans="1:10" ht="22.5" x14ac:dyDescent="0.25">
      <c r="A84" s="138">
        <v>71</v>
      </c>
      <c r="B84" s="139" t="s">
        <v>1631</v>
      </c>
      <c r="C84" s="140" t="s">
        <v>1019</v>
      </c>
      <c r="D84" s="144">
        <v>5610.3732</v>
      </c>
      <c r="E84" s="145">
        <v>8440.7522000000008</v>
      </c>
      <c r="F84" s="145">
        <v>7682.0737876499998</v>
      </c>
      <c r="G84" s="142">
        <v>136.92625274286564</v>
      </c>
      <c r="H84" s="142">
        <v>91.011720349402026</v>
      </c>
      <c r="J84" s="142"/>
    </row>
    <row r="85" spans="1:10" ht="26.25" customHeight="1" x14ac:dyDescent="0.25">
      <c r="A85" s="143">
        <v>72</v>
      </c>
      <c r="B85" s="139" t="s">
        <v>2406</v>
      </c>
      <c r="C85" s="140" t="s">
        <v>952</v>
      </c>
      <c r="D85" s="144">
        <v>3515.3188000000005</v>
      </c>
      <c r="E85" s="145">
        <v>3515.3188</v>
      </c>
      <c r="F85" s="145">
        <v>3515.3188</v>
      </c>
      <c r="G85" s="142">
        <v>99.999999999999986</v>
      </c>
      <c r="H85" s="142">
        <v>100</v>
      </c>
      <c r="J85" s="142"/>
    </row>
    <row r="86" spans="1:10" ht="22.5" x14ac:dyDescent="0.25">
      <c r="A86" s="138">
        <v>73</v>
      </c>
      <c r="B86" s="139" t="s">
        <v>1632</v>
      </c>
      <c r="C86" s="140" t="s">
        <v>86</v>
      </c>
      <c r="D86" s="144">
        <v>268869.82509999996</v>
      </c>
      <c r="E86" s="145">
        <v>270403.50390000001</v>
      </c>
      <c r="F86" s="145">
        <v>302948.99309819</v>
      </c>
      <c r="G86" s="142">
        <v>112.67496937803084</v>
      </c>
      <c r="H86" s="142">
        <v>112.03589773386437</v>
      </c>
      <c r="J86" s="142"/>
    </row>
    <row r="87" spans="1:10" ht="22.5" x14ac:dyDescent="0.25">
      <c r="A87" s="143">
        <v>74</v>
      </c>
      <c r="B87" s="139" t="s">
        <v>1633</v>
      </c>
      <c r="C87" s="140" t="s">
        <v>898</v>
      </c>
      <c r="D87" s="144">
        <v>38852.333400000003</v>
      </c>
      <c r="E87" s="145">
        <v>41914.146999999997</v>
      </c>
      <c r="F87" s="145">
        <v>40723.574629069997</v>
      </c>
      <c r="G87" s="142">
        <v>104.81629046524654</v>
      </c>
      <c r="H87" s="142">
        <v>97.159497553582568</v>
      </c>
      <c r="J87" s="142"/>
    </row>
    <row r="88" spans="1:10" ht="22.5" x14ac:dyDescent="0.25">
      <c r="A88" s="138">
        <v>75</v>
      </c>
      <c r="B88" s="139" t="s">
        <v>1634</v>
      </c>
      <c r="C88" s="140" t="s">
        <v>896</v>
      </c>
      <c r="D88" s="144">
        <v>40829.674800000001</v>
      </c>
      <c r="E88" s="145">
        <v>46006.513700000003</v>
      </c>
      <c r="F88" s="145">
        <v>45653.878483430002</v>
      </c>
      <c r="G88" s="142">
        <v>111.81543499197795</v>
      </c>
      <c r="H88" s="142">
        <v>99.233510239725035</v>
      </c>
      <c r="J88" s="142"/>
    </row>
    <row r="89" spans="1:10" ht="22.5" x14ac:dyDescent="0.25">
      <c r="A89" s="143">
        <v>76</v>
      </c>
      <c r="B89" s="139" t="s">
        <v>1635</v>
      </c>
      <c r="C89" s="140" t="s">
        <v>953</v>
      </c>
      <c r="D89" s="144">
        <v>7069.3455999999996</v>
      </c>
      <c r="E89" s="145">
        <v>8479.6918999999998</v>
      </c>
      <c r="F89" s="145">
        <v>8221.5226031599996</v>
      </c>
      <c r="G89" s="142">
        <v>116.29821299385901</v>
      </c>
      <c r="H89" s="142">
        <v>96.955440128196173</v>
      </c>
      <c r="J89" s="142"/>
    </row>
    <row r="90" spans="1:10" ht="22.5" x14ac:dyDescent="0.25">
      <c r="A90" s="138">
        <v>77</v>
      </c>
      <c r="B90" s="139" t="s">
        <v>1636</v>
      </c>
      <c r="C90" s="140" t="s">
        <v>1017</v>
      </c>
      <c r="D90" s="144">
        <v>3719.4287000000004</v>
      </c>
      <c r="E90" s="145">
        <v>4904.4344000000001</v>
      </c>
      <c r="F90" s="145">
        <v>4693.1907366400001</v>
      </c>
      <c r="G90" s="142">
        <v>126.18041949937096</v>
      </c>
      <c r="H90" s="142">
        <v>95.692802754992499</v>
      </c>
      <c r="J90" s="142"/>
    </row>
    <row r="91" spans="1:10" ht="22.5" x14ac:dyDescent="0.25">
      <c r="A91" s="143">
        <v>78</v>
      </c>
      <c r="B91" s="139" t="s">
        <v>1637</v>
      </c>
      <c r="C91" s="140" t="s">
        <v>1638</v>
      </c>
      <c r="D91" s="144">
        <v>20551.870099999996</v>
      </c>
      <c r="E91" s="145">
        <v>0</v>
      </c>
      <c r="F91" s="145">
        <v>0</v>
      </c>
      <c r="G91" s="142">
        <v>0</v>
      </c>
      <c r="H91" s="142"/>
      <c r="J91" s="142"/>
    </row>
    <row r="92" spans="1:10" ht="22.5" x14ac:dyDescent="0.25">
      <c r="A92" s="138">
        <v>79</v>
      </c>
      <c r="B92" s="139" t="s">
        <v>1639</v>
      </c>
      <c r="C92" s="140" t="s">
        <v>1408</v>
      </c>
      <c r="D92" s="144">
        <v>5838.4889000000003</v>
      </c>
      <c r="E92" s="145">
        <v>4418.5481</v>
      </c>
      <c r="F92" s="145">
        <v>4366.4336543199997</v>
      </c>
      <c r="G92" s="142">
        <v>74.787050709645086</v>
      </c>
      <c r="H92" s="142">
        <v>98.820552713231748</v>
      </c>
      <c r="J92" s="142"/>
    </row>
    <row r="93" spans="1:10" ht="22.5" x14ac:dyDescent="0.25">
      <c r="A93" s="143">
        <v>80</v>
      </c>
      <c r="B93" s="139" t="s">
        <v>1640</v>
      </c>
      <c r="C93" s="140" t="s">
        <v>1411</v>
      </c>
      <c r="D93" s="144">
        <v>3376.271099999999</v>
      </c>
      <c r="E93" s="145">
        <v>3488.0590000000002</v>
      </c>
      <c r="F93" s="145">
        <v>3454.1266301000001</v>
      </c>
      <c r="G93" s="142">
        <v>102.30596204493179</v>
      </c>
      <c r="H93" s="142">
        <v>99.027184749455216</v>
      </c>
      <c r="J93" s="142"/>
    </row>
    <row r="94" spans="1:10" ht="22.5" x14ac:dyDescent="0.25">
      <c r="A94" s="138">
        <v>81</v>
      </c>
      <c r="B94" s="139" t="s">
        <v>2329</v>
      </c>
      <c r="C94" s="140" t="s">
        <v>2330</v>
      </c>
      <c r="D94" s="144"/>
      <c r="E94" s="145">
        <v>1630.5197000000001</v>
      </c>
      <c r="F94" s="145">
        <v>1563.8505870899999</v>
      </c>
      <c r="G94" s="142"/>
      <c r="H94" s="142">
        <v>95.911174031813289</v>
      </c>
      <c r="J94" s="142"/>
    </row>
    <row r="95" spans="1:10" ht="67.5" x14ac:dyDescent="0.25">
      <c r="A95" s="143">
        <v>82</v>
      </c>
      <c r="B95" s="139" t="s">
        <v>2407</v>
      </c>
      <c r="C95" s="140" t="s">
        <v>1358</v>
      </c>
      <c r="D95" s="144">
        <v>6151.0570999999991</v>
      </c>
      <c r="E95" s="145">
        <v>6719.9989999999998</v>
      </c>
      <c r="F95" s="145">
        <v>6659.9052465100003</v>
      </c>
      <c r="G95" s="142">
        <v>108.27253166793072</v>
      </c>
      <c r="H95" s="142">
        <v>99.105747582849347</v>
      </c>
      <c r="J95" s="142"/>
    </row>
    <row r="96" spans="1:10" ht="48.75" customHeight="1" x14ac:dyDescent="0.25">
      <c r="A96" s="138">
        <v>83</v>
      </c>
      <c r="B96" s="139" t="s">
        <v>2375</v>
      </c>
      <c r="C96" s="140" t="s">
        <v>1359</v>
      </c>
      <c r="D96" s="144">
        <v>8201.7576000000008</v>
      </c>
      <c r="E96" s="145">
        <v>8895.5617000000002</v>
      </c>
      <c r="F96" s="145">
        <v>8895.5617000000002</v>
      </c>
      <c r="G96" s="142">
        <v>108.45921244978027</v>
      </c>
      <c r="H96" s="142">
        <v>100</v>
      </c>
      <c r="J96" s="142"/>
    </row>
    <row r="97" spans="1:10" ht="67.5" x14ac:dyDescent="0.25">
      <c r="A97" s="143">
        <v>84</v>
      </c>
      <c r="B97" s="139" t="s">
        <v>1641</v>
      </c>
      <c r="C97" s="140" t="s">
        <v>1012</v>
      </c>
      <c r="D97" s="144">
        <v>12471.106400000001</v>
      </c>
      <c r="E97" s="145">
        <v>13684.244000000001</v>
      </c>
      <c r="F97" s="145">
        <v>13684.244000000001</v>
      </c>
      <c r="G97" s="142">
        <v>109.72758599830405</v>
      </c>
      <c r="H97" s="142">
        <v>100</v>
      </c>
      <c r="J97" s="142"/>
    </row>
    <row r="98" spans="1:10" ht="22.5" x14ac:dyDescent="0.25">
      <c r="A98" s="138">
        <v>85</v>
      </c>
      <c r="B98" s="139" t="s">
        <v>1642</v>
      </c>
      <c r="C98" s="140" t="s">
        <v>897</v>
      </c>
      <c r="D98" s="144">
        <v>37309.9787</v>
      </c>
      <c r="E98" s="145">
        <v>48673.400099999999</v>
      </c>
      <c r="F98" s="145">
        <v>46006.332731859999</v>
      </c>
      <c r="G98" s="142">
        <v>123.30838648230052</v>
      </c>
      <c r="H98" s="142">
        <v>94.520482722266195</v>
      </c>
      <c r="J98" s="142"/>
    </row>
    <row r="99" spans="1:10" ht="45" x14ac:dyDescent="0.25">
      <c r="A99" s="143">
        <v>86</v>
      </c>
      <c r="B99" s="139" t="s">
        <v>1643</v>
      </c>
      <c r="C99" s="140" t="s">
        <v>1011</v>
      </c>
      <c r="D99" s="144">
        <v>4012.7957000000001</v>
      </c>
      <c r="E99" s="145">
        <v>4458.2015000000001</v>
      </c>
      <c r="F99" s="145">
        <v>4458.2015000000001</v>
      </c>
      <c r="G99" s="142">
        <v>111.09963809022223</v>
      </c>
      <c r="H99" s="142">
        <v>100</v>
      </c>
      <c r="J99" s="142"/>
    </row>
    <row r="100" spans="1:10" ht="22.5" x14ac:dyDescent="0.25">
      <c r="A100" s="138">
        <v>87</v>
      </c>
      <c r="B100" s="139" t="s">
        <v>1644</v>
      </c>
      <c r="C100" s="140" t="s">
        <v>342</v>
      </c>
      <c r="D100" s="144">
        <v>63490.757699999995</v>
      </c>
      <c r="E100" s="145">
        <v>64427.943200000002</v>
      </c>
      <c r="F100" s="145">
        <v>64356.533303480006</v>
      </c>
      <c r="G100" s="142">
        <v>101.36362462009177</v>
      </c>
      <c r="H100" s="142">
        <v>99.889163159689389</v>
      </c>
      <c r="J100" s="142"/>
    </row>
    <row r="101" spans="1:10" ht="22.5" x14ac:dyDescent="0.25">
      <c r="A101" s="143">
        <v>88</v>
      </c>
      <c r="B101" s="139" t="s">
        <v>1645</v>
      </c>
      <c r="C101" s="140" t="s">
        <v>749</v>
      </c>
      <c r="D101" s="144">
        <v>33873.437299999998</v>
      </c>
      <c r="E101" s="145">
        <v>34409.1204</v>
      </c>
      <c r="F101" s="145">
        <v>34090.568053770003</v>
      </c>
      <c r="G101" s="142">
        <v>100.64100596537335</v>
      </c>
      <c r="H101" s="142">
        <v>99.074221187502374</v>
      </c>
      <c r="J101" s="142"/>
    </row>
    <row r="102" spans="1:10" ht="67.5" x14ac:dyDescent="0.25">
      <c r="A102" s="138">
        <v>89</v>
      </c>
      <c r="B102" s="139" t="s">
        <v>1646</v>
      </c>
      <c r="C102" s="140" t="s">
        <v>1010</v>
      </c>
      <c r="D102" s="144">
        <v>209.89439999999999</v>
      </c>
      <c r="E102" s="145">
        <v>229.81229999999999</v>
      </c>
      <c r="F102" s="145">
        <v>229.81229999999999</v>
      </c>
      <c r="G102" s="142">
        <v>109.48948614160263</v>
      </c>
      <c r="H102" s="142">
        <v>100</v>
      </c>
      <c r="J102" s="142"/>
    </row>
    <row r="103" spans="1:10" x14ac:dyDescent="0.25">
      <c r="A103" s="143">
        <v>90</v>
      </c>
      <c r="B103" s="139" t="s">
        <v>1647</v>
      </c>
      <c r="C103" s="140" t="s">
        <v>1008</v>
      </c>
      <c r="D103" s="144">
        <v>842.97329999999999</v>
      </c>
      <c r="E103" s="145">
        <v>322.41140000000001</v>
      </c>
      <c r="F103" s="145">
        <v>322.41140000000001</v>
      </c>
      <c r="G103" s="142">
        <v>38.246929054573855</v>
      </c>
      <c r="H103" s="142">
        <v>100</v>
      </c>
      <c r="J103" s="142"/>
    </row>
    <row r="104" spans="1:10" ht="22.5" x14ac:dyDescent="0.25">
      <c r="A104" s="138">
        <v>91</v>
      </c>
      <c r="B104" s="139" t="s">
        <v>1648</v>
      </c>
      <c r="C104" s="140" t="s">
        <v>895</v>
      </c>
      <c r="D104" s="144">
        <v>636.08960000000002</v>
      </c>
      <c r="E104" s="145">
        <v>753.05349999999999</v>
      </c>
      <c r="F104" s="145">
        <v>738.19073867999998</v>
      </c>
      <c r="G104" s="142">
        <v>116.05137683118856</v>
      </c>
      <c r="H104" s="142">
        <v>98.026333943073098</v>
      </c>
      <c r="J104" s="142"/>
    </row>
    <row r="105" spans="1:10" x14ac:dyDescent="0.25">
      <c r="A105" s="143">
        <v>92</v>
      </c>
      <c r="B105" s="139" t="s">
        <v>1649</v>
      </c>
      <c r="C105" s="140" t="s">
        <v>935</v>
      </c>
      <c r="D105" s="144">
        <v>4290.3837999999996</v>
      </c>
      <c r="E105" s="145">
        <v>4765.9982</v>
      </c>
      <c r="F105" s="145">
        <v>4686.3261958500007</v>
      </c>
      <c r="G105" s="142">
        <v>109.2286008503482</v>
      </c>
      <c r="H105" s="142">
        <v>98.328324921524327</v>
      </c>
      <c r="J105" s="142"/>
    </row>
    <row r="106" spans="1:10" ht="22.5" x14ac:dyDescent="0.25">
      <c r="A106" s="138">
        <v>93</v>
      </c>
      <c r="B106" s="139" t="s">
        <v>1650</v>
      </c>
      <c r="C106" s="140" t="s">
        <v>748</v>
      </c>
      <c r="D106" s="144">
        <v>164634.4791</v>
      </c>
      <c r="E106" s="145">
        <v>173337.66310000001</v>
      </c>
      <c r="F106" s="145">
        <v>171741.08285188</v>
      </c>
      <c r="G106" s="142">
        <v>104.31659503569929</v>
      </c>
      <c r="H106" s="142">
        <v>99.078919018771515</v>
      </c>
      <c r="J106" s="142"/>
    </row>
    <row r="107" spans="1:10" ht="22.5" x14ac:dyDescent="0.25">
      <c r="A107" s="143">
        <v>94</v>
      </c>
      <c r="B107" s="139" t="s">
        <v>1651</v>
      </c>
      <c r="C107" s="140" t="s">
        <v>934</v>
      </c>
      <c r="D107" s="144">
        <v>5040.6065999999992</v>
      </c>
      <c r="E107" s="145">
        <v>5904.0313999999998</v>
      </c>
      <c r="F107" s="145">
        <v>5788.7868497099998</v>
      </c>
      <c r="G107" s="142">
        <v>114.84305975614126</v>
      </c>
      <c r="H107" s="142">
        <v>98.048036291101027</v>
      </c>
      <c r="J107" s="142"/>
    </row>
    <row r="108" spans="1:10" ht="22.5" x14ac:dyDescent="0.25">
      <c r="A108" s="138">
        <v>95</v>
      </c>
      <c r="B108" s="139" t="s">
        <v>1652</v>
      </c>
      <c r="C108" s="140" t="s">
        <v>1003</v>
      </c>
      <c r="D108" s="144">
        <v>91.146100000000004</v>
      </c>
      <c r="E108" s="145">
        <v>119.6879</v>
      </c>
      <c r="F108" s="145">
        <v>119.626532</v>
      </c>
      <c r="G108" s="142">
        <v>131.24701111731602</v>
      </c>
      <c r="H108" s="142">
        <v>99.94872664655324</v>
      </c>
      <c r="J108" s="142"/>
    </row>
    <row r="109" spans="1:10" ht="33.75" x14ac:dyDescent="0.25">
      <c r="A109" s="143">
        <v>96</v>
      </c>
      <c r="B109" s="139" t="s">
        <v>1653</v>
      </c>
      <c r="C109" s="140" t="s">
        <v>1002</v>
      </c>
      <c r="D109" s="144">
        <v>1835.2662999999998</v>
      </c>
      <c r="E109" s="145">
        <v>1835.2663</v>
      </c>
      <c r="F109" s="145">
        <v>1835.2663</v>
      </c>
      <c r="G109" s="142">
        <v>100.00000000000003</v>
      </c>
      <c r="H109" s="142">
        <v>100</v>
      </c>
      <c r="J109" s="142"/>
    </row>
    <row r="110" spans="1:10" ht="45" x14ac:dyDescent="0.25">
      <c r="A110" s="138">
        <v>97</v>
      </c>
      <c r="B110" s="139" t="s">
        <v>1654</v>
      </c>
      <c r="C110" s="140" t="s">
        <v>1000</v>
      </c>
      <c r="D110" s="144">
        <v>726.35889999999995</v>
      </c>
      <c r="E110" s="145">
        <v>764.92669999999998</v>
      </c>
      <c r="F110" s="145">
        <v>764.92669999999998</v>
      </c>
      <c r="G110" s="142">
        <v>105.30974426003455</v>
      </c>
      <c r="H110" s="142">
        <v>100</v>
      </c>
      <c r="J110" s="142"/>
    </row>
    <row r="111" spans="1:10" ht="45" x14ac:dyDescent="0.25">
      <c r="A111" s="143">
        <v>98</v>
      </c>
      <c r="B111" s="139" t="s">
        <v>1655</v>
      </c>
      <c r="C111" s="140" t="s">
        <v>1374</v>
      </c>
      <c r="D111" s="144">
        <v>10467.964699999999</v>
      </c>
      <c r="E111" s="145">
        <v>11036.1711</v>
      </c>
      <c r="F111" s="145">
        <v>11034.543439020001</v>
      </c>
      <c r="G111" s="142">
        <v>105.41250142943261</v>
      </c>
      <c r="H111" s="142">
        <v>99.98525157896475</v>
      </c>
      <c r="J111" s="142"/>
    </row>
    <row r="112" spans="1:10" ht="33.75" x14ac:dyDescent="0.25">
      <c r="A112" s="138">
        <v>99</v>
      </c>
      <c r="B112" s="139" t="s">
        <v>1656</v>
      </c>
      <c r="C112" s="140" t="s">
        <v>997</v>
      </c>
      <c r="D112" s="144">
        <v>3942.2380000000003</v>
      </c>
      <c r="E112" s="145">
        <v>4164.4023999999999</v>
      </c>
      <c r="F112" s="145">
        <v>4164.4023999999999</v>
      </c>
      <c r="G112" s="142">
        <v>105.63548928299102</v>
      </c>
      <c r="H112" s="142">
        <v>100</v>
      </c>
      <c r="J112" s="142"/>
    </row>
    <row r="113" spans="1:10" ht="33.75" x14ac:dyDescent="0.25">
      <c r="A113" s="143">
        <v>100</v>
      </c>
      <c r="B113" s="139" t="s">
        <v>1657</v>
      </c>
      <c r="C113" s="140" t="s">
        <v>993</v>
      </c>
      <c r="D113" s="144">
        <v>10995.546700000001</v>
      </c>
      <c r="E113" s="145">
        <v>10995.546700000001</v>
      </c>
      <c r="F113" s="145">
        <v>10995.546700000001</v>
      </c>
      <c r="G113" s="142">
        <v>100</v>
      </c>
      <c r="H113" s="142">
        <v>100</v>
      </c>
      <c r="J113" s="142"/>
    </row>
    <row r="114" spans="1:10" ht="22.5" x14ac:dyDescent="0.25">
      <c r="A114" s="138">
        <v>101</v>
      </c>
      <c r="B114" s="139" t="s">
        <v>1658</v>
      </c>
      <c r="C114" s="140" t="s">
        <v>991</v>
      </c>
      <c r="D114" s="144">
        <v>561.68299999999999</v>
      </c>
      <c r="E114" s="145">
        <v>694.79250000000002</v>
      </c>
      <c r="F114" s="145">
        <v>650.95281189000002</v>
      </c>
      <c r="G114" s="142">
        <v>115.89327287633773</v>
      </c>
      <c r="H114" s="142">
        <v>93.690247360183079</v>
      </c>
      <c r="J114" s="142"/>
    </row>
    <row r="115" spans="1:10" ht="22.5" x14ac:dyDescent="0.25">
      <c r="A115" s="143">
        <v>102</v>
      </c>
      <c r="B115" s="139" t="s">
        <v>1659</v>
      </c>
      <c r="C115" s="140" t="s">
        <v>933</v>
      </c>
      <c r="D115" s="144">
        <v>1453.5388</v>
      </c>
      <c r="E115" s="145">
        <v>1740.7603999999999</v>
      </c>
      <c r="F115" s="145">
        <v>1733.67915348</v>
      </c>
      <c r="G115" s="142">
        <v>119.2729876546811</v>
      </c>
      <c r="H115" s="142">
        <v>99.593209581284142</v>
      </c>
      <c r="J115" s="142"/>
    </row>
    <row r="116" spans="1:10" ht="22.5" x14ac:dyDescent="0.25">
      <c r="A116" s="138">
        <v>103</v>
      </c>
      <c r="B116" s="139" t="s">
        <v>1660</v>
      </c>
      <c r="C116" s="140" t="s">
        <v>910</v>
      </c>
      <c r="D116" s="144">
        <v>159537.05240000002</v>
      </c>
      <c r="E116" s="145">
        <v>159576.071</v>
      </c>
      <c r="F116" s="145">
        <v>159198.00661362</v>
      </c>
      <c r="G116" s="142">
        <v>99.787481477638224</v>
      </c>
      <c r="H116" s="142">
        <v>99.763082031027068</v>
      </c>
      <c r="J116" s="142"/>
    </row>
    <row r="117" spans="1:10" ht="22.5" x14ac:dyDescent="0.25">
      <c r="A117" s="138">
        <v>104</v>
      </c>
      <c r="B117" s="139" t="s">
        <v>1661</v>
      </c>
      <c r="C117" s="140" t="s">
        <v>1361</v>
      </c>
      <c r="D117" s="144">
        <v>73787.606299999999</v>
      </c>
      <c r="E117" s="145">
        <v>76562.964600000007</v>
      </c>
      <c r="F117" s="145">
        <v>74950.599219690004</v>
      </c>
      <c r="G117" s="142">
        <v>101.57613585533809</v>
      </c>
      <c r="H117" s="142">
        <v>97.894066160141875</v>
      </c>
      <c r="J117" s="142"/>
    </row>
    <row r="119" spans="1:10" ht="19.5" customHeight="1" x14ac:dyDescent="0.25">
      <c r="A119" s="972" t="s">
        <v>1788</v>
      </c>
      <c r="B119" s="972"/>
      <c r="C119" s="972"/>
      <c r="D119" s="972"/>
      <c r="E119" s="972"/>
      <c r="F119" s="972"/>
      <c r="G119" s="972"/>
      <c r="H119" s="972"/>
    </row>
    <row r="120" spans="1:10" ht="18" customHeight="1" x14ac:dyDescent="0.25">
      <c r="A120" s="973" t="s">
        <v>1789</v>
      </c>
      <c r="B120" s="973"/>
      <c r="C120" s="973"/>
      <c r="D120" s="973"/>
      <c r="E120" s="973"/>
      <c r="F120" s="973"/>
      <c r="G120" s="973"/>
      <c r="H120" s="973"/>
    </row>
    <row r="121" spans="1:10" ht="15" customHeight="1" x14ac:dyDescent="0.25">
      <c r="A121" s="973" t="s">
        <v>2408</v>
      </c>
      <c r="B121" s="973"/>
      <c r="C121" s="973"/>
      <c r="D121" s="973"/>
      <c r="E121" s="973"/>
      <c r="F121" s="973"/>
      <c r="G121" s="973"/>
      <c r="H121" s="973"/>
    </row>
  </sheetData>
  <mergeCells count="16">
    <mergeCell ref="A4:H4"/>
    <mergeCell ref="A5:H5"/>
    <mergeCell ref="A6:H6"/>
    <mergeCell ref="A7:H7"/>
    <mergeCell ref="A9:A11"/>
    <mergeCell ref="B9:B11"/>
    <mergeCell ref="C9:C11"/>
    <mergeCell ref="D9:E9"/>
    <mergeCell ref="F9:H9"/>
    <mergeCell ref="D10:D11"/>
    <mergeCell ref="A119:H119"/>
    <mergeCell ref="A120:H120"/>
    <mergeCell ref="A121:H121"/>
    <mergeCell ref="E10:E11"/>
    <mergeCell ref="F10:F11"/>
    <mergeCell ref="G10:H10"/>
  </mergeCells>
  <pageMargins left="0.23622047244094491" right="0.31496062992125984" top="0.43307086614173229" bottom="0.47244094488188981" header="0.31496062992125984" footer="0.31496062992125984"/>
  <pageSetup paperSize="9" scale="80" orientation="portrait" useFirstPageNumber="1" r:id="rId1"/>
  <headerFooter>
    <oddFooter>&amp;C 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44"/>
  <sheetViews>
    <sheetView showZeros="0" topLeftCell="A370" workbookViewId="0">
      <selection activeCell="H437" sqref="H437:I437"/>
    </sheetView>
  </sheetViews>
  <sheetFormatPr defaultRowHeight="12.75" x14ac:dyDescent="0.2"/>
  <cols>
    <col min="1" max="1" width="6.42578125" style="791" customWidth="1"/>
    <col min="2" max="2" width="53" style="791" customWidth="1"/>
    <col min="3" max="3" width="4.5703125" style="791" customWidth="1"/>
    <col min="4" max="4" width="5" style="791" customWidth="1"/>
    <col min="5" max="5" width="15.140625" style="791" customWidth="1"/>
    <col min="6" max="7" width="15.140625" style="822" customWidth="1"/>
    <col min="8" max="9" width="15.140625" style="791" customWidth="1"/>
    <col min="10" max="12" width="8.85546875" style="791" hidden="1" customWidth="1"/>
    <col min="13" max="13" width="0" style="791" hidden="1" customWidth="1"/>
    <col min="14" max="14" width="12.140625" style="791" hidden="1" customWidth="1"/>
    <col min="15" max="20" width="0" style="791" hidden="1" customWidth="1"/>
    <col min="21" max="21" width="11.85546875" style="791" customWidth="1"/>
    <col min="22" max="22" width="14.42578125" style="791" customWidth="1"/>
    <col min="23" max="256" width="9.140625" style="791"/>
    <col min="257" max="257" width="6.42578125" style="791" customWidth="1"/>
    <col min="258" max="258" width="53" style="791" customWidth="1"/>
    <col min="259" max="259" width="4.5703125" style="791" customWidth="1"/>
    <col min="260" max="260" width="5" style="791" customWidth="1"/>
    <col min="261" max="265" width="15.140625" style="791" customWidth="1"/>
    <col min="266" max="276" width="0" style="791" hidden="1" customWidth="1"/>
    <col min="277" max="277" width="11.85546875" style="791" customWidth="1"/>
    <col min="278" max="278" width="14.42578125" style="791" customWidth="1"/>
    <col min="279" max="512" width="9.140625" style="791"/>
    <col min="513" max="513" width="6.42578125" style="791" customWidth="1"/>
    <col min="514" max="514" width="53" style="791" customWidth="1"/>
    <col min="515" max="515" width="4.5703125" style="791" customWidth="1"/>
    <col min="516" max="516" width="5" style="791" customWidth="1"/>
    <col min="517" max="521" width="15.140625" style="791" customWidth="1"/>
    <col min="522" max="532" width="0" style="791" hidden="1" customWidth="1"/>
    <col min="533" max="533" width="11.85546875" style="791" customWidth="1"/>
    <col min="534" max="534" width="14.42578125" style="791" customWidth="1"/>
    <col min="535" max="768" width="9.140625" style="791"/>
    <col min="769" max="769" width="6.42578125" style="791" customWidth="1"/>
    <col min="770" max="770" width="53" style="791" customWidth="1"/>
    <col min="771" max="771" width="4.5703125" style="791" customWidth="1"/>
    <col min="772" max="772" width="5" style="791" customWidth="1"/>
    <col min="773" max="777" width="15.140625" style="791" customWidth="1"/>
    <col min="778" max="788" width="0" style="791" hidden="1" customWidth="1"/>
    <col min="789" max="789" width="11.85546875" style="791" customWidth="1"/>
    <col min="790" max="790" width="14.42578125" style="791" customWidth="1"/>
    <col min="791" max="1024" width="9.140625" style="791"/>
    <col min="1025" max="1025" width="6.42578125" style="791" customWidth="1"/>
    <col min="1026" max="1026" width="53" style="791" customWidth="1"/>
    <col min="1027" max="1027" width="4.5703125" style="791" customWidth="1"/>
    <col min="1028" max="1028" width="5" style="791" customWidth="1"/>
    <col min="1029" max="1033" width="15.140625" style="791" customWidth="1"/>
    <col min="1034" max="1044" width="0" style="791" hidden="1" customWidth="1"/>
    <col min="1045" max="1045" width="11.85546875" style="791" customWidth="1"/>
    <col min="1046" max="1046" width="14.42578125" style="791" customWidth="1"/>
    <col min="1047" max="1280" width="9.140625" style="791"/>
    <col min="1281" max="1281" width="6.42578125" style="791" customWidth="1"/>
    <col min="1282" max="1282" width="53" style="791" customWidth="1"/>
    <col min="1283" max="1283" width="4.5703125" style="791" customWidth="1"/>
    <col min="1284" max="1284" width="5" style="791" customWidth="1"/>
    <col min="1285" max="1289" width="15.140625" style="791" customWidth="1"/>
    <col min="1290" max="1300" width="0" style="791" hidden="1" customWidth="1"/>
    <col min="1301" max="1301" width="11.85546875" style="791" customWidth="1"/>
    <col min="1302" max="1302" width="14.42578125" style="791" customWidth="1"/>
    <col min="1303" max="1536" width="9.140625" style="791"/>
    <col min="1537" max="1537" width="6.42578125" style="791" customWidth="1"/>
    <col min="1538" max="1538" width="53" style="791" customWidth="1"/>
    <col min="1539" max="1539" width="4.5703125" style="791" customWidth="1"/>
    <col min="1540" max="1540" width="5" style="791" customWidth="1"/>
    <col min="1541" max="1545" width="15.140625" style="791" customWidth="1"/>
    <col min="1546" max="1556" width="0" style="791" hidden="1" customWidth="1"/>
    <col min="1557" max="1557" width="11.85546875" style="791" customWidth="1"/>
    <col min="1558" max="1558" width="14.42578125" style="791" customWidth="1"/>
    <col min="1559" max="1792" width="9.140625" style="791"/>
    <col min="1793" max="1793" width="6.42578125" style="791" customWidth="1"/>
    <col min="1794" max="1794" width="53" style="791" customWidth="1"/>
    <col min="1795" max="1795" width="4.5703125" style="791" customWidth="1"/>
    <col min="1796" max="1796" width="5" style="791" customWidth="1"/>
    <col min="1797" max="1801" width="15.140625" style="791" customWidth="1"/>
    <col min="1802" max="1812" width="0" style="791" hidden="1" customWidth="1"/>
    <col min="1813" max="1813" width="11.85546875" style="791" customWidth="1"/>
    <col min="1814" max="1814" width="14.42578125" style="791" customWidth="1"/>
    <col min="1815" max="2048" width="9.140625" style="791"/>
    <col min="2049" max="2049" width="6.42578125" style="791" customWidth="1"/>
    <col min="2050" max="2050" width="53" style="791" customWidth="1"/>
    <col min="2051" max="2051" width="4.5703125" style="791" customWidth="1"/>
    <col min="2052" max="2052" width="5" style="791" customWidth="1"/>
    <col min="2053" max="2057" width="15.140625" style="791" customWidth="1"/>
    <col min="2058" max="2068" width="0" style="791" hidden="1" customWidth="1"/>
    <col min="2069" max="2069" width="11.85546875" style="791" customWidth="1"/>
    <col min="2070" max="2070" width="14.42578125" style="791" customWidth="1"/>
    <col min="2071" max="2304" width="9.140625" style="791"/>
    <col min="2305" max="2305" width="6.42578125" style="791" customWidth="1"/>
    <col min="2306" max="2306" width="53" style="791" customWidth="1"/>
    <col min="2307" max="2307" width="4.5703125" style="791" customWidth="1"/>
    <col min="2308" max="2308" width="5" style="791" customWidth="1"/>
    <col min="2309" max="2313" width="15.140625" style="791" customWidth="1"/>
    <col min="2314" max="2324" width="0" style="791" hidden="1" customWidth="1"/>
    <col min="2325" max="2325" width="11.85546875" style="791" customWidth="1"/>
    <col min="2326" max="2326" width="14.42578125" style="791" customWidth="1"/>
    <col min="2327" max="2560" width="9.140625" style="791"/>
    <col min="2561" max="2561" width="6.42578125" style="791" customWidth="1"/>
    <col min="2562" max="2562" width="53" style="791" customWidth="1"/>
    <col min="2563" max="2563" width="4.5703125" style="791" customWidth="1"/>
    <col min="2564" max="2564" width="5" style="791" customWidth="1"/>
    <col min="2565" max="2569" width="15.140625" style="791" customWidth="1"/>
    <col min="2570" max="2580" width="0" style="791" hidden="1" customWidth="1"/>
    <col min="2581" max="2581" width="11.85546875" style="791" customWidth="1"/>
    <col min="2582" max="2582" width="14.42578125" style="791" customWidth="1"/>
    <col min="2583" max="2816" width="9.140625" style="791"/>
    <col min="2817" max="2817" width="6.42578125" style="791" customWidth="1"/>
    <col min="2818" max="2818" width="53" style="791" customWidth="1"/>
    <col min="2819" max="2819" width="4.5703125" style="791" customWidth="1"/>
    <col min="2820" max="2820" width="5" style="791" customWidth="1"/>
    <col min="2821" max="2825" width="15.140625" style="791" customWidth="1"/>
    <col min="2826" max="2836" width="0" style="791" hidden="1" customWidth="1"/>
    <col min="2837" max="2837" width="11.85546875" style="791" customWidth="1"/>
    <col min="2838" max="2838" width="14.42578125" style="791" customWidth="1"/>
    <col min="2839" max="3072" width="9.140625" style="791"/>
    <col min="3073" max="3073" width="6.42578125" style="791" customWidth="1"/>
    <col min="3074" max="3074" width="53" style="791" customWidth="1"/>
    <col min="3075" max="3075" width="4.5703125" style="791" customWidth="1"/>
    <col min="3076" max="3076" width="5" style="791" customWidth="1"/>
    <col min="3077" max="3081" width="15.140625" style="791" customWidth="1"/>
    <col min="3082" max="3092" width="0" style="791" hidden="1" customWidth="1"/>
    <col min="3093" max="3093" width="11.85546875" style="791" customWidth="1"/>
    <col min="3094" max="3094" width="14.42578125" style="791" customWidth="1"/>
    <col min="3095" max="3328" width="9.140625" style="791"/>
    <col min="3329" max="3329" width="6.42578125" style="791" customWidth="1"/>
    <col min="3330" max="3330" width="53" style="791" customWidth="1"/>
    <col min="3331" max="3331" width="4.5703125" style="791" customWidth="1"/>
    <col min="3332" max="3332" width="5" style="791" customWidth="1"/>
    <col min="3333" max="3337" width="15.140625" style="791" customWidth="1"/>
    <col min="3338" max="3348" width="0" style="791" hidden="1" customWidth="1"/>
    <col min="3349" max="3349" width="11.85546875" style="791" customWidth="1"/>
    <col min="3350" max="3350" width="14.42578125" style="791" customWidth="1"/>
    <col min="3351" max="3584" width="9.140625" style="791"/>
    <col min="3585" max="3585" width="6.42578125" style="791" customWidth="1"/>
    <col min="3586" max="3586" width="53" style="791" customWidth="1"/>
    <col min="3587" max="3587" width="4.5703125" style="791" customWidth="1"/>
    <col min="3588" max="3588" width="5" style="791" customWidth="1"/>
    <col min="3589" max="3593" width="15.140625" style="791" customWidth="1"/>
    <col min="3594" max="3604" width="0" style="791" hidden="1" customWidth="1"/>
    <col min="3605" max="3605" width="11.85546875" style="791" customWidth="1"/>
    <col min="3606" max="3606" width="14.42578125" style="791" customWidth="1"/>
    <col min="3607" max="3840" width="9.140625" style="791"/>
    <col min="3841" max="3841" width="6.42578125" style="791" customWidth="1"/>
    <col min="3842" max="3842" width="53" style="791" customWidth="1"/>
    <col min="3843" max="3843" width="4.5703125" style="791" customWidth="1"/>
    <col min="3844" max="3844" width="5" style="791" customWidth="1"/>
    <col min="3845" max="3849" width="15.140625" style="791" customWidth="1"/>
    <col min="3850" max="3860" width="0" style="791" hidden="1" customWidth="1"/>
    <col min="3861" max="3861" width="11.85546875" style="791" customWidth="1"/>
    <col min="3862" max="3862" width="14.42578125" style="791" customWidth="1"/>
    <col min="3863" max="4096" width="9.140625" style="791"/>
    <col min="4097" max="4097" width="6.42578125" style="791" customWidth="1"/>
    <col min="4098" max="4098" width="53" style="791" customWidth="1"/>
    <col min="4099" max="4099" width="4.5703125" style="791" customWidth="1"/>
    <col min="4100" max="4100" width="5" style="791" customWidth="1"/>
    <col min="4101" max="4105" width="15.140625" style="791" customWidth="1"/>
    <col min="4106" max="4116" width="0" style="791" hidden="1" customWidth="1"/>
    <col min="4117" max="4117" width="11.85546875" style="791" customWidth="1"/>
    <col min="4118" max="4118" width="14.42578125" style="791" customWidth="1"/>
    <col min="4119" max="4352" width="9.140625" style="791"/>
    <col min="4353" max="4353" width="6.42578125" style="791" customWidth="1"/>
    <col min="4354" max="4354" width="53" style="791" customWidth="1"/>
    <col min="4355" max="4355" width="4.5703125" style="791" customWidth="1"/>
    <col min="4356" max="4356" width="5" style="791" customWidth="1"/>
    <col min="4357" max="4361" width="15.140625" style="791" customWidth="1"/>
    <col min="4362" max="4372" width="0" style="791" hidden="1" customWidth="1"/>
    <col min="4373" max="4373" width="11.85546875" style="791" customWidth="1"/>
    <col min="4374" max="4374" width="14.42578125" style="791" customWidth="1"/>
    <col min="4375" max="4608" width="9.140625" style="791"/>
    <col min="4609" max="4609" width="6.42578125" style="791" customWidth="1"/>
    <col min="4610" max="4610" width="53" style="791" customWidth="1"/>
    <col min="4611" max="4611" width="4.5703125" style="791" customWidth="1"/>
    <col min="4612" max="4612" width="5" style="791" customWidth="1"/>
    <col min="4613" max="4617" width="15.140625" style="791" customWidth="1"/>
    <col min="4618" max="4628" width="0" style="791" hidden="1" customWidth="1"/>
    <col min="4629" max="4629" width="11.85546875" style="791" customWidth="1"/>
    <col min="4630" max="4630" width="14.42578125" style="791" customWidth="1"/>
    <col min="4631" max="4864" width="9.140625" style="791"/>
    <col min="4865" max="4865" width="6.42578125" style="791" customWidth="1"/>
    <col min="4866" max="4866" width="53" style="791" customWidth="1"/>
    <col min="4867" max="4867" width="4.5703125" style="791" customWidth="1"/>
    <col min="4868" max="4868" width="5" style="791" customWidth="1"/>
    <col min="4869" max="4873" width="15.140625" style="791" customWidth="1"/>
    <col min="4874" max="4884" width="0" style="791" hidden="1" customWidth="1"/>
    <col min="4885" max="4885" width="11.85546875" style="791" customWidth="1"/>
    <col min="4886" max="4886" width="14.42578125" style="791" customWidth="1"/>
    <col min="4887" max="5120" width="9.140625" style="791"/>
    <col min="5121" max="5121" width="6.42578125" style="791" customWidth="1"/>
    <col min="5122" max="5122" width="53" style="791" customWidth="1"/>
    <col min="5123" max="5123" width="4.5703125" style="791" customWidth="1"/>
    <col min="5124" max="5124" width="5" style="791" customWidth="1"/>
    <col min="5125" max="5129" width="15.140625" style="791" customWidth="1"/>
    <col min="5130" max="5140" width="0" style="791" hidden="1" customWidth="1"/>
    <col min="5141" max="5141" width="11.85546875" style="791" customWidth="1"/>
    <col min="5142" max="5142" width="14.42578125" style="791" customWidth="1"/>
    <col min="5143" max="5376" width="9.140625" style="791"/>
    <col min="5377" max="5377" width="6.42578125" style="791" customWidth="1"/>
    <col min="5378" max="5378" width="53" style="791" customWidth="1"/>
    <col min="5379" max="5379" width="4.5703125" style="791" customWidth="1"/>
    <col min="5380" max="5380" width="5" style="791" customWidth="1"/>
    <col min="5381" max="5385" width="15.140625" style="791" customWidth="1"/>
    <col min="5386" max="5396" width="0" style="791" hidden="1" customWidth="1"/>
    <col min="5397" max="5397" width="11.85546875" style="791" customWidth="1"/>
    <col min="5398" max="5398" width="14.42578125" style="791" customWidth="1"/>
    <col min="5399" max="5632" width="9.140625" style="791"/>
    <col min="5633" max="5633" width="6.42578125" style="791" customWidth="1"/>
    <col min="5634" max="5634" width="53" style="791" customWidth="1"/>
    <col min="5635" max="5635" width="4.5703125" style="791" customWidth="1"/>
    <col min="5636" max="5636" width="5" style="791" customWidth="1"/>
    <col min="5637" max="5641" width="15.140625" style="791" customWidth="1"/>
    <col min="5642" max="5652" width="0" style="791" hidden="1" customWidth="1"/>
    <col min="5653" max="5653" width="11.85546875" style="791" customWidth="1"/>
    <col min="5654" max="5654" width="14.42578125" style="791" customWidth="1"/>
    <col min="5655" max="5888" width="9.140625" style="791"/>
    <col min="5889" max="5889" width="6.42578125" style="791" customWidth="1"/>
    <col min="5890" max="5890" width="53" style="791" customWidth="1"/>
    <col min="5891" max="5891" width="4.5703125" style="791" customWidth="1"/>
    <col min="5892" max="5892" width="5" style="791" customWidth="1"/>
    <col min="5893" max="5897" width="15.140625" style="791" customWidth="1"/>
    <col min="5898" max="5908" width="0" style="791" hidden="1" customWidth="1"/>
    <col min="5909" max="5909" width="11.85546875" style="791" customWidth="1"/>
    <col min="5910" max="5910" width="14.42578125" style="791" customWidth="1"/>
    <col min="5911" max="6144" width="9.140625" style="791"/>
    <col min="6145" max="6145" width="6.42578125" style="791" customWidth="1"/>
    <col min="6146" max="6146" width="53" style="791" customWidth="1"/>
    <col min="6147" max="6147" width="4.5703125" style="791" customWidth="1"/>
    <col min="6148" max="6148" width="5" style="791" customWidth="1"/>
    <col min="6149" max="6153" width="15.140625" style="791" customWidth="1"/>
    <col min="6154" max="6164" width="0" style="791" hidden="1" customWidth="1"/>
    <col min="6165" max="6165" width="11.85546875" style="791" customWidth="1"/>
    <col min="6166" max="6166" width="14.42578125" style="791" customWidth="1"/>
    <col min="6167" max="6400" width="9.140625" style="791"/>
    <col min="6401" max="6401" width="6.42578125" style="791" customWidth="1"/>
    <col min="6402" max="6402" width="53" style="791" customWidth="1"/>
    <col min="6403" max="6403" width="4.5703125" style="791" customWidth="1"/>
    <col min="6404" max="6404" width="5" style="791" customWidth="1"/>
    <col min="6405" max="6409" width="15.140625" style="791" customWidth="1"/>
    <col min="6410" max="6420" width="0" style="791" hidden="1" customWidth="1"/>
    <col min="6421" max="6421" width="11.85546875" style="791" customWidth="1"/>
    <col min="6422" max="6422" width="14.42578125" style="791" customWidth="1"/>
    <col min="6423" max="6656" width="9.140625" style="791"/>
    <col min="6657" max="6657" width="6.42578125" style="791" customWidth="1"/>
    <col min="6658" max="6658" width="53" style="791" customWidth="1"/>
    <col min="6659" max="6659" width="4.5703125" style="791" customWidth="1"/>
    <col min="6660" max="6660" width="5" style="791" customWidth="1"/>
    <col min="6661" max="6665" width="15.140625" style="791" customWidth="1"/>
    <col min="6666" max="6676" width="0" style="791" hidden="1" customWidth="1"/>
    <col min="6677" max="6677" width="11.85546875" style="791" customWidth="1"/>
    <col min="6678" max="6678" width="14.42578125" style="791" customWidth="1"/>
    <col min="6679" max="6912" width="9.140625" style="791"/>
    <col min="6913" max="6913" width="6.42578125" style="791" customWidth="1"/>
    <col min="6914" max="6914" width="53" style="791" customWidth="1"/>
    <col min="6915" max="6915" width="4.5703125" style="791" customWidth="1"/>
    <col min="6916" max="6916" width="5" style="791" customWidth="1"/>
    <col min="6917" max="6921" width="15.140625" style="791" customWidth="1"/>
    <col min="6922" max="6932" width="0" style="791" hidden="1" customWidth="1"/>
    <col min="6933" max="6933" width="11.85546875" style="791" customWidth="1"/>
    <col min="6934" max="6934" width="14.42578125" style="791" customWidth="1"/>
    <col min="6935" max="7168" width="9.140625" style="791"/>
    <col min="7169" max="7169" width="6.42578125" style="791" customWidth="1"/>
    <col min="7170" max="7170" width="53" style="791" customWidth="1"/>
    <col min="7171" max="7171" width="4.5703125" style="791" customWidth="1"/>
    <col min="7172" max="7172" width="5" style="791" customWidth="1"/>
    <col min="7173" max="7177" width="15.140625" style="791" customWidth="1"/>
    <col min="7178" max="7188" width="0" style="791" hidden="1" customWidth="1"/>
    <col min="7189" max="7189" width="11.85546875" style="791" customWidth="1"/>
    <col min="7190" max="7190" width="14.42578125" style="791" customWidth="1"/>
    <col min="7191" max="7424" width="9.140625" style="791"/>
    <col min="7425" max="7425" width="6.42578125" style="791" customWidth="1"/>
    <col min="7426" max="7426" width="53" style="791" customWidth="1"/>
    <col min="7427" max="7427" width="4.5703125" style="791" customWidth="1"/>
    <col min="7428" max="7428" width="5" style="791" customWidth="1"/>
    <col min="7429" max="7433" width="15.140625" style="791" customWidth="1"/>
    <col min="7434" max="7444" width="0" style="791" hidden="1" customWidth="1"/>
    <col min="7445" max="7445" width="11.85546875" style="791" customWidth="1"/>
    <col min="7446" max="7446" width="14.42578125" style="791" customWidth="1"/>
    <col min="7447" max="7680" width="9.140625" style="791"/>
    <col min="7681" max="7681" width="6.42578125" style="791" customWidth="1"/>
    <col min="7682" max="7682" width="53" style="791" customWidth="1"/>
    <col min="7683" max="7683" width="4.5703125" style="791" customWidth="1"/>
    <col min="7684" max="7684" width="5" style="791" customWidth="1"/>
    <col min="7685" max="7689" width="15.140625" style="791" customWidth="1"/>
    <col min="7690" max="7700" width="0" style="791" hidden="1" customWidth="1"/>
    <col min="7701" max="7701" width="11.85546875" style="791" customWidth="1"/>
    <col min="7702" max="7702" width="14.42578125" style="791" customWidth="1"/>
    <col min="7703" max="7936" width="9.140625" style="791"/>
    <col min="7937" max="7937" width="6.42578125" style="791" customWidth="1"/>
    <col min="7938" max="7938" width="53" style="791" customWidth="1"/>
    <col min="7939" max="7939" width="4.5703125" style="791" customWidth="1"/>
    <col min="7940" max="7940" width="5" style="791" customWidth="1"/>
    <col min="7941" max="7945" width="15.140625" style="791" customWidth="1"/>
    <col min="7946" max="7956" width="0" style="791" hidden="1" customWidth="1"/>
    <col min="7957" max="7957" width="11.85546875" style="791" customWidth="1"/>
    <col min="7958" max="7958" width="14.42578125" style="791" customWidth="1"/>
    <col min="7959" max="8192" width="9.140625" style="791"/>
    <col min="8193" max="8193" width="6.42578125" style="791" customWidth="1"/>
    <col min="8194" max="8194" width="53" style="791" customWidth="1"/>
    <col min="8195" max="8195" width="4.5703125" style="791" customWidth="1"/>
    <col min="8196" max="8196" width="5" style="791" customWidth="1"/>
    <col min="8197" max="8201" width="15.140625" style="791" customWidth="1"/>
    <col min="8202" max="8212" width="0" style="791" hidden="1" customWidth="1"/>
    <col min="8213" max="8213" width="11.85546875" style="791" customWidth="1"/>
    <col min="8214" max="8214" width="14.42578125" style="791" customWidth="1"/>
    <col min="8215" max="8448" width="9.140625" style="791"/>
    <col min="8449" max="8449" width="6.42578125" style="791" customWidth="1"/>
    <col min="8450" max="8450" width="53" style="791" customWidth="1"/>
    <col min="8451" max="8451" width="4.5703125" style="791" customWidth="1"/>
    <col min="8452" max="8452" width="5" style="791" customWidth="1"/>
    <col min="8453" max="8457" width="15.140625" style="791" customWidth="1"/>
    <col min="8458" max="8468" width="0" style="791" hidden="1" customWidth="1"/>
    <col min="8469" max="8469" width="11.85546875" style="791" customWidth="1"/>
    <col min="8470" max="8470" width="14.42578125" style="791" customWidth="1"/>
    <col min="8471" max="8704" width="9.140625" style="791"/>
    <col min="8705" max="8705" width="6.42578125" style="791" customWidth="1"/>
    <col min="8706" max="8706" width="53" style="791" customWidth="1"/>
    <col min="8707" max="8707" width="4.5703125" style="791" customWidth="1"/>
    <col min="8708" max="8708" width="5" style="791" customWidth="1"/>
    <col min="8709" max="8713" width="15.140625" style="791" customWidth="1"/>
    <col min="8714" max="8724" width="0" style="791" hidden="1" customWidth="1"/>
    <col min="8725" max="8725" width="11.85546875" style="791" customWidth="1"/>
    <col min="8726" max="8726" width="14.42578125" style="791" customWidth="1"/>
    <col min="8727" max="8960" width="9.140625" style="791"/>
    <col min="8961" max="8961" width="6.42578125" style="791" customWidth="1"/>
    <col min="8962" max="8962" width="53" style="791" customWidth="1"/>
    <col min="8963" max="8963" width="4.5703125" style="791" customWidth="1"/>
    <col min="8964" max="8964" width="5" style="791" customWidth="1"/>
    <col min="8965" max="8969" width="15.140625" style="791" customWidth="1"/>
    <col min="8970" max="8980" width="0" style="791" hidden="1" customWidth="1"/>
    <col min="8981" max="8981" width="11.85546875" style="791" customWidth="1"/>
    <col min="8982" max="8982" width="14.42578125" style="791" customWidth="1"/>
    <col min="8983" max="9216" width="9.140625" style="791"/>
    <col min="9217" max="9217" width="6.42578125" style="791" customWidth="1"/>
    <col min="9218" max="9218" width="53" style="791" customWidth="1"/>
    <col min="9219" max="9219" width="4.5703125" style="791" customWidth="1"/>
    <col min="9220" max="9220" width="5" style="791" customWidth="1"/>
    <col min="9221" max="9225" width="15.140625" style="791" customWidth="1"/>
    <col min="9226" max="9236" width="0" style="791" hidden="1" customWidth="1"/>
    <col min="9237" max="9237" width="11.85546875" style="791" customWidth="1"/>
    <col min="9238" max="9238" width="14.42578125" style="791" customWidth="1"/>
    <col min="9239" max="9472" width="9.140625" style="791"/>
    <col min="9473" max="9473" width="6.42578125" style="791" customWidth="1"/>
    <col min="9474" max="9474" width="53" style="791" customWidth="1"/>
    <col min="9475" max="9475" width="4.5703125" style="791" customWidth="1"/>
    <col min="9476" max="9476" width="5" style="791" customWidth="1"/>
    <col min="9477" max="9481" width="15.140625" style="791" customWidth="1"/>
    <col min="9482" max="9492" width="0" style="791" hidden="1" customWidth="1"/>
    <col min="9493" max="9493" width="11.85546875" style="791" customWidth="1"/>
    <col min="9494" max="9494" width="14.42578125" style="791" customWidth="1"/>
    <col min="9495" max="9728" width="9.140625" style="791"/>
    <col min="9729" max="9729" width="6.42578125" style="791" customWidth="1"/>
    <col min="9730" max="9730" width="53" style="791" customWidth="1"/>
    <col min="9731" max="9731" width="4.5703125" style="791" customWidth="1"/>
    <col min="9732" max="9732" width="5" style="791" customWidth="1"/>
    <col min="9733" max="9737" width="15.140625" style="791" customWidth="1"/>
    <col min="9738" max="9748" width="0" style="791" hidden="1" customWidth="1"/>
    <col min="9749" max="9749" width="11.85546875" style="791" customWidth="1"/>
    <col min="9750" max="9750" width="14.42578125" style="791" customWidth="1"/>
    <col min="9751" max="9984" width="9.140625" style="791"/>
    <col min="9985" max="9985" width="6.42578125" style="791" customWidth="1"/>
    <col min="9986" max="9986" width="53" style="791" customWidth="1"/>
    <col min="9987" max="9987" width="4.5703125" style="791" customWidth="1"/>
    <col min="9988" max="9988" width="5" style="791" customWidth="1"/>
    <col min="9989" max="9993" width="15.140625" style="791" customWidth="1"/>
    <col min="9994" max="10004" width="0" style="791" hidden="1" customWidth="1"/>
    <col min="10005" max="10005" width="11.85546875" style="791" customWidth="1"/>
    <col min="10006" max="10006" width="14.42578125" style="791" customWidth="1"/>
    <col min="10007" max="10240" width="9.140625" style="791"/>
    <col min="10241" max="10241" width="6.42578125" style="791" customWidth="1"/>
    <col min="10242" max="10242" width="53" style="791" customWidth="1"/>
    <col min="10243" max="10243" width="4.5703125" style="791" customWidth="1"/>
    <col min="10244" max="10244" width="5" style="791" customWidth="1"/>
    <col min="10245" max="10249" width="15.140625" style="791" customWidth="1"/>
    <col min="10250" max="10260" width="0" style="791" hidden="1" customWidth="1"/>
    <col min="10261" max="10261" width="11.85546875" style="791" customWidth="1"/>
    <col min="10262" max="10262" width="14.42578125" style="791" customWidth="1"/>
    <col min="10263" max="10496" width="9.140625" style="791"/>
    <col min="10497" max="10497" width="6.42578125" style="791" customWidth="1"/>
    <col min="10498" max="10498" width="53" style="791" customWidth="1"/>
    <col min="10499" max="10499" width="4.5703125" style="791" customWidth="1"/>
    <col min="10500" max="10500" width="5" style="791" customWidth="1"/>
    <col min="10501" max="10505" width="15.140625" style="791" customWidth="1"/>
    <col min="10506" max="10516" width="0" style="791" hidden="1" customWidth="1"/>
    <col min="10517" max="10517" width="11.85546875" style="791" customWidth="1"/>
    <col min="10518" max="10518" width="14.42578125" style="791" customWidth="1"/>
    <col min="10519" max="10752" width="9.140625" style="791"/>
    <col min="10753" max="10753" width="6.42578125" style="791" customWidth="1"/>
    <col min="10754" max="10754" width="53" style="791" customWidth="1"/>
    <col min="10755" max="10755" width="4.5703125" style="791" customWidth="1"/>
    <col min="10756" max="10756" width="5" style="791" customWidth="1"/>
    <col min="10757" max="10761" width="15.140625" style="791" customWidth="1"/>
    <col min="10762" max="10772" width="0" style="791" hidden="1" customWidth="1"/>
    <col min="10773" max="10773" width="11.85546875" style="791" customWidth="1"/>
    <col min="10774" max="10774" width="14.42578125" style="791" customWidth="1"/>
    <col min="10775" max="11008" width="9.140625" style="791"/>
    <col min="11009" max="11009" width="6.42578125" style="791" customWidth="1"/>
    <col min="11010" max="11010" width="53" style="791" customWidth="1"/>
    <col min="11011" max="11011" width="4.5703125" style="791" customWidth="1"/>
    <col min="11012" max="11012" width="5" style="791" customWidth="1"/>
    <col min="11013" max="11017" width="15.140625" style="791" customWidth="1"/>
    <col min="11018" max="11028" width="0" style="791" hidden="1" customWidth="1"/>
    <col min="11029" max="11029" width="11.85546875" style="791" customWidth="1"/>
    <col min="11030" max="11030" width="14.42578125" style="791" customWidth="1"/>
    <col min="11031" max="11264" width="9.140625" style="791"/>
    <col min="11265" max="11265" width="6.42578125" style="791" customWidth="1"/>
    <col min="11266" max="11266" width="53" style="791" customWidth="1"/>
    <col min="11267" max="11267" width="4.5703125" style="791" customWidth="1"/>
    <col min="11268" max="11268" width="5" style="791" customWidth="1"/>
    <col min="11269" max="11273" width="15.140625" style="791" customWidth="1"/>
    <col min="11274" max="11284" width="0" style="791" hidden="1" customWidth="1"/>
    <col min="11285" max="11285" width="11.85546875" style="791" customWidth="1"/>
    <col min="11286" max="11286" width="14.42578125" style="791" customWidth="1"/>
    <col min="11287" max="11520" width="9.140625" style="791"/>
    <col min="11521" max="11521" width="6.42578125" style="791" customWidth="1"/>
    <col min="11522" max="11522" width="53" style="791" customWidth="1"/>
    <col min="11523" max="11523" width="4.5703125" style="791" customWidth="1"/>
    <col min="11524" max="11524" width="5" style="791" customWidth="1"/>
    <col min="11525" max="11529" width="15.140625" style="791" customWidth="1"/>
    <col min="11530" max="11540" width="0" style="791" hidden="1" customWidth="1"/>
    <col min="11541" max="11541" width="11.85546875" style="791" customWidth="1"/>
    <col min="11542" max="11542" width="14.42578125" style="791" customWidth="1"/>
    <col min="11543" max="11776" width="9.140625" style="791"/>
    <col min="11777" max="11777" width="6.42578125" style="791" customWidth="1"/>
    <col min="11778" max="11778" width="53" style="791" customWidth="1"/>
    <col min="11779" max="11779" width="4.5703125" style="791" customWidth="1"/>
    <col min="11780" max="11780" width="5" style="791" customWidth="1"/>
    <col min="11781" max="11785" width="15.140625" style="791" customWidth="1"/>
    <col min="11786" max="11796" width="0" style="791" hidden="1" customWidth="1"/>
    <col min="11797" max="11797" width="11.85546875" style="791" customWidth="1"/>
    <col min="11798" max="11798" width="14.42578125" style="791" customWidth="1"/>
    <col min="11799" max="12032" width="9.140625" style="791"/>
    <col min="12033" max="12033" width="6.42578125" style="791" customWidth="1"/>
    <col min="12034" max="12034" width="53" style="791" customWidth="1"/>
    <col min="12035" max="12035" width="4.5703125" style="791" customWidth="1"/>
    <col min="12036" max="12036" width="5" style="791" customWidth="1"/>
    <col min="12037" max="12041" width="15.140625" style="791" customWidth="1"/>
    <col min="12042" max="12052" width="0" style="791" hidden="1" customWidth="1"/>
    <col min="12053" max="12053" width="11.85546875" style="791" customWidth="1"/>
    <col min="12054" max="12054" width="14.42578125" style="791" customWidth="1"/>
    <col min="12055" max="12288" width="9.140625" style="791"/>
    <col min="12289" max="12289" width="6.42578125" style="791" customWidth="1"/>
    <col min="12290" max="12290" width="53" style="791" customWidth="1"/>
    <col min="12291" max="12291" width="4.5703125" style="791" customWidth="1"/>
    <col min="12292" max="12292" width="5" style="791" customWidth="1"/>
    <col min="12293" max="12297" width="15.140625" style="791" customWidth="1"/>
    <col min="12298" max="12308" width="0" style="791" hidden="1" customWidth="1"/>
    <col min="12309" max="12309" width="11.85546875" style="791" customWidth="1"/>
    <col min="12310" max="12310" width="14.42578125" style="791" customWidth="1"/>
    <col min="12311" max="12544" width="9.140625" style="791"/>
    <col min="12545" max="12545" width="6.42578125" style="791" customWidth="1"/>
    <col min="12546" max="12546" width="53" style="791" customWidth="1"/>
    <col min="12547" max="12547" width="4.5703125" style="791" customWidth="1"/>
    <col min="12548" max="12548" width="5" style="791" customWidth="1"/>
    <col min="12549" max="12553" width="15.140625" style="791" customWidth="1"/>
    <col min="12554" max="12564" width="0" style="791" hidden="1" customWidth="1"/>
    <col min="12565" max="12565" width="11.85546875" style="791" customWidth="1"/>
    <col min="12566" max="12566" width="14.42578125" style="791" customWidth="1"/>
    <col min="12567" max="12800" width="9.140625" style="791"/>
    <col min="12801" max="12801" width="6.42578125" style="791" customWidth="1"/>
    <col min="12802" max="12802" width="53" style="791" customWidth="1"/>
    <col min="12803" max="12803" width="4.5703125" style="791" customWidth="1"/>
    <col min="12804" max="12804" width="5" style="791" customWidth="1"/>
    <col min="12805" max="12809" width="15.140625" style="791" customWidth="1"/>
    <col min="12810" max="12820" width="0" style="791" hidden="1" customWidth="1"/>
    <col min="12821" max="12821" width="11.85546875" style="791" customWidth="1"/>
    <col min="12822" max="12822" width="14.42578125" style="791" customWidth="1"/>
    <col min="12823" max="13056" width="9.140625" style="791"/>
    <col min="13057" max="13057" width="6.42578125" style="791" customWidth="1"/>
    <col min="13058" max="13058" width="53" style="791" customWidth="1"/>
    <col min="13059" max="13059" width="4.5703125" style="791" customWidth="1"/>
    <col min="13060" max="13060" width="5" style="791" customWidth="1"/>
    <col min="13061" max="13065" width="15.140625" style="791" customWidth="1"/>
    <col min="13066" max="13076" width="0" style="791" hidden="1" customWidth="1"/>
    <col min="13077" max="13077" width="11.85546875" style="791" customWidth="1"/>
    <col min="13078" max="13078" width="14.42578125" style="791" customWidth="1"/>
    <col min="13079" max="13312" width="9.140625" style="791"/>
    <col min="13313" max="13313" width="6.42578125" style="791" customWidth="1"/>
    <col min="13314" max="13314" width="53" style="791" customWidth="1"/>
    <col min="13315" max="13315" width="4.5703125" style="791" customWidth="1"/>
    <col min="13316" max="13316" width="5" style="791" customWidth="1"/>
    <col min="13317" max="13321" width="15.140625" style="791" customWidth="1"/>
    <col min="13322" max="13332" width="0" style="791" hidden="1" customWidth="1"/>
    <col min="13333" max="13333" width="11.85546875" style="791" customWidth="1"/>
    <col min="13334" max="13334" width="14.42578125" style="791" customWidth="1"/>
    <col min="13335" max="13568" width="9.140625" style="791"/>
    <col min="13569" max="13569" width="6.42578125" style="791" customWidth="1"/>
    <col min="13570" max="13570" width="53" style="791" customWidth="1"/>
    <col min="13571" max="13571" width="4.5703125" style="791" customWidth="1"/>
    <col min="13572" max="13572" width="5" style="791" customWidth="1"/>
    <col min="13573" max="13577" width="15.140625" style="791" customWidth="1"/>
    <col min="13578" max="13588" width="0" style="791" hidden="1" customWidth="1"/>
    <col min="13589" max="13589" width="11.85546875" style="791" customWidth="1"/>
    <col min="13590" max="13590" width="14.42578125" style="791" customWidth="1"/>
    <col min="13591" max="13824" width="9.140625" style="791"/>
    <col min="13825" max="13825" width="6.42578125" style="791" customWidth="1"/>
    <col min="13826" max="13826" width="53" style="791" customWidth="1"/>
    <col min="13827" max="13827" width="4.5703125" style="791" customWidth="1"/>
    <col min="13828" max="13828" width="5" style="791" customWidth="1"/>
    <col min="13829" max="13833" width="15.140625" style="791" customWidth="1"/>
    <col min="13834" max="13844" width="0" style="791" hidden="1" customWidth="1"/>
    <col min="13845" max="13845" width="11.85546875" style="791" customWidth="1"/>
    <col min="13846" max="13846" width="14.42578125" style="791" customWidth="1"/>
    <col min="13847" max="14080" width="9.140625" style="791"/>
    <col min="14081" max="14081" width="6.42578125" style="791" customWidth="1"/>
    <col min="14082" max="14082" width="53" style="791" customWidth="1"/>
    <col min="14083" max="14083" width="4.5703125" style="791" customWidth="1"/>
    <col min="14084" max="14084" width="5" style="791" customWidth="1"/>
    <col min="14085" max="14089" width="15.140625" style="791" customWidth="1"/>
    <col min="14090" max="14100" width="0" style="791" hidden="1" customWidth="1"/>
    <col min="14101" max="14101" width="11.85546875" style="791" customWidth="1"/>
    <col min="14102" max="14102" width="14.42578125" style="791" customWidth="1"/>
    <col min="14103" max="14336" width="9.140625" style="791"/>
    <col min="14337" max="14337" width="6.42578125" style="791" customWidth="1"/>
    <col min="14338" max="14338" width="53" style="791" customWidth="1"/>
    <col min="14339" max="14339" width="4.5703125" style="791" customWidth="1"/>
    <col min="14340" max="14340" width="5" style="791" customWidth="1"/>
    <col min="14341" max="14345" width="15.140625" style="791" customWidth="1"/>
    <col min="14346" max="14356" width="0" style="791" hidden="1" customWidth="1"/>
    <col min="14357" max="14357" width="11.85546875" style="791" customWidth="1"/>
    <col min="14358" max="14358" width="14.42578125" style="791" customWidth="1"/>
    <col min="14359" max="14592" width="9.140625" style="791"/>
    <col min="14593" max="14593" width="6.42578125" style="791" customWidth="1"/>
    <col min="14594" max="14594" width="53" style="791" customWidth="1"/>
    <col min="14595" max="14595" width="4.5703125" style="791" customWidth="1"/>
    <col min="14596" max="14596" width="5" style="791" customWidth="1"/>
    <col min="14597" max="14601" width="15.140625" style="791" customWidth="1"/>
    <col min="14602" max="14612" width="0" style="791" hidden="1" customWidth="1"/>
    <col min="14613" max="14613" width="11.85546875" style="791" customWidth="1"/>
    <col min="14614" max="14614" width="14.42578125" style="791" customWidth="1"/>
    <col min="14615" max="14848" width="9.140625" style="791"/>
    <col min="14849" max="14849" width="6.42578125" style="791" customWidth="1"/>
    <col min="14850" max="14850" width="53" style="791" customWidth="1"/>
    <col min="14851" max="14851" width="4.5703125" style="791" customWidth="1"/>
    <col min="14852" max="14852" width="5" style="791" customWidth="1"/>
    <col min="14853" max="14857" width="15.140625" style="791" customWidth="1"/>
    <col min="14858" max="14868" width="0" style="791" hidden="1" customWidth="1"/>
    <col min="14869" max="14869" width="11.85546875" style="791" customWidth="1"/>
    <col min="14870" max="14870" width="14.42578125" style="791" customWidth="1"/>
    <col min="14871" max="15104" width="9.140625" style="791"/>
    <col min="15105" max="15105" width="6.42578125" style="791" customWidth="1"/>
    <col min="15106" max="15106" width="53" style="791" customWidth="1"/>
    <col min="15107" max="15107" width="4.5703125" style="791" customWidth="1"/>
    <col min="15108" max="15108" width="5" style="791" customWidth="1"/>
    <col min="15109" max="15113" width="15.140625" style="791" customWidth="1"/>
    <col min="15114" max="15124" width="0" style="791" hidden="1" customWidth="1"/>
    <col min="15125" max="15125" width="11.85546875" style="791" customWidth="1"/>
    <col min="15126" max="15126" width="14.42578125" style="791" customWidth="1"/>
    <col min="15127" max="15360" width="9.140625" style="791"/>
    <col min="15361" max="15361" width="6.42578125" style="791" customWidth="1"/>
    <col min="15362" max="15362" width="53" style="791" customWidth="1"/>
    <col min="15363" max="15363" width="4.5703125" style="791" customWidth="1"/>
    <col min="15364" max="15364" width="5" style="791" customWidth="1"/>
    <col min="15365" max="15369" width="15.140625" style="791" customWidth="1"/>
    <col min="15370" max="15380" width="0" style="791" hidden="1" customWidth="1"/>
    <col min="15381" max="15381" width="11.85546875" style="791" customWidth="1"/>
    <col min="15382" max="15382" width="14.42578125" style="791" customWidth="1"/>
    <col min="15383" max="15616" width="9.140625" style="791"/>
    <col min="15617" max="15617" width="6.42578125" style="791" customWidth="1"/>
    <col min="15618" max="15618" width="53" style="791" customWidth="1"/>
    <col min="15619" max="15619" width="4.5703125" style="791" customWidth="1"/>
    <col min="15620" max="15620" width="5" style="791" customWidth="1"/>
    <col min="15621" max="15625" width="15.140625" style="791" customWidth="1"/>
    <col min="15626" max="15636" width="0" style="791" hidden="1" customWidth="1"/>
    <col min="15637" max="15637" width="11.85546875" style="791" customWidth="1"/>
    <col min="15638" max="15638" width="14.42578125" style="791" customWidth="1"/>
    <col min="15639" max="15872" width="9.140625" style="791"/>
    <col min="15873" max="15873" width="6.42578125" style="791" customWidth="1"/>
    <col min="15874" max="15874" width="53" style="791" customWidth="1"/>
    <col min="15875" max="15875" width="4.5703125" style="791" customWidth="1"/>
    <col min="15876" max="15876" width="5" style="791" customWidth="1"/>
    <col min="15877" max="15881" width="15.140625" style="791" customWidth="1"/>
    <col min="15882" max="15892" width="0" style="791" hidden="1" customWidth="1"/>
    <col min="15893" max="15893" width="11.85546875" style="791" customWidth="1"/>
    <col min="15894" max="15894" width="14.42578125" style="791" customWidth="1"/>
    <col min="15895" max="16128" width="9.140625" style="791"/>
    <col min="16129" max="16129" width="6.42578125" style="791" customWidth="1"/>
    <col min="16130" max="16130" width="53" style="791" customWidth="1"/>
    <col min="16131" max="16131" width="4.5703125" style="791" customWidth="1"/>
    <col min="16132" max="16132" width="5" style="791" customWidth="1"/>
    <col min="16133" max="16137" width="15.140625" style="791" customWidth="1"/>
    <col min="16138" max="16148" width="0" style="791" hidden="1" customWidth="1"/>
    <col min="16149" max="16149" width="11.85546875" style="791" customWidth="1"/>
    <col min="16150" max="16150" width="14.42578125" style="791" customWidth="1"/>
    <col min="16151" max="16384" width="9.140625" style="791"/>
  </cols>
  <sheetData>
    <row r="1" spans="1:22" ht="53.25" customHeight="1" x14ac:dyDescent="0.2">
      <c r="A1" s="790"/>
      <c r="B1" s="790"/>
      <c r="C1" s="790"/>
      <c r="D1" s="790"/>
      <c r="E1" s="790"/>
      <c r="F1" s="790"/>
      <c r="G1" s="790"/>
      <c r="H1" s="965" t="s">
        <v>1820</v>
      </c>
      <c r="I1" s="965"/>
      <c r="J1" s="823"/>
      <c r="L1" s="790"/>
      <c r="M1" s="790"/>
      <c r="N1" s="790"/>
      <c r="O1" s="790"/>
      <c r="Q1" s="790"/>
    </row>
    <row r="2" spans="1:22" ht="17.100000000000001" customHeight="1" x14ac:dyDescent="0.2">
      <c r="A2" s="966" t="s">
        <v>2</v>
      </c>
      <c r="B2" s="966"/>
      <c r="C2" s="966"/>
      <c r="D2" s="966"/>
      <c r="E2" s="966"/>
      <c r="F2" s="966"/>
      <c r="G2" s="966"/>
      <c r="H2" s="966"/>
      <c r="I2" s="966"/>
      <c r="J2" s="824"/>
      <c r="K2" s="824"/>
      <c r="L2" s="825"/>
      <c r="M2" s="825"/>
      <c r="N2" s="825"/>
      <c r="O2" s="825"/>
      <c r="Q2" s="825"/>
    </row>
    <row r="3" spans="1:22" ht="30.6" customHeight="1" x14ac:dyDescent="0.2">
      <c r="A3" s="980" t="s">
        <v>1350</v>
      </c>
      <c r="B3" s="980"/>
      <c r="C3" s="980"/>
      <c r="D3" s="980"/>
      <c r="E3" s="980"/>
      <c r="F3" s="980"/>
      <c r="G3" s="980"/>
      <c r="H3" s="980"/>
      <c r="I3" s="980"/>
      <c r="J3" s="824"/>
      <c r="K3" s="824"/>
      <c r="L3" s="825"/>
      <c r="M3" s="825"/>
      <c r="N3" s="825"/>
      <c r="O3" s="825"/>
      <c r="Q3" s="825"/>
    </row>
    <row r="4" spans="1:22" ht="17.25" customHeight="1" x14ac:dyDescent="0.2">
      <c r="A4" s="966" t="s">
        <v>2409</v>
      </c>
      <c r="B4" s="966"/>
      <c r="C4" s="966"/>
      <c r="D4" s="966"/>
      <c r="E4" s="966"/>
      <c r="F4" s="966"/>
      <c r="G4" s="966"/>
      <c r="H4" s="966"/>
      <c r="I4" s="966"/>
      <c r="J4" s="824"/>
      <c r="K4" s="824"/>
      <c r="L4" s="825"/>
      <c r="M4" s="825"/>
      <c r="N4" s="825"/>
      <c r="O4" s="825"/>
      <c r="Q4" s="825"/>
    </row>
    <row r="5" spans="1:22" ht="29.45" customHeight="1" x14ac:dyDescent="0.2">
      <c r="A5" s="967" t="s">
        <v>2356</v>
      </c>
      <c r="B5" s="967"/>
      <c r="C5" s="967"/>
      <c r="D5" s="967"/>
      <c r="E5" s="967"/>
      <c r="F5" s="967"/>
      <c r="G5" s="967"/>
      <c r="H5" s="967"/>
      <c r="I5" s="967"/>
      <c r="J5" s="826"/>
      <c r="K5" s="826"/>
      <c r="L5" s="790"/>
      <c r="M5" s="790"/>
      <c r="N5" s="790"/>
      <c r="O5" s="790"/>
      <c r="Q5" s="790"/>
    </row>
    <row r="6" spans="1:22" ht="17.649999999999999" customHeight="1" x14ac:dyDescent="0.2">
      <c r="A6" s="792"/>
      <c r="B6" s="792"/>
      <c r="C6" s="792"/>
      <c r="D6" s="792"/>
      <c r="E6" s="792"/>
      <c r="F6" s="792"/>
      <c r="G6" s="792"/>
      <c r="H6" s="792"/>
      <c r="I6" s="793" t="s">
        <v>1763</v>
      </c>
    </row>
    <row r="7" spans="1:22" ht="14.25" customHeight="1" x14ac:dyDescent="0.2">
      <c r="A7" s="968" t="s">
        <v>539</v>
      </c>
      <c r="B7" s="968" t="s">
        <v>650</v>
      </c>
      <c r="C7" s="968" t="s">
        <v>1175</v>
      </c>
      <c r="D7" s="968"/>
      <c r="E7" s="968" t="s">
        <v>655</v>
      </c>
      <c r="F7" s="968"/>
      <c r="G7" s="968" t="s">
        <v>881</v>
      </c>
      <c r="H7" s="968"/>
      <c r="I7" s="968"/>
    </row>
    <row r="8" spans="1:22" ht="15.75" customHeight="1" x14ac:dyDescent="0.2">
      <c r="A8" s="968"/>
      <c r="B8" s="968"/>
      <c r="C8" s="984" t="s">
        <v>1353</v>
      </c>
      <c r="D8" s="984" t="s">
        <v>1354</v>
      </c>
      <c r="E8" s="968" t="s">
        <v>1747</v>
      </c>
      <c r="F8" s="968" t="s">
        <v>1746</v>
      </c>
      <c r="G8" s="968" t="s">
        <v>357</v>
      </c>
      <c r="H8" s="968" t="s">
        <v>1050</v>
      </c>
      <c r="I8" s="968"/>
    </row>
    <row r="9" spans="1:22" ht="128.25" customHeight="1" x14ac:dyDescent="0.2">
      <c r="A9" s="968"/>
      <c r="B9" s="968"/>
      <c r="C9" s="984"/>
      <c r="D9" s="984"/>
      <c r="E9" s="968"/>
      <c r="F9" s="968"/>
      <c r="G9" s="968"/>
      <c r="H9" s="794" t="s">
        <v>1745</v>
      </c>
      <c r="I9" s="794" t="s">
        <v>1355</v>
      </c>
    </row>
    <row r="10" spans="1:22" ht="17.649999999999999" customHeight="1" x14ac:dyDescent="0.2">
      <c r="A10" s="795">
        <v>1</v>
      </c>
      <c r="B10" s="795">
        <v>2</v>
      </c>
      <c r="C10" s="795">
        <v>3</v>
      </c>
      <c r="D10" s="795">
        <v>4</v>
      </c>
      <c r="E10" s="795">
        <v>5</v>
      </c>
      <c r="F10" s="795">
        <v>6</v>
      </c>
      <c r="G10" s="795">
        <v>7</v>
      </c>
      <c r="H10" s="795">
        <v>8</v>
      </c>
      <c r="I10" s="795">
        <v>9</v>
      </c>
    </row>
    <row r="11" spans="1:22" ht="17.649999999999999" customHeight="1" thickBot="1" x14ac:dyDescent="0.25">
      <c r="A11" s="827"/>
      <c r="B11" s="828" t="s">
        <v>424</v>
      </c>
      <c r="C11" s="829"/>
      <c r="D11" s="829"/>
      <c r="E11" s="830">
        <v>7494531</v>
      </c>
      <c r="F11" s="830">
        <v>7861539.5999999996</v>
      </c>
      <c r="G11" s="830">
        <v>7705328</v>
      </c>
      <c r="H11" s="830">
        <v>102.81267767122453</v>
      </c>
      <c r="I11" s="831">
        <v>98.012964279922983</v>
      </c>
    </row>
    <row r="12" spans="1:22" ht="28.9" customHeight="1" thickTop="1" thickBot="1" x14ac:dyDescent="0.25">
      <c r="A12" s="832"/>
      <c r="B12" s="833" t="s">
        <v>1356</v>
      </c>
      <c r="C12" s="834" t="s">
        <v>66</v>
      </c>
      <c r="D12" s="834"/>
      <c r="E12" s="835">
        <v>249584.4</v>
      </c>
      <c r="F12" s="835">
        <v>385454.95119999995</v>
      </c>
      <c r="G12" s="835">
        <v>377976.90304023999</v>
      </c>
      <c r="H12" s="806">
        <v>151.44251926011401</v>
      </c>
      <c r="I12" s="806">
        <v>98.059942378096508</v>
      </c>
      <c r="K12" s="836" t="s">
        <v>66</v>
      </c>
      <c r="L12" s="837" t="s">
        <v>2427</v>
      </c>
      <c r="N12" s="791" t="str">
        <f>CONCATENATE(K12,L12,M12)</f>
        <v>0100000</v>
      </c>
      <c r="O12" s="838" t="e">
        <f>SUMIF('[6]Расходы (ведомств.)'!$H$10:$H$17581,N12,'[6]Расходы (ведомств.)'!$I$10:$I$17581)/1000000</f>
        <v>#VALUE!</v>
      </c>
      <c r="P12" s="838" t="e">
        <f>SUMIF('[6]Расходы (ведомств.)'!$H$10:$H$17581,N12,'[6]Расходы (ведомств.)'!$J$10:$J$17581)/1000000</f>
        <v>#VALUE!</v>
      </c>
      <c r="Q12" s="835">
        <f>SUM(Q13:Q33)</f>
        <v>385454.95119999995</v>
      </c>
      <c r="R12" s="835">
        <f>SUM(R13:R33)</f>
        <v>377976.90304023999</v>
      </c>
      <c r="U12" s="819"/>
      <c r="V12" s="819"/>
    </row>
    <row r="13" spans="1:22" ht="17.649999999999999" customHeight="1" thickTop="1" thickBot="1" x14ac:dyDescent="0.25">
      <c r="A13" s="839">
        <v>1</v>
      </c>
      <c r="B13" s="808" t="s">
        <v>1172</v>
      </c>
      <c r="C13" s="840"/>
      <c r="D13" s="840" t="s">
        <v>926</v>
      </c>
      <c r="E13" s="810">
        <v>17613.5</v>
      </c>
      <c r="F13" s="810">
        <v>16781.852299999999</v>
      </c>
      <c r="G13" s="810">
        <v>16779.502043119999</v>
      </c>
      <c r="H13" s="810">
        <v>95.265007199704769</v>
      </c>
      <c r="I13" s="810">
        <v>99.9859952474972</v>
      </c>
      <c r="K13" s="836" t="s">
        <v>66</v>
      </c>
      <c r="L13" s="837" t="s">
        <v>2427</v>
      </c>
      <c r="M13" s="791" t="s">
        <v>926</v>
      </c>
      <c r="N13" s="791" t="str">
        <f t="shared" ref="N13:N76" si="0">CONCATENATE(K13,L13,M13)</f>
        <v>0100000007</v>
      </c>
      <c r="O13" s="838" t="e">
        <f>SUMIF('[6]Расходы (ведомств.)'!$H$10:$H$17581,N13,'[6]Расходы (ведомств.)'!$I$10:$I$17581)/1000000</f>
        <v>#VALUE!</v>
      </c>
      <c r="P13" s="838" t="e">
        <f>SUMIF('[6]Расходы (ведомств.)'!$H$10:$H$17581,N13,'[6]Расходы (ведомств.)'!$J$10:$J$17581)/1000000</f>
        <v>#VALUE!</v>
      </c>
      <c r="Q13" s="810">
        <v>16781.852299999999</v>
      </c>
      <c r="R13" s="810">
        <v>16779.502043119999</v>
      </c>
    </row>
    <row r="14" spans="1:22" ht="17.649999999999999" customHeight="1" thickTop="1" thickBot="1" x14ac:dyDescent="0.25">
      <c r="A14" s="839">
        <v>2</v>
      </c>
      <c r="B14" s="808" t="s">
        <v>145</v>
      </c>
      <c r="C14" s="840"/>
      <c r="D14" s="840" t="s">
        <v>101</v>
      </c>
      <c r="E14" s="810"/>
      <c r="F14" s="810">
        <v>54.097900000000003</v>
      </c>
      <c r="G14" s="810">
        <v>54.097520000000003</v>
      </c>
      <c r="H14" s="810"/>
      <c r="I14" s="810">
        <v>99.999297569776274</v>
      </c>
      <c r="K14" s="836" t="s">
        <v>66</v>
      </c>
      <c r="L14" s="837" t="s">
        <v>2427</v>
      </c>
      <c r="M14" s="791" t="s">
        <v>101</v>
      </c>
      <c r="N14" s="791" t="str">
        <f t="shared" si="0"/>
        <v>0100000022</v>
      </c>
      <c r="O14" s="838" t="e">
        <f>SUMIF('[6]Расходы (ведомств.)'!$H$10:$H$17581,N14,'[6]Расходы (ведомств.)'!$I$10:$I$17581)/1000000</f>
        <v>#VALUE!</v>
      </c>
      <c r="P14" s="838" t="e">
        <f>SUMIF('[6]Расходы (ведомств.)'!$H$10:$H$17581,N14,'[6]Расходы (ведомств.)'!$J$10:$J$17581)/1000000</f>
        <v>#VALUE!</v>
      </c>
      <c r="Q14" s="810">
        <v>54.097900000000003</v>
      </c>
      <c r="R14" s="810">
        <v>54.097520000000003</v>
      </c>
    </row>
    <row r="15" spans="1:22" ht="17.649999999999999" customHeight="1" thickTop="1" thickBot="1" x14ac:dyDescent="0.25">
      <c r="A15" s="839">
        <v>3</v>
      </c>
      <c r="B15" s="808" t="s">
        <v>1821</v>
      </c>
      <c r="C15" s="840"/>
      <c r="D15" s="840" t="s">
        <v>916</v>
      </c>
      <c r="E15" s="810">
        <v>151973.4</v>
      </c>
      <c r="F15" s="810">
        <v>269407.2954</v>
      </c>
      <c r="G15" s="810">
        <v>263682.36136380001</v>
      </c>
      <c r="H15" s="810">
        <v>173.50560121955553</v>
      </c>
      <c r="I15" s="810">
        <v>97.874989232307186</v>
      </c>
      <c r="K15" s="836" t="s">
        <v>66</v>
      </c>
      <c r="L15" s="837" t="s">
        <v>2427</v>
      </c>
      <c r="M15" s="791" t="s">
        <v>916</v>
      </c>
      <c r="N15" s="791" t="str">
        <f t="shared" si="0"/>
        <v>0100000056</v>
      </c>
      <c r="O15" s="838" t="e">
        <f>SUMIF('[6]Расходы (ведомств.)'!$H$10:$H$17581,N15,'[6]Расходы (ведомств.)'!$I$10:$I$17581)/1000000</f>
        <v>#VALUE!</v>
      </c>
      <c r="P15" s="838" t="e">
        <f>SUMIF('[6]Расходы (ведомств.)'!$H$10:$H$17581,N15,'[6]Расходы (ведомств.)'!$J$10:$J$17581)/1000000</f>
        <v>#VALUE!</v>
      </c>
      <c r="Q15" s="810">
        <v>269407.2954</v>
      </c>
      <c r="R15" s="810">
        <v>263682.36136380001</v>
      </c>
    </row>
    <row r="16" spans="1:22" ht="17.649999999999999" customHeight="1" thickTop="1" thickBot="1" x14ac:dyDescent="0.25">
      <c r="A16" s="839">
        <v>4</v>
      </c>
      <c r="B16" s="808" t="s">
        <v>1034</v>
      </c>
      <c r="C16" s="840"/>
      <c r="D16" s="840" t="s">
        <v>949</v>
      </c>
      <c r="E16" s="810">
        <v>2697.6</v>
      </c>
      <c r="F16" s="810">
        <v>2895.2053000000001</v>
      </c>
      <c r="G16" s="810">
        <v>2879.4805576400004</v>
      </c>
      <c r="H16" s="810">
        <v>106.74231011417558</v>
      </c>
      <c r="I16" s="810">
        <v>99.456869522862519</v>
      </c>
      <c r="K16" s="836" t="s">
        <v>66</v>
      </c>
      <c r="L16" s="837" t="s">
        <v>2427</v>
      </c>
      <c r="M16" s="791" t="s">
        <v>949</v>
      </c>
      <c r="N16" s="791" t="str">
        <f t="shared" si="0"/>
        <v>0100000060</v>
      </c>
      <c r="O16" s="838" t="e">
        <f>SUMIF('[6]Расходы (ведомств.)'!$H$10:$H$17581,N16,'[6]Расходы (ведомств.)'!$I$10:$I$17581)/1000000</f>
        <v>#VALUE!</v>
      </c>
      <c r="P16" s="838" t="e">
        <f>SUMIF('[6]Расходы (ведомств.)'!$H$10:$H$17581,N16,'[6]Расходы (ведомств.)'!$J$10:$J$17581)/1000000</f>
        <v>#VALUE!</v>
      </c>
      <c r="Q16" s="810">
        <v>2895.2053000000001</v>
      </c>
      <c r="R16" s="810">
        <v>2879.4805576400004</v>
      </c>
    </row>
    <row r="17" spans="1:18" ht="17.649999999999999" customHeight="1" thickTop="1" thickBot="1" x14ac:dyDescent="0.25">
      <c r="A17" s="839">
        <v>5</v>
      </c>
      <c r="B17" s="808" t="s">
        <v>360</v>
      </c>
      <c r="C17" s="840"/>
      <c r="D17" s="840" t="s">
        <v>443</v>
      </c>
      <c r="E17" s="810"/>
      <c r="F17" s="810">
        <v>569.77419999999995</v>
      </c>
      <c r="G17" s="810">
        <v>569.77419999999995</v>
      </c>
      <c r="H17" s="810"/>
      <c r="I17" s="810">
        <v>100</v>
      </c>
      <c r="K17" s="836" t="s">
        <v>66</v>
      </c>
      <c r="L17" s="837" t="s">
        <v>2427</v>
      </c>
      <c r="M17" s="791" t="s">
        <v>443</v>
      </c>
      <c r="N17" s="791" t="str">
        <f t="shared" si="0"/>
        <v>0100000074</v>
      </c>
      <c r="O17" s="838" t="e">
        <f>SUMIF('[6]Расходы (ведомств.)'!$H$10:$H$17581,N17,'[6]Расходы (ведомств.)'!$I$10:$I$17581)/1000000</f>
        <v>#VALUE!</v>
      </c>
      <c r="P17" s="838" t="e">
        <f>SUMIF('[6]Расходы (ведомств.)'!$H$10:$H$17581,N17,'[6]Расходы (ведомств.)'!$J$10:$J$17581)/1000000</f>
        <v>#VALUE!</v>
      </c>
      <c r="Q17" s="810">
        <v>569.77419999999995</v>
      </c>
      <c r="R17" s="810">
        <v>569.77419999999995</v>
      </c>
    </row>
    <row r="18" spans="1:18" ht="17.649999999999999" customHeight="1" thickTop="1" thickBot="1" x14ac:dyDescent="0.25">
      <c r="A18" s="839">
        <v>6</v>
      </c>
      <c r="B18" s="808" t="s">
        <v>646</v>
      </c>
      <c r="C18" s="840"/>
      <c r="D18" s="840" t="s">
        <v>87</v>
      </c>
      <c r="E18" s="810">
        <v>45.300000000000004</v>
      </c>
      <c r="F18" s="810">
        <v>45.282200000000003</v>
      </c>
      <c r="G18" s="810">
        <v>45.282200000000003</v>
      </c>
      <c r="H18" s="810">
        <v>99.960706401766004</v>
      </c>
      <c r="I18" s="810">
        <v>100</v>
      </c>
      <c r="K18" s="836" t="s">
        <v>66</v>
      </c>
      <c r="L18" s="837" t="s">
        <v>2427</v>
      </c>
      <c r="M18" s="791" t="s">
        <v>87</v>
      </c>
      <c r="N18" s="791" t="str">
        <f t="shared" si="0"/>
        <v>0100000082</v>
      </c>
      <c r="O18" s="838" t="e">
        <f>SUMIF('[6]Расходы (ведомств.)'!$H$10:$H$17581,N18,'[6]Расходы (ведомств.)'!$I$10:$I$17581)/1000000</f>
        <v>#VALUE!</v>
      </c>
      <c r="P18" s="838" t="e">
        <f>SUMIF('[6]Расходы (ведомств.)'!$H$10:$H$17581,N18,'[6]Расходы (ведомств.)'!$J$10:$J$17581)/1000000</f>
        <v>#VALUE!</v>
      </c>
      <c r="Q18" s="810">
        <v>45.282200000000003</v>
      </c>
      <c r="R18" s="810">
        <v>45.282200000000003</v>
      </c>
    </row>
    <row r="19" spans="1:18" ht="17.649999999999999" customHeight="1" thickTop="1" thickBot="1" x14ac:dyDescent="0.25">
      <c r="A19" s="839">
        <v>7</v>
      </c>
      <c r="B19" s="808" t="s">
        <v>83</v>
      </c>
      <c r="C19" s="840"/>
      <c r="D19" s="840" t="s">
        <v>296</v>
      </c>
      <c r="E19" s="810">
        <v>24433.200000000001</v>
      </c>
      <c r="F19" s="810">
        <v>24517.922699999999</v>
      </c>
      <c r="G19" s="810">
        <v>24485.025388650003</v>
      </c>
      <c r="H19" s="810">
        <v>100.21211052440941</v>
      </c>
      <c r="I19" s="810">
        <v>99.86582341517051</v>
      </c>
      <c r="K19" s="836" t="s">
        <v>66</v>
      </c>
      <c r="L19" s="837" t="s">
        <v>2427</v>
      </c>
      <c r="M19" s="791" t="s">
        <v>296</v>
      </c>
      <c r="N19" s="791" t="str">
        <f t="shared" si="0"/>
        <v>0100000092</v>
      </c>
      <c r="O19" s="838" t="e">
        <f>SUMIF('[6]Расходы (ведомств.)'!$H$10:$H$17581,N19,'[6]Расходы (ведомств.)'!$I$10:$I$17581)/1000000</f>
        <v>#VALUE!</v>
      </c>
      <c r="P19" s="838" t="e">
        <f>SUMIF('[6]Расходы (ведомств.)'!$H$10:$H$17581,N19,'[6]Расходы (ведомств.)'!$J$10:$J$17581)/1000000</f>
        <v>#VALUE!</v>
      </c>
      <c r="Q19" s="810">
        <v>24517.922699999999</v>
      </c>
      <c r="R19" s="810">
        <v>24485.025388650003</v>
      </c>
    </row>
    <row r="20" spans="1:18" ht="17.649999999999999" customHeight="1" thickTop="1" thickBot="1" x14ac:dyDescent="0.25">
      <c r="A20" s="839">
        <v>8</v>
      </c>
      <c r="B20" s="808" t="s">
        <v>732</v>
      </c>
      <c r="C20" s="840"/>
      <c r="D20" s="840" t="s">
        <v>782</v>
      </c>
      <c r="E20" s="810">
        <v>276.2</v>
      </c>
      <c r="F20" s="810">
        <v>440.26569999999998</v>
      </c>
      <c r="G20" s="810">
        <v>440.26569999999998</v>
      </c>
      <c r="H20" s="810">
        <v>159.40104996379435</v>
      </c>
      <c r="I20" s="810">
        <v>100</v>
      </c>
      <c r="K20" s="836" t="s">
        <v>66</v>
      </c>
      <c r="L20" s="837" t="s">
        <v>2427</v>
      </c>
      <c r="M20" s="791" t="s">
        <v>782</v>
      </c>
      <c r="N20" s="791" t="str">
        <f t="shared" si="0"/>
        <v>0100000107</v>
      </c>
      <c r="O20" s="838" t="e">
        <f>SUMIF('[6]Расходы (ведомств.)'!$H$10:$H$17581,N20,'[6]Расходы (ведомств.)'!$I$10:$I$17581)/1000000</f>
        <v>#VALUE!</v>
      </c>
      <c r="P20" s="838" t="e">
        <f>SUMIF('[6]Расходы (ведомств.)'!$H$10:$H$17581,N20,'[6]Расходы (ведомств.)'!$J$10:$J$17581)/1000000</f>
        <v>#VALUE!</v>
      </c>
      <c r="Q20" s="810">
        <v>440.26569999999998</v>
      </c>
      <c r="R20" s="810">
        <v>440.26569999999998</v>
      </c>
    </row>
    <row r="21" spans="1:18" ht="17.649999999999999" customHeight="1" thickTop="1" thickBot="1" x14ac:dyDescent="0.25">
      <c r="A21" s="839">
        <v>9</v>
      </c>
      <c r="B21" s="808" t="s">
        <v>733</v>
      </c>
      <c r="C21" s="840"/>
      <c r="D21" s="840" t="s">
        <v>783</v>
      </c>
      <c r="E21" s="810">
        <v>12.1</v>
      </c>
      <c r="F21" s="810">
        <v>12.136900000000001</v>
      </c>
      <c r="G21" s="810">
        <v>12.136900000000001</v>
      </c>
      <c r="H21" s="810">
        <v>100.30495867768596</v>
      </c>
      <c r="I21" s="810">
        <v>100</v>
      </c>
      <c r="K21" s="836" t="s">
        <v>66</v>
      </c>
      <c r="L21" s="837" t="s">
        <v>2427</v>
      </c>
      <c r="M21" s="791" t="s">
        <v>783</v>
      </c>
      <c r="N21" s="791" t="str">
        <f t="shared" si="0"/>
        <v>0100000108</v>
      </c>
      <c r="O21" s="838" t="e">
        <f>SUMIF('[6]Расходы (ведомств.)'!$H$10:$H$17581,N21,'[6]Расходы (ведомств.)'!$I$10:$I$17581)/1000000</f>
        <v>#VALUE!</v>
      </c>
      <c r="P21" s="838" t="e">
        <f>SUMIF('[6]Расходы (ведомств.)'!$H$10:$H$17581,N21,'[6]Расходы (ведомств.)'!$J$10:$J$17581)/1000000</f>
        <v>#VALUE!</v>
      </c>
      <c r="Q21" s="810">
        <v>12.136900000000001</v>
      </c>
      <c r="R21" s="810">
        <v>12.136900000000001</v>
      </c>
    </row>
    <row r="22" spans="1:18" ht="17.649999999999999" customHeight="1" thickTop="1" thickBot="1" x14ac:dyDescent="0.25">
      <c r="A22" s="839">
        <v>10</v>
      </c>
      <c r="B22" s="808" t="s">
        <v>327</v>
      </c>
      <c r="C22" s="840"/>
      <c r="D22" s="840" t="s">
        <v>750</v>
      </c>
      <c r="E22" s="810">
        <v>356.5</v>
      </c>
      <c r="F22" s="810">
        <v>395.75110000000001</v>
      </c>
      <c r="G22" s="810">
        <v>218.89590000000001</v>
      </c>
      <c r="H22" s="810">
        <v>61.401374474053291</v>
      </c>
      <c r="I22" s="810">
        <v>55.311507662265505</v>
      </c>
      <c r="K22" s="836" t="s">
        <v>66</v>
      </c>
      <c r="L22" s="837" t="s">
        <v>2427</v>
      </c>
      <c r="M22" s="791" t="s">
        <v>750</v>
      </c>
      <c r="N22" s="791" t="str">
        <f t="shared" si="0"/>
        <v>0100000139</v>
      </c>
      <c r="O22" s="838" t="e">
        <f>SUMIF('[6]Расходы (ведомств.)'!$H$10:$H$17581,N22,'[6]Расходы (ведомств.)'!$I$10:$I$17581)/1000000</f>
        <v>#VALUE!</v>
      </c>
      <c r="P22" s="838" t="e">
        <f>SUMIF('[6]Расходы (ведомств.)'!$H$10:$H$17581,N22,'[6]Расходы (ведомств.)'!$J$10:$J$17581)/1000000</f>
        <v>#VALUE!</v>
      </c>
      <c r="Q22" s="810">
        <v>395.75110000000001</v>
      </c>
      <c r="R22" s="810">
        <v>218.89590000000001</v>
      </c>
    </row>
    <row r="23" spans="1:18" ht="28.9" customHeight="1" thickTop="1" thickBot="1" x14ac:dyDescent="0.25">
      <c r="A23" s="839">
        <v>11</v>
      </c>
      <c r="B23" s="808" t="s">
        <v>88</v>
      </c>
      <c r="C23" s="840"/>
      <c r="D23" s="840" t="s">
        <v>900</v>
      </c>
      <c r="E23" s="810">
        <v>23721.200000000001</v>
      </c>
      <c r="F23" s="810">
        <v>29485.048299999999</v>
      </c>
      <c r="G23" s="810">
        <v>29253.672884479998</v>
      </c>
      <c r="H23" s="810">
        <v>123.32290476232231</v>
      </c>
      <c r="I23" s="810">
        <v>99.215278831610391</v>
      </c>
      <c r="K23" s="836" t="s">
        <v>66</v>
      </c>
      <c r="L23" s="837" t="s">
        <v>2427</v>
      </c>
      <c r="M23" s="791" t="s">
        <v>900</v>
      </c>
      <c r="N23" s="791" t="str">
        <f t="shared" si="0"/>
        <v>0100000141</v>
      </c>
      <c r="O23" s="838" t="e">
        <f>SUMIF('[6]Расходы (ведомств.)'!$H$10:$H$17581,N23,'[6]Расходы (ведомств.)'!$I$10:$I$17581)/1000000</f>
        <v>#VALUE!</v>
      </c>
      <c r="P23" s="838" t="e">
        <f>SUMIF('[6]Расходы (ведомств.)'!$H$10:$H$17581,N23,'[6]Расходы (ведомств.)'!$J$10:$J$17581)/1000000</f>
        <v>#VALUE!</v>
      </c>
      <c r="Q23" s="810">
        <v>29485.048299999999</v>
      </c>
      <c r="R23" s="810">
        <v>29253.672884479998</v>
      </c>
    </row>
    <row r="24" spans="1:18" ht="28.9" customHeight="1" thickTop="1" thickBot="1" x14ac:dyDescent="0.25">
      <c r="A24" s="839">
        <v>12</v>
      </c>
      <c r="B24" s="808" t="s">
        <v>917</v>
      </c>
      <c r="C24" s="840"/>
      <c r="D24" s="840" t="s">
        <v>918</v>
      </c>
      <c r="E24" s="810">
        <v>43</v>
      </c>
      <c r="F24" s="810">
        <v>186.851</v>
      </c>
      <c r="G24" s="810">
        <v>186.83672000000001</v>
      </c>
      <c r="H24" s="810">
        <v>434.50400000000002</v>
      </c>
      <c r="I24" s="810">
        <v>99.99235754692242</v>
      </c>
      <c r="K24" s="836" t="s">
        <v>66</v>
      </c>
      <c r="L24" s="837" t="s">
        <v>2427</v>
      </c>
      <c r="M24" s="791" t="s">
        <v>918</v>
      </c>
      <c r="N24" s="791" t="str">
        <f t="shared" si="0"/>
        <v>0100000149</v>
      </c>
      <c r="O24" s="838" t="e">
        <f>SUMIF('[6]Расходы (ведомств.)'!$H$10:$H$17581,N24,'[6]Расходы (ведомств.)'!$I$10:$I$17581)/1000000</f>
        <v>#VALUE!</v>
      </c>
      <c r="P24" s="838" t="e">
        <f>SUMIF('[6]Расходы (ведомств.)'!$H$10:$H$17581,N24,'[6]Расходы (ведомств.)'!$J$10:$J$17581)/1000000</f>
        <v>#VALUE!</v>
      </c>
      <c r="Q24" s="810">
        <v>186.851</v>
      </c>
      <c r="R24" s="810">
        <v>186.83672000000001</v>
      </c>
    </row>
    <row r="25" spans="1:18" ht="28.9" customHeight="1" thickTop="1" thickBot="1" x14ac:dyDescent="0.25">
      <c r="A25" s="839">
        <v>13</v>
      </c>
      <c r="B25" s="808" t="s">
        <v>46</v>
      </c>
      <c r="C25" s="840"/>
      <c r="D25" s="840" t="s">
        <v>908</v>
      </c>
      <c r="E25" s="810">
        <v>257</v>
      </c>
      <c r="F25" s="810">
        <v>280.31169999999997</v>
      </c>
      <c r="G25" s="810">
        <v>280.31169999999997</v>
      </c>
      <c r="H25" s="810">
        <v>109.07070038910504</v>
      </c>
      <c r="I25" s="810">
        <v>100</v>
      </c>
      <c r="K25" s="836" t="s">
        <v>66</v>
      </c>
      <c r="L25" s="837" t="s">
        <v>2427</v>
      </c>
      <c r="M25" s="791" t="s">
        <v>908</v>
      </c>
      <c r="N25" s="791" t="str">
        <f t="shared" si="0"/>
        <v>0100000167</v>
      </c>
      <c r="O25" s="838" t="e">
        <f>SUMIF('[6]Расходы (ведомств.)'!$H$10:$H$17581,N25,'[6]Расходы (ведомств.)'!$I$10:$I$17581)/1000000</f>
        <v>#VALUE!</v>
      </c>
      <c r="P25" s="838" t="e">
        <f>SUMIF('[6]Расходы (ведомств.)'!$H$10:$H$17581,N25,'[6]Расходы (ведомств.)'!$J$10:$J$17581)/1000000</f>
        <v>#VALUE!</v>
      </c>
      <c r="Q25" s="810">
        <v>280.31169999999997</v>
      </c>
      <c r="R25" s="810">
        <v>280.31169999999997</v>
      </c>
    </row>
    <row r="26" spans="1:18" ht="40.35" customHeight="1" thickTop="1" thickBot="1" x14ac:dyDescent="0.25">
      <c r="A26" s="839">
        <v>14</v>
      </c>
      <c r="B26" s="808" t="s">
        <v>12</v>
      </c>
      <c r="C26" s="840"/>
      <c r="D26" s="840" t="s">
        <v>592</v>
      </c>
      <c r="E26" s="810"/>
      <c r="F26" s="810">
        <v>108.0206</v>
      </c>
      <c r="G26" s="810">
        <v>108.0206</v>
      </c>
      <c r="H26" s="810"/>
      <c r="I26" s="810">
        <v>100</v>
      </c>
      <c r="K26" s="836" t="s">
        <v>66</v>
      </c>
      <c r="L26" s="837" t="s">
        <v>2427</v>
      </c>
      <c r="M26" s="791" t="s">
        <v>592</v>
      </c>
      <c r="N26" s="791" t="str">
        <f t="shared" si="0"/>
        <v>0100000177</v>
      </c>
      <c r="O26" s="838" t="e">
        <f>SUMIF('[6]Расходы (ведомств.)'!$H$10:$H$17581,N26,'[6]Расходы (ведомств.)'!$I$10:$I$17581)/1000000</f>
        <v>#VALUE!</v>
      </c>
      <c r="P26" s="838" t="e">
        <f>SUMIF('[6]Расходы (ведомств.)'!$H$10:$H$17581,N26,'[6]Расходы (ведомств.)'!$J$10:$J$17581)/1000000</f>
        <v>#VALUE!</v>
      </c>
      <c r="Q26" s="810">
        <v>108.0206</v>
      </c>
      <c r="R26" s="810">
        <v>108.0206</v>
      </c>
    </row>
    <row r="27" spans="1:18" ht="17.649999999999999" customHeight="1" thickTop="1" thickBot="1" x14ac:dyDescent="0.25">
      <c r="A27" s="839">
        <v>15</v>
      </c>
      <c r="B27" s="808" t="s">
        <v>331</v>
      </c>
      <c r="C27" s="840"/>
      <c r="D27" s="840" t="s">
        <v>899</v>
      </c>
      <c r="E27" s="810">
        <v>1031.7</v>
      </c>
      <c r="F27" s="810">
        <v>1063.9213999999999</v>
      </c>
      <c r="G27" s="810">
        <v>1063.9213999999999</v>
      </c>
      <c r="H27" s="810">
        <v>103.12313657070852</v>
      </c>
      <c r="I27" s="810">
        <v>100</v>
      </c>
      <c r="K27" s="836" t="s">
        <v>66</v>
      </c>
      <c r="L27" s="837" t="s">
        <v>2427</v>
      </c>
      <c r="M27" s="791" t="s">
        <v>899</v>
      </c>
      <c r="N27" s="791" t="str">
        <f t="shared" si="0"/>
        <v>0100000182</v>
      </c>
      <c r="O27" s="838" t="e">
        <f>SUMIF('[6]Расходы (ведомств.)'!$H$10:$H$17581,N27,'[6]Расходы (ведомств.)'!$I$10:$I$17581)/1000000</f>
        <v>#VALUE!</v>
      </c>
      <c r="P27" s="838" t="e">
        <f>SUMIF('[6]Расходы (ведомств.)'!$H$10:$H$17581,N27,'[6]Расходы (ведомств.)'!$J$10:$J$17581)/1000000</f>
        <v>#VALUE!</v>
      </c>
      <c r="Q27" s="810">
        <v>1063.9213999999999</v>
      </c>
      <c r="R27" s="810">
        <v>1063.9213999999999</v>
      </c>
    </row>
    <row r="28" spans="1:18" ht="17.649999999999999" customHeight="1" thickTop="1" thickBot="1" x14ac:dyDescent="0.25">
      <c r="A28" s="839">
        <v>16</v>
      </c>
      <c r="B28" s="808" t="s">
        <v>15</v>
      </c>
      <c r="C28" s="840"/>
      <c r="D28" s="840" t="s">
        <v>593</v>
      </c>
      <c r="E28" s="810"/>
      <c r="F28" s="810">
        <v>444.72250000000003</v>
      </c>
      <c r="G28" s="810">
        <v>444.69873374999997</v>
      </c>
      <c r="H28" s="810"/>
      <c r="I28" s="810">
        <v>99.994655937129323</v>
      </c>
      <c r="K28" s="836" t="s">
        <v>66</v>
      </c>
      <c r="L28" s="837" t="s">
        <v>2427</v>
      </c>
      <c r="M28" s="791" t="s">
        <v>593</v>
      </c>
      <c r="N28" s="791" t="str">
        <f t="shared" si="0"/>
        <v>0100000187</v>
      </c>
      <c r="O28" s="838" t="e">
        <f>SUMIF('[6]Расходы (ведомств.)'!$H$10:$H$17581,N28,'[6]Расходы (ведомств.)'!$I$10:$I$17581)/1000000</f>
        <v>#VALUE!</v>
      </c>
      <c r="P28" s="838" t="e">
        <f>SUMIF('[6]Расходы (ведомств.)'!$H$10:$H$17581,N28,'[6]Расходы (ведомств.)'!$J$10:$J$17581)/1000000</f>
        <v>#VALUE!</v>
      </c>
      <c r="Q28" s="810">
        <v>444.72250000000003</v>
      </c>
      <c r="R28" s="810">
        <v>444.69873374999997</v>
      </c>
    </row>
    <row r="29" spans="1:18" ht="17.649999999999999" customHeight="1" thickTop="1" thickBot="1" x14ac:dyDescent="0.25">
      <c r="A29" s="839">
        <v>17</v>
      </c>
      <c r="B29" s="808" t="s">
        <v>528</v>
      </c>
      <c r="C29" s="840"/>
      <c r="D29" s="840" t="s">
        <v>456</v>
      </c>
      <c r="E29" s="810"/>
      <c r="F29" s="810">
        <v>1257.742</v>
      </c>
      <c r="G29" s="810">
        <v>1257.7392</v>
      </c>
      <c r="H29" s="810"/>
      <c r="I29" s="810">
        <v>99.999777378826508</v>
      </c>
      <c r="K29" s="836" t="s">
        <v>66</v>
      </c>
      <c r="L29" s="837" t="s">
        <v>2427</v>
      </c>
      <c r="M29" s="791" t="s">
        <v>456</v>
      </c>
      <c r="N29" s="791" t="str">
        <f t="shared" si="0"/>
        <v>0100000303</v>
      </c>
      <c r="O29" s="838" t="e">
        <f>SUMIF('[6]Расходы (ведомств.)'!$H$10:$H$17581,N29,'[6]Расходы (ведомств.)'!$I$10:$I$17581)/1000000</f>
        <v>#VALUE!</v>
      </c>
      <c r="P29" s="838" t="e">
        <f>SUMIF('[6]Расходы (ведомств.)'!$H$10:$H$17581,N29,'[6]Расходы (ведомств.)'!$J$10:$J$17581)/1000000</f>
        <v>#VALUE!</v>
      </c>
      <c r="Q29" s="810">
        <v>1257.742</v>
      </c>
      <c r="R29" s="810">
        <v>1257.7392</v>
      </c>
    </row>
    <row r="30" spans="1:18" ht="17.649999999999999" customHeight="1" thickTop="1" thickBot="1" x14ac:dyDescent="0.25">
      <c r="A30" s="839">
        <v>18</v>
      </c>
      <c r="B30" s="808" t="s">
        <v>13</v>
      </c>
      <c r="C30" s="840"/>
      <c r="D30" s="840" t="s">
        <v>752</v>
      </c>
      <c r="E30" s="810">
        <v>69.400000000000006</v>
      </c>
      <c r="F30" s="810">
        <v>88.418599999999998</v>
      </c>
      <c r="G30" s="810">
        <v>84.889099999999999</v>
      </c>
      <c r="H30" s="810">
        <v>122.31858789625359</v>
      </c>
      <c r="I30" s="810">
        <v>96.008192846301583</v>
      </c>
      <c r="K30" s="836" t="s">
        <v>66</v>
      </c>
      <c r="L30" s="837" t="s">
        <v>2427</v>
      </c>
      <c r="M30" s="791" t="s">
        <v>752</v>
      </c>
      <c r="N30" s="791" t="str">
        <f t="shared" si="0"/>
        <v>0100000310</v>
      </c>
      <c r="O30" s="838" t="e">
        <f>SUMIF('[6]Расходы (ведомств.)'!$H$10:$H$17581,N30,'[6]Расходы (ведомств.)'!$I$10:$I$17581)/1000000</f>
        <v>#VALUE!</v>
      </c>
      <c r="P30" s="838" t="e">
        <f>SUMIF('[6]Расходы (ведомств.)'!$H$10:$H$17581,N30,'[6]Расходы (ведомств.)'!$J$10:$J$17581)/1000000</f>
        <v>#VALUE!</v>
      </c>
      <c r="Q30" s="810">
        <v>88.418599999999998</v>
      </c>
      <c r="R30" s="810">
        <v>84.889099999999999</v>
      </c>
    </row>
    <row r="31" spans="1:18" ht="17.649999999999999" customHeight="1" thickTop="1" thickBot="1" x14ac:dyDescent="0.25">
      <c r="A31" s="839">
        <v>19</v>
      </c>
      <c r="B31" s="808" t="s">
        <v>521</v>
      </c>
      <c r="C31" s="840"/>
      <c r="D31" s="840" t="s">
        <v>86</v>
      </c>
      <c r="E31" s="810">
        <v>180</v>
      </c>
      <c r="F31" s="810">
        <v>180</v>
      </c>
      <c r="G31" s="810">
        <v>180</v>
      </c>
      <c r="H31" s="810">
        <v>100</v>
      </c>
      <c r="I31" s="810">
        <v>100</v>
      </c>
      <c r="K31" s="836" t="s">
        <v>66</v>
      </c>
      <c r="L31" s="837" t="s">
        <v>2427</v>
      </c>
      <c r="M31" s="791" t="s">
        <v>86</v>
      </c>
      <c r="N31" s="791" t="str">
        <f t="shared" si="0"/>
        <v>0100000320</v>
      </c>
      <c r="O31" s="838" t="e">
        <f>SUMIF('[6]Расходы (ведомств.)'!$H$10:$H$17581,N31,'[6]Расходы (ведомств.)'!$I$10:$I$17581)/1000000</f>
        <v>#VALUE!</v>
      </c>
      <c r="P31" s="838" t="e">
        <f>SUMIF('[6]Расходы (ведомств.)'!$H$10:$H$17581,N31,'[6]Расходы (ведомств.)'!$J$10:$J$17581)/1000000</f>
        <v>#VALUE!</v>
      </c>
      <c r="Q31" s="810">
        <v>180</v>
      </c>
      <c r="R31" s="810">
        <v>180</v>
      </c>
    </row>
    <row r="32" spans="1:18" ht="17.649999999999999" customHeight="1" thickTop="1" thickBot="1" x14ac:dyDescent="0.25">
      <c r="A32" s="839">
        <v>20</v>
      </c>
      <c r="B32" s="808" t="s">
        <v>522</v>
      </c>
      <c r="C32" s="840"/>
      <c r="D32" s="840" t="s">
        <v>896</v>
      </c>
      <c r="E32" s="810">
        <v>245.1</v>
      </c>
      <c r="F32" s="810">
        <v>245.4701</v>
      </c>
      <c r="G32" s="810">
        <v>245.17121935</v>
      </c>
      <c r="H32" s="810">
        <v>100.02905726234191</v>
      </c>
      <c r="I32" s="810">
        <v>99.878241525138918</v>
      </c>
      <c r="K32" s="836" t="s">
        <v>66</v>
      </c>
      <c r="L32" s="837" t="s">
        <v>2427</v>
      </c>
      <c r="M32" s="791" t="s">
        <v>896</v>
      </c>
      <c r="N32" s="791" t="str">
        <f t="shared" si="0"/>
        <v>0100000322</v>
      </c>
      <c r="O32" s="838" t="e">
        <f>SUMIF('[6]Расходы (ведомств.)'!$H$10:$H$17581,N32,'[6]Расходы (ведомств.)'!$I$10:$I$17581)/1000000</f>
        <v>#VALUE!</v>
      </c>
      <c r="P32" s="838" t="e">
        <f>SUMIF('[6]Расходы (ведомств.)'!$H$10:$H$17581,N32,'[6]Расходы (ведомств.)'!$J$10:$J$17581)/1000000</f>
        <v>#VALUE!</v>
      </c>
      <c r="Q32" s="810">
        <v>245.4701</v>
      </c>
      <c r="R32" s="810">
        <v>245.17121935</v>
      </c>
    </row>
    <row r="33" spans="1:19" ht="17.649999999999999" customHeight="1" thickTop="1" x14ac:dyDescent="0.2">
      <c r="A33" s="839">
        <v>21</v>
      </c>
      <c r="B33" s="808" t="s">
        <v>90</v>
      </c>
      <c r="C33" s="840"/>
      <c r="D33" s="840" t="s">
        <v>897</v>
      </c>
      <c r="E33" s="810">
        <v>26629.100000000002</v>
      </c>
      <c r="F33" s="810">
        <v>36994.861299999997</v>
      </c>
      <c r="G33" s="810">
        <v>35704.819709449999</v>
      </c>
      <c r="H33" s="810">
        <v>134.0819618742278</v>
      </c>
      <c r="I33" s="810">
        <v>96.512916807313459</v>
      </c>
      <c r="K33" s="836" t="s">
        <v>66</v>
      </c>
      <c r="L33" s="837" t="s">
        <v>2427</v>
      </c>
      <c r="M33" s="791" t="s">
        <v>897</v>
      </c>
      <c r="N33" s="791" t="str">
        <f t="shared" si="0"/>
        <v>0100000388</v>
      </c>
      <c r="O33" s="838" t="e">
        <f>SUMIF('[6]Расходы (ведомств.)'!$H$10:$H$17581,N33,'[6]Расходы (ведомств.)'!$I$10:$I$17581)/1000000</f>
        <v>#VALUE!</v>
      </c>
      <c r="P33" s="838" t="e">
        <f>SUMIF('[6]Расходы (ведомств.)'!$H$10:$H$17581,N33,'[6]Расходы (ведомств.)'!$J$10:$J$17581)/1000000</f>
        <v>#VALUE!</v>
      </c>
      <c r="Q33" s="810">
        <v>36994.861299999997</v>
      </c>
      <c r="R33" s="810">
        <v>35704.819709449999</v>
      </c>
    </row>
    <row r="34" spans="1:19" ht="28.9" customHeight="1" x14ac:dyDescent="0.2">
      <c r="A34" s="841"/>
      <c r="B34" s="805" t="s">
        <v>1357</v>
      </c>
      <c r="C34" s="842" t="s">
        <v>561</v>
      </c>
      <c r="D34" s="842"/>
      <c r="E34" s="806">
        <v>424404.4</v>
      </c>
      <c r="F34" s="806">
        <v>447648.13079999993</v>
      </c>
      <c r="G34" s="806">
        <v>446733.04423475993</v>
      </c>
      <c r="H34" s="806">
        <v>105.26117171140541</v>
      </c>
      <c r="I34" s="806">
        <v>99.795579049195482</v>
      </c>
      <c r="K34" s="843" t="s">
        <v>561</v>
      </c>
      <c r="L34" s="837" t="s">
        <v>2427</v>
      </c>
      <c r="N34" s="791" t="str">
        <f t="shared" si="0"/>
        <v>0200000</v>
      </c>
      <c r="O34" s="838" t="e">
        <f>SUMIF('[6]Расходы (ведомств.)'!$H$10:$H$17581,N34,'[6]Расходы (ведомств.)'!$I$10:$I$17581)/1000000</f>
        <v>#VALUE!</v>
      </c>
      <c r="P34" s="838" t="e">
        <f>SUMIF('[6]Расходы (ведомств.)'!$H$10:$H$17581,N34,'[6]Расходы (ведомств.)'!$J$10:$J$17581)/1000000</f>
        <v>#VALUE!</v>
      </c>
      <c r="Q34" s="844">
        <f>SUM(Q35:Q64)</f>
        <v>447648.13079999993</v>
      </c>
      <c r="R34" s="844">
        <f>SUM(R35:R64)</f>
        <v>446733.04423475993</v>
      </c>
      <c r="S34" s="838"/>
    </row>
    <row r="35" spans="1:19" ht="17.649999999999999" customHeight="1" x14ac:dyDescent="0.2">
      <c r="A35" s="845">
        <v>1</v>
      </c>
      <c r="B35" s="846" t="s">
        <v>1172</v>
      </c>
      <c r="C35" s="847"/>
      <c r="D35" s="847" t="s">
        <v>926</v>
      </c>
      <c r="E35" s="848">
        <v>447.6</v>
      </c>
      <c r="F35" s="848">
        <v>293.50209999999998</v>
      </c>
      <c r="G35" s="848">
        <v>293.17607069000002</v>
      </c>
      <c r="H35" s="848">
        <v>65.499568965594278</v>
      </c>
      <c r="I35" s="848">
        <v>99.88891755459332</v>
      </c>
      <c r="K35" s="843" t="s">
        <v>561</v>
      </c>
      <c r="L35" s="837" t="s">
        <v>2427</v>
      </c>
      <c r="M35" s="791" t="s">
        <v>926</v>
      </c>
      <c r="N35" s="791" t="str">
        <f t="shared" si="0"/>
        <v>0200000007</v>
      </c>
      <c r="O35" s="838" t="e">
        <f>SUMIF('[6]Расходы (ведомств.)'!$H$10:$H$17581,N35,'[6]Расходы (ведомств.)'!$I$10:$I$17581)/1000000</f>
        <v>#VALUE!</v>
      </c>
      <c r="P35" s="838" t="e">
        <f>SUMIF('[6]Расходы (ведомств.)'!$H$10:$H$17581,N35,'[6]Расходы (ведомств.)'!$J$10:$J$17581)/1000000</f>
        <v>#VALUE!</v>
      </c>
      <c r="Q35" s="838">
        <v>293.50209999999998</v>
      </c>
      <c r="R35" s="838">
        <v>293.17607069000002</v>
      </c>
    </row>
    <row r="36" spans="1:19" ht="17.649999999999999" customHeight="1" x14ac:dyDescent="0.2">
      <c r="A36" s="845">
        <v>2</v>
      </c>
      <c r="B36" s="846" t="s">
        <v>237</v>
      </c>
      <c r="C36" s="847"/>
      <c r="D36" s="847" t="s">
        <v>884</v>
      </c>
      <c r="E36" s="848">
        <v>5.2</v>
      </c>
      <c r="F36" s="848">
        <v>5.2431999999999999</v>
      </c>
      <c r="G36" s="848">
        <v>5.2431999999999999</v>
      </c>
      <c r="H36" s="848">
        <v>100.83076923076923</v>
      </c>
      <c r="I36" s="848">
        <v>100</v>
      </c>
      <c r="K36" s="843" t="s">
        <v>561</v>
      </c>
      <c r="L36" s="837" t="s">
        <v>2427</v>
      </c>
      <c r="M36" s="791" t="s">
        <v>884</v>
      </c>
      <c r="N36" s="791" t="str">
        <f t="shared" si="0"/>
        <v>0200000053</v>
      </c>
      <c r="O36" s="838" t="e">
        <f>SUMIF('[6]Расходы (ведомств.)'!$H$10:$H$17581,N36,'[6]Расходы (ведомств.)'!$I$10:$I$17581)/1000000</f>
        <v>#VALUE!</v>
      </c>
      <c r="P36" s="838" t="e">
        <f>SUMIF('[6]Расходы (ведомств.)'!$H$10:$H$17581,N36,'[6]Расходы (ведомств.)'!$J$10:$J$17581)/1000000</f>
        <v>#VALUE!</v>
      </c>
      <c r="Q36" s="838">
        <v>5.2431999999999999</v>
      </c>
      <c r="R36" s="838">
        <v>5.2431999999999999</v>
      </c>
    </row>
    <row r="37" spans="1:19" ht="17.649999999999999" customHeight="1" x14ac:dyDescent="0.2">
      <c r="A37" s="845">
        <v>3</v>
      </c>
      <c r="B37" s="846" t="s">
        <v>91</v>
      </c>
      <c r="C37" s="847"/>
      <c r="D37" s="847" t="s">
        <v>883</v>
      </c>
      <c r="E37" s="848">
        <v>10316.700000000001</v>
      </c>
      <c r="F37" s="848">
        <v>11884.6191</v>
      </c>
      <c r="G37" s="848">
        <v>11884.6191</v>
      </c>
      <c r="H37" s="848">
        <v>115.19787432027681</v>
      </c>
      <c r="I37" s="848">
        <v>100</v>
      </c>
      <c r="K37" s="843" t="s">
        <v>561</v>
      </c>
      <c r="L37" s="837" t="s">
        <v>2427</v>
      </c>
      <c r="M37" s="791" t="s">
        <v>883</v>
      </c>
      <c r="N37" s="791" t="str">
        <f t="shared" si="0"/>
        <v>0200000054</v>
      </c>
      <c r="O37" s="838" t="e">
        <f>SUMIF('[6]Расходы (ведомств.)'!$H$10:$H$17581,N37,'[6]Расходы (ведомств.)'!$I$10:$I$17581)/1000000</f>
        <v>#VALUE!</v>
      </c>
      <c r="P37" s="838" t="e">
        <f>SUMIF('[6]Расходы (ведомств.)'!$H$10:$H$17581,N37,'[6]Расходы (ведомств.)'!$J$10:$J$17581)/1000000</f>
        <v>#VALUE!</v>
      </c>
      <c r="Q37" s="838">
        <v>11884.6191</v>
      </c>
      <c r="R37" s="838">
        <v>11884.6191</v>
      </c>
    </row>
    <row r="38" spans="1:19" ht="17.649999999999999" customHeight="1" x14ac:dyDescent="0.2">
      <c r="A38" s="845">
        <v>4</v>
      </c>
      <c r="B38" s="846" t="s">
        <v>915</v>
      </c>
      <c r="C38" s="847"/>
      <c r="D38" s="847" t="s">
        <v>916</v>
      </c>
      <c r="E38" s="848">
        <v>23992.9</v>
      </c>
      <c r="F38" s="848">
        <v>28816.0193</v>
      </c>
      <c r="G38" s="848">
        <v>28815.406650000001</v>
      </c>
      <c r="H38" s="848">
        <v>120.09972387664685</v>
      </c>
      <c r="I38" s="848">
        <v>99.997873925632746</v>
      </c>
      <c r="K38" s="843" t="s">
        <v>561</v>
      </c>
      <c r="L38" s="837" t="s">
        <v>2427</v>
      </c>
      <c r="M38" s="791" t="s">
        <v>916</v>
      </c>
      <c r="N38" s="791" t="str">
        <f t="shared" si="0"/>
        <v>0200000056</v>
      </c>
      <c r="O38" s="838" t="e">
        <f>SUMIF('[6]Расходы (ведомств.)'!$H$10:$H$17581,N38,'[6]Расходы (ведомств.)'!$I$10:$I$17581)/1000000</f>
        <v>#VALUE!</v>
      </c>
      <c r="P38" s="838" t="e">
        <f>SUMIF('[6]Расходы (ведомств.)'!$H$10:$H$17581,N38,'[6]Расходы (ведомств.)'!$J$10:$J$17581)/1000000</f>
        <v>#VALUE!</v>
      </c>
      <c r="Q38" s="838">
        <v>28816.0193</v>
      </c>
      <c r="R38" s="838">
        <v>28815.406650000001</v>
      </c>
    </row>
    <row r="39" spans="1:19" ht="17.649999999999999" customHeight="1" x14ac:dyDescent="0.2">
      <c r="A39" s="845">
        <v>5</v>
      </c>
      <c r="B39" s="846" t="s">
        <v>1822</v>
      </c>
      <c r="C39" s="847"/>
      <c r="D39" s="847" t="s">
        <v>443</v>
      </c>
      <c r="E39" s="848">
        <v>294707.5</v>
      </c>
      <c r="F39" s="848">
        <v>299334.27299999999</v>
      </c>
      <c r="G39" s="848">
        <v>298605.23982329003</v>
      </c>
      <c r="H39" s="848">
        <v>101.32257910751848</v>
      </c>
      <c r="I39" s="848">
        <v>99.756448478350507</v>
      </c>
      <c r="K39" s="843" t="s">
        <v>561</v>
      </c>
      <c r="L39" s="837" t="s">
        <v>2427</v>
      </c>
      <c r="M39" s="791" t="s">
        <v>443</v>
      </c>
      <c r="N39" s="791" t="str">
        <f t="shared" si="0"/>
        <v>0200000074</v>
      </c>
      <c r="O39" s="838" t="e">
        <f>SUMIF('[6]Расходы (ведомств.)'!$H$10:$H$17581,N39,'[6]Расходы (ведомств.)'!$I$10:$I$17581)/1000000</f>
        <v>#VALUE!</v>
      </c>
      <c r="P39" s="838" t="e">
        <f>SUMIF('[6]Расходы (ведомств.)'!$H$10:$H$17581,N39,'[6]Расходы (ведомств.)'!$J$10:$J$17581)/1000000</f>
        <v>#VALUE!</v>
      </c>
      <c r="Q39" s="838">
        <v>299334.27299999999</v>
      </c>
      <c r="R39" s="838">
        <v>298605.23982329003</v>
      </c>
    </row>
    <row r="40" spans="1:19" ht="17.649999999999999" customHeight="1" x14ac:dyDescent="0.2">
      <c r="A40" s="845">
        <v>6</v>
      </c>
      <c r="B40" s="846" t="s">
        <v>235</v>
      </c>
      <c r="C40" s="847"/>
      <c r="D40" s="847" t="s">
        <v>902</v>
      </c>
      <c r="E40" s="848">
        <v>2967.6</v>
      </c>
      <c r="F40" s="848">
        <v>3283.6239</v>
      </c>
      <c r="G40" s="848">
        <v>3283.6239</v>
      </c>
      <c r="H40" s="848">
        <v>110.64914071977357</v>
      </c>
      <c r="I40" s="848">
        <v>100</v>
      </c>
      <c r="K40" s="843" t="s">
        <v>561</v>
      </c>
      <c r="L40" s="837" t="s">
        <v>2427</v>
      </c>
      <c r="M40" s="791" t="s">
        <v>902</v>
      </c>
      <c r="N40" s="791" t="str">
        <f t="shared" si="0"/>
        <v>0200000076</v>
      </c>
      <c r="O40" s="838" t="e">
        <f>SUMIF('[6]Расходы (ведомств.)'!$H$10:$H$17581,N40,'[6]Расходы (ведомств.)'!$I$10:$I$17581)/1000000</f>
        <v>#VALUE!</v>
      </c>
      <c r="P40" s="838" t="e">
        <f>SUMIF('[6]Расходы (ведомств.)'!$H$10:$H$17581,N40,'[6]Расходы (ведомств.)'!$J$10:$J$17581)/1000000</f>
        <v>#VALUE!</v>
      </c>
      <c r="Q40" s="838">
        <v>3283.6239</v>
      </c>
      <c r="R40" s="838">
        <v>3283.6239</v>
      </c>
    </row>
    <row r="41" spans="1:19" ht="17.649999999999999" customHeight="1" x14ac:dyDescent="0.2">
      <c r="A41" s="845">
        <v>7</v>
      </c>
      <c r="B41" s="846" t="s">
        <v>42</v>
      </c>
      <c r="C41" s="847"/>
      <c r="D41" s="847" t="s">
        <v>1033</v>
      </c>
      <c r="E41" s="848">
        <v>1866</v>
      </c>
      <c r="F41" s="848">
        <v>1944.8653999999999</v>
      </c>
      <c r="G41" s="848">
        <v>1932.1822964100002</v>
      </c>
      <c r="H41" s="848">
        <v>103.54674686012864</v>
      </c>
      <c r="I41" s="848">
        <v>99.347867282229416</v>
      </c>
      <c r="K41" s="843" t="s">
        <v>561</v>
      </c>
      <c r="L41" s="837" t="s">
        <v>2427</v>
      </c>
      <c r="M41" s="791" t="s">
        <v>1033</v>
      </c>
      <c r="N41" s="791" t="str">
        <f t="shared" si="0"/>
        <v>0200000077</v>
      </c>
      <c r="O41" s="838" t="e">
        <f>SUMIF('[6]Расходы (ведомств.)'!$H$10:$H$17581,N41,'[6]Расходы (ведомств.)'!$I$10:$I$17581)/1000000</f>
        <v>#VALUE!</v>
      </c>
      <c r="P41" s="838" t="e">
        <f>SUMIF('[6]Расходы (ведомств.)'!$H$10:$H$17581,N41,'[6]Расходы (ведомств.)'!$J$10:$J$17581)/1000000</f>
        <v>#VALUE!</v>
      </c>
      <c r="Q41" s="838">
        <v>1944.8653999999999</v>
      </c>
      <c r="R41" s="838">
        <v>1932.1822964100002</v>
      </c>
    </row>
    <row r="42" spans="1:19" ht="17.649999999999999" customHeight="1" x14ac:dyDescent="0.2">
      <c r="A42" s="845">
        <v>8</v>
      </c>
      <c r="B42" s="846" t="s">
        <v>646</v>
      </c>
      <c r="C42" s="847"/>
      <c r="D42" s="847" t="s">
        <v>87</v>
      </c>
      <c r="E42" s="848">
        <v>20236.400000000001</v>
      </c>
      <c r="F42" s="848">
        <v>23456.129499999999</v>
      </c>
      <c r="G42" s="848">
        <v>23456.129087419999</v>
      </c>
      <c r="H42" s="848">
        <v>115.9105823536795</v>
      </c>
      <c r="I42" s="848">
        <v>99.999998241056772</v>
      </c>
      <c r="K42" s="843" t="s">
        <v>561</v>
      </c>
      <c r="L42" s="837" t="s">
        <v>2427</v>
      </c>
      <c r="M42" s="791" t="s">
        <v>87</v>
      </c>
      <c r="N42" s="791" t="str">
        <f t="shared" si="0"/>
        <v>0200000082</v>
      </c>
      <c r="O42" s="838" t="e">
        <f>SUMIF('[6]Расходы (ведомств.)'!$H$10:$H$17581,N42,'[6]Расходы (ведомств.)'!$I$10:$I$17581)/1000000</f>
        <v>#VALUE!</v>
      </c>
      <c r="P42" s="838" t="e">
        <f>SUMIF('[6]Расходы (ведомств.)'!$H$10:$H$17581,N42,'[6]Расходы (ведомств.)'!$J$10:$J$17581)/1000000</f>
        <v>#VALUE!</v>
      </c>
      <c r="Q42" s="838">
        <v>23456.129499999999</v>
      </c>
      <c r="R42" s="838">
        <v>23456.129087419999</v>
      </c>
    </row>
    <row r="43" spans="1:19" ht="17.649999999999999" customHeight="1" x14ac:dyDescent="0.2">
      <c r="A43" s="845">
        <v>9</v>
      </c>
      <c r="B43" s="846" t="s">
        <v>645</v>
      </c>
      <c r="C43" s="847"/>
      <c r="D43" s="847" t="s">
        <v>588</v>
      </c>
      <c r="E43" s="848">
        <v>1813.7</v>
      </c>
      <c r="F43" s="848">
        <v>2064.8921</v>
      </c>
      <c r="G43" s="848">
        <v>2064.8921</v>
      </c>
      <c r="H43" s="848">
        <v>113.84970502288141</v>
      </c>
      <c r="I43" s="848">
        <v>100</v>
      </c>
      <c r="K43" s="843" t="s">
        <v>561</v>
      </c>
      <c r="L43" s="837" t="s">
        <v>2427</v>
      </c>
      <c r="M43" s="791" t="s">
        <v>588</v>
      </c>
      <c r="N43" s="791" t="str">
        <f t="shared" si="0"/>
        <v>0200000084</v>
      </c>
      <c r="O43" s="838" t="e">
        <f>SUMIF('[6]Расходы (ведомств.)'!$H$10:$H$17581,N43,'[6]Расходы (ведомств.)'!$I$10:$I$17581)/1000000</f>
        <v>#VALUE!</v>
      </c>
      <c r="P43" s="838" t="e">
        <f>SUMIF('[6]Расходы (ведомств.)'!$H$10:$H$17581,N43,'[6]Расходы (ведомств.)'!$J$10:$J$17581)/1000000</f>
        <v>#VALUE!</v>
      </c>
      <c r="Q43" s="838">
        <v>2064.8921</v>
      </c>
      <c r="R43" s="838">
        <v>2064.8921</v>
      </c>
    </row>
    <row r="44" spans="1:19" ht="17.649999999999999" customHeight="1" x14ac:dyDescent="0.2">
      <c r="A44" s="845">
        <v>10</v>
      </c>
      <c r="B44" s="846" t="s">
        <v>313</v>
      </c>
      <c r="C44" s="847"/>
      <c r="D44" s="847" t="s">
        <v>923</v>
      </c>
      <c r="E44" s="848">
        <v>1152.2</v>
      </c>
      <c r="F44" s="848">
        <v>1197.2601999999999</v>
      </c>
      <c r="G44" s="848">
        <v>1182.8878785899999</v>
      </c>
      <c r="H44" s="848">
        <v>102.66341595122373</v>
      </c>
      <c r="I44" s="848">
        <v>98.799565757719165</v>
      </c>
      <c r="K44" s="843" t="s">
        <v>561</v>
      </c>
      <c r="L44" s="837" t="s">
        <v>2427</v>
      </c>
      <c r="M44" s="791" t="s">
        <v>923</v>
      </c>
      <c r="N44" s="791" t="str">
        <f t="shared" si="0"/>
        <v>0200000091</v>
      </c>
      <c r="O44" s="838" t="e">
        <f>SUMIF('[6]Расходы (ведомств.)'!$H$10:$H$17581,N44,'[6]Расходы (ведомств.)'!$I$10:$I$17581)/1000000</f>
        <v>#VALUE!</v>
      </c>
      <c r="P44" s="838" t="e">
        <f>SUMIF('[6]Расходы (ведомств.)'!$H$10:$H$17581,N44,'[6]Расходы (ведомств.)'!$J$10:$J$17581)/1000000</f>
        <v>#VALUE!</v>
      </c>
      <c r="Q44" s="838">
        <v>1197.2601999999999</v>
      </c>
      <c r="R44" s="838">
        <v>1182.8878785899999</v>
      </c>
    </row>
    <row r="45" spans="1:19" ht="40.35" customHeight="1" x14ac:dyDescent="0.2">
      <c r="A45" s="845">
        <v>11</v>
      </c>
      <c r="B45" s="846" t="s">
        <v>14</v>
      </c>
      <c r="C45" s="847"/>
      <c r="D45" s="847" t="s">
        <v>1032</v>
      </c>
      <c r="E45" s="848">
        <v>104</v>
      </c>
      <c r="F45" s="848">
        <v>103.968</v>
      </c>
      <c r="G45" s="848">
        <v>87.994520870000002</v>
      </c>
      <c r="H45" s="848">
        <v>84.610116221153859</v>
      </c>
      <c r="I45" s="848">
        <v>84.636158115958764</v>
      </c>
      <c r="K45" s="843" t="s">
        <v>561</v>
      </c>
      <c r="L45" s="837" t="s">
        <v>2427</v>
      </c>
      <c r="M45" s="791" t="s">
        <v>1032</v>
      </c>
      <c r="N45" s="791" t="str">
        <f t="shared" si="0"/>
        <v>0200000095</v>
      </c>
      <c r="O45" s="838" t="e">
        <f>SUMIF('[6]Расходы (ведомств.)'!$H$10:$H$17581,N45,'[6]Расходы (ведомств.)'!$I$10:$I$17581)/1000000</f>
        <v>#VALUE!</v>
      </c>
      <c r="P45" s="838" t="e">
        <f>SUMIF('[6]Расходы (ведомств.)'!$H$10:$H$17581,N45,'[6]Расходы (ведомств.)'!$J$10:$J$17581)/1000000</f>
        <v>#VALUE!</v>
      </c>
      <c r="Q45" s="838">
        <v>103.968</v>
      </c>
      <c r="R45" s="838">
        <v>87.994520870000002</v>
      </c>
    </row>
    <row r="46" spans="1:19" ht="17.649999999999999" customHeight="1" x14ac:dyDescent="0.2">
      <c r="A46" s="845">
        <v>12</v>
      </c>
      <c r="B46" s="846" t="s">
        <v>732</v>
      </c>
      <c r="C46" s="847"/>
      <c r="D46" s="847" t="s">
        <v>782</v>
      </c>
      <c r="E46" s="848">
        <v>4345.2</v>
      </c>
      <c r="F46" s="848">
        <v>4806.4607999999998</v>
      </c>
      <c r="G46" s="848">
        <v>4806.4607999999998</v>
      </c>
      <c r="H46" s="848">
        <v>110.61541010770506</v>
      </c>
      <c r="I46" s="848">
        <v>100</v>
      </c>
      <c r="K46" s="843" t="s">
        <v>561</v>
      </c>
      <c r="L46" s="837" t="s">
        <v>2427</v>
      </c>
      <c r="M46" s="791" t="s">
        <v>782</v>
      </c>
      <c r="N46" s="791" t="str">
        <f t="shared" si="0"/>
        <v>0200000107</v>
      </c>
      <c r="O46" s="838" t="e">
        <f>SUMIF('[6]Расходы (ведомств.)'!$H$10:$H$17581,N46,'[6]Расходы (ведомств.)'!$I$10:$I$17581)/1000000</f>
        <v>#VALUE!</v>
      </c>
      <c r="P46" s="838" t="e">
        <f>SUMIF('[6]Расходы (ведомств.)'!$H$10:$H$17581,N46,'[6]Расходы (ведомств.)'!$J$10:$J$17581)/1000000</f>
        <v>#VALUE!</v>
      </c>
      <c r="Q46" s="838">
        <v>4806.4607999999998</v>
      </c>
      <c r="R46" s="838">
        <v>4806.4607999999998</v>
      </c>
    </row>
    <row r="47" spans="1:19" ht="17.649999999999999" customHeight="1" x14ac:dyDescent="0.2">
      <c r="A47" s="845">
        <v>13</v>
      </c>
      <c r="B47" s="846" t="s">
        <v>734</v>
      </c>
      <c r="C47" s="847"/>
      <c r="D47" s="847" t="s">
        <v>589</v>
      </c>
      <c r="E47" s="848">
        <v>7470</v>
      </c>
      <c r="F47" s="848">
        <v>8332.8143999999993</v>
      </c>
      <c r="G47" s="848">
        <v>8332.6440000000002</v>
      </c>
      <c r="H47" s="848">
        <v>111.54811244979921</v>
      </c>
      <c r="I47" s="848">
        <v>99.9979550726583</v>
      </c>
      <c r="K47" s="843" t="s">
        <v>561</v>
      </c>
      <c r="L47" s="837" t="s">
        <v>2427</v>
      </c>
      <c r="M47" s="791" t="s">
        <v>589</v>
      </c>
      <c r="N47" s="791" t="str">
        <f t="shared" si="0"/>
        <v>0200000109</v>
      </c>
      <c r="O47" s="838" t="e">
        <f>SUMIF('[6]Расходы (ведомств.)'!$H$10:$H$17581,N47,'[6]Расходы (ведомств.)'!$I$10:$I$17581)/1000000</f>
        <v>#VALUE!</v>
      </c>
      <c r="P47" s="838" t="e">
        <f>SUMIF('[6]Расходы (ведомств.)'!$H$10:$H$17581,N47,'[6]Расходы (ведомств.)'!$J$10:$J$17581)/1000000</f>
        <v>#VALUE!</v>
      </c>
      <c r="Q47" s="838">
        <v>8332.8143999999993</v>
      </c>
      <c r="R47" s="838">
        <v>8332.6440000000002</v>
      </c>
    </row>
    <row r="48" spans="1:19" ht="17.649999999999999" customHeight="1" x14ac:dyDescent="0.2">
      <c r="A48" s="845">
        <v>14</v>
      </c>
      <c r="B48" s="846" t="s">
        <v>330</v>
      </c>
      <c r="C48" s="847"/>
      <c r="D48" s="847" t="s">
        <v>785</v>
      </c>
      <c r="E48" s="848">
        <v>4412.9000000000005</v>
      </c>
      <c r="F48" s="848">
        <v>4893.9065000000001</v>
      </c>
      <c r="G48" s="848">
        <v>4893.9065000000001</v>
      </c>
      <c r="H48" s="848">
        <v>110.9000090643341</v>
      </c>
      <c r="I48" s="848">
        <v>100</v>
      </c>
      <c r="K48" s="843" t="s">
        <v>561</v>
      </c>
      <c r="L48" s="837" t="s">
        <v>2427</v>
      </c>
      <c r="M48" s="791" t="s">
        <v>785</v>
      </c>
      <c r="N48" s="791" t="str">
        <f t="shared" si="0"/>
        <v>0200000110</v>
      </c>
      <c r="O48" s="838" t="e">
        <f>SUMIF('[6]Расходы (ведомств.)'!$H$10:$H$17581,N48,'[6]Расходы (ведомств.)'!$I$10:$I$17581)/1000000</f>
        <v>#VALUE!</v>
      </c>
      <c r="P48" s="838" t="e">
        <f>SUMIF('[6]Расходы (ведомств.)'!$H$10:$H$17581,N48,'[6]Расходы (ведомств.)'!$J$10:$J$17581)/1000000</f>
        <v>#VALUE!</v>
      </c>
      <c r="Q48" s="838">
        <v>4893.9065000000001</v>
      </c>
      <c r="R48" s="838">
        <v>4893.9065000000001</v>
      </c>
    </row>
    <row r="49" spans="1:18" ht="17.649999999999999" customHeight="1" x14ac:dyDescent="0.2">
      <c r="A49" s="845">
        <v>15</v>
      </c>
      <c r="B49" s="846" t="s">
        <v>327</v>
      </c>
      <c r="C49" s="847"/>
      <c r="D49" s="847" t="s">
        <v>750</v>
      </c>
      <c r="E49" s="848">
        <v>623.4</v>
      </c>
      <c r="F49" s="848">
        <v>1122.8599999999999</v>
      </c>
      <c r="G49" s="848">
        <v>1122.85996821</v>
      </c>
      <c r="H49" s="848">
        <v>180.11869878248316</v>
      </c>
      <c r="I49" s="848">
        <v>99.999997168836728</v>
      </c>
      <c r="K49" s="843" t="s">
        <v>561</v>
      </c>
      <c r="L49" s="837" t="s">
        <v>2427</v>
      </c>
      <c r="M49" s="791" t="s">
        <v>750</v>
      </c>
      <c r="N49" s="791" t="str">
        <f t="shared" si="0"/>
        <v>0200000139</v>
      </c>
      <c r="O49" s="838" t="e">
        <f>SUMIF('[6]Расходы (ведомств.)'!$H$10:$H$17581,N49,'[6]Расходы (ведомств.)'!$I$10:$I$17581)/1000000</f>
        <v>#VALUE!</v>
      </c>
      <c r="P49" s="838" t="e">
        <f>SUMIF('[6]Расходы (ведомств.)'!$H$10:$H$17581,N49,'[6]Расходы (ведомств.)'!$J$10:$J$17581)/1000000</f>
        <v>#VALUE!</v>
      </c>
      <c r="Q49" s="838">
        <v>1122.8599999999999</v>
      </c>
      <c r="R49" s="838">
        <v>1122.85996821</v>
      </c>
    </row>
    <row r="50" spans="1:18" ht="28.9" customHeight="1" x14ac:dyDescent="0.2">
      <c r="A50" s="845">
        <v>16</v>
      </c>
      <c r="B50" s="846" t="s">
        <v>917</v>
      </c>
      <c r="C50" s="847"/>
      <c r="D50" s="847" t="s">
        <v>918</v>
      </c>
      <c r="E50" s="848">
        <v>716.9</v>
      </c>
      <c r="F50" s="848">
        <v>752.14980000000003</v>
      </c>
      <c r="G50" s="848">
        <v>750.28390779999995</v>
      </c>
      <c r="H50" s="848">
        <v>104.65670355698144</v>
      </c>
      <c r="I50" s="848">
        <v>99.751925454211374</v>
      </c>
      <c r="K50" s="843" t="s">
        <v>561</v>
      </c>
      <c r="L50" s="837" t="s">
        <v>2427</v>
      </c>
      <c r="M50" s="791" t="s">
        <v>918</v>
      </c>
      <c r="N50" s="791" t="str">
        <f t="shared" si="0"/>
        <v>0200000149</v>
      </c>
      <c r="O50" s="838" t="e">
        <f>SUMIF('[6]Расходы (ведомств.)'!$H$10:$H$17581,N50,'[6]Расходы (ведомств.)'!$I$10:$I$17581)/1000000</f>
        <v>#VALUE!</v>
      </c>
      <c r="P50" s="838" t="e">
        <f>SUMIF('[6]Расходы (ведомств.)'!$H$10:$H$17581,N50,'[6]Расходы (ведомств.)'!$J$10:$J$17581)/1000000</f>
        <v>#VALUE!</v>
      </c>
      <c r="Q50" s="838">
        <v>752.14980000000003</v>
      </c>
      <c r="R50" s="838">
        <v>750.28390779999995</v>
      </c>
    </row>
    <row r="51" spans="1:18" ht="17.649999999999999" customHeight="1" x14ac:dyDescent="0.2">
      <c r="A51" s="845">
        <v>17</v>
      </c>
      <c r="B51" s="846" t="s">
        <v>147</v>
      </c>
      <c r="C51" s="847"/>
      <c r="D51" s="847" t="s">
        <v>85</v>
      </c>
      <c r="E51" s="848">
        <v>1620.2</v>
      </c>
      <c r="F51" s="848">
        <v>1739.212</v>
      </c>
      <c r="G51" s="848">
        <v>1661.23353739</v>
      </c>
      <c r="H51" s="848">
        <v>102.53262173743983</v>
      </c>
      <c r="I51" s="848">
        <v>95.516448678481979</v>
      </c>
      <c r="K51" s="843" t="s">
        <v>561</v>
      </c>
      <c r="L51" s="837" t="s">
        <v>2427</v>
      </c>
      <c r="M51" s="791" t="s">
        <v>85</v>
      </c>
      <c r="N51" s="791" t="str">
        <f t="shared" si="0"/>
        <v>0200000153</v>
      </c>
      <c r="O51" s="838" t="e">
        <f>SUMIF('[6]Расходы (ведомств.)'!$H$10:$H$17581,N51,'[6]Расходы (ведомств.)'!$I$10:$I$17581)/1000000</f>
        <v>#VALUE!</v>
      </c>
      <c r="P51" s="838" t="e">
        <f>SUMIF('[6]Расходы (ведомств.)'!$H$10:$H$17581,N51,'[6]Расходы (ведомств.)'!$J$10:$J$17581)/1000000</f>
        <v>#VALUE!</v>
      </c>
      <c r="Q51" s="838">
        <v>1739.212</v>
      </c>
      <c r="R51" s="838">
        <v>1661.23353739</v>
      </c>
    </row>
    <row r="52" spans="1:18" ht="17.649999999999999" customHeight="1" x14ac:dyDescent="0.2">
      <c r="A52" s="845">
        <v>18</v>
      </c>
      <c r="B52" s="846" t="s">
        <v>1029</v>
      </c>
      <c r="C52" s="847"/>
      <c r="D52" s="847" t="s">
        <v>940</v>
      </c>
      <c r="E52" s="848">
        <v>26.5</v>
      </c>
      <c r="F52" s="848">
        <v>32.709299999999999</v>
      </c>
      <c r="G52" s="848">
        <v>32.709299999999999</v>
      </c>
      <c r="H52" s="848">
        <v>123.43132075471696</v>
      </c>
      <c r="I52" s="848">
        <v>100</v>
      </c>
      <c r="K52" s="843" t="s">
        <v>561</v>
      </c>
      <c r="L52" s="837" t="s">
        <v>2427</v>
      </c>
      <c r="M52" s="791" t="s">
        <v>940</v>
      </c>
      <c r="N52" s="791" t="str">
        <f t="shared" si="0"/>
        <v>0200000168</v>
      </c>
      <c r="O52" s="838" t="e">
        <f>SUMIF('[6]Расходы (ведомств.)'!$H$10:$H$17581,N52,'[6]Расходы (ведомств.)'!$I$10:$I$17581)/1000000</f>
        <v>#VALUE!</v>
      </c>
      <c r="P52" s="838" t="e">
        <f>SUMIF('[6]Расходы (ведомств.)'!$H$10:$H$17581,N52,'[6]Расходы (ведомств.)'!$J$10:$J$17581)/1000000</f>
        <v>#VALUE!</v>
      </c>
      <c r="Q52" s="838">
        <v>32.709299999999999</v>
      </c>
      <c r="R52" s="838">
        <v>32.709299999999999</v>
      </c>
    </row>
    <row r="53" spans="1:18" ht="17.649999999999999" customHeight="1" x14ac:dyDescent="0.2">
      <c r="A53" s="845">
        <v>19</v>
      </c>
      <c r="B53" s="846" t="s">
        <v>131</v>
      </c>
      <c r="C53" s="847"/>
      <c r="D53" s="847" t="s">
        <v>912</v>
      </c>
      <c r="E53" s="848">
        <v>84.8</v>
      </c>
      <c r="F53" s="848">
        <v>91.37</v>
      </c>
      <c r="G53" s="848">
        <v>91.37</v>
      </c>
      <c r="H53" s="848">
        <v>107.74764150943396</v>
      </c>
      <c r="I53" s="848">
        <v>100</v>
      </c>
      <c r="K53" s="843" t="s">
        <v>561</v>
      </c>
      <c r="L53" s="837" t="s">
        <v>2427</v>
      </c>
      <c r="M53" s="791" t="s">
        <v>912</v>
      </c>
      <c r="N53" s="791" t="str">
        <f t="shared" si="0"/>
        <v>0200000171</v>
      </c>
      <c r="O53" s="838" t="e">
        <f>SUMIF('[6]Расходы (ведомств.)'!$H$10:$H$17581,N53,'[6]Расходы (ведомств.)'!$I$10:$I$17581)/1000000</f>
        <v>#VALUE!</v>
      </c>
      <c r="P53" s="838" t="e">
        <f>SUMIF('[6]Расходы (ведомств.)'!$H$10:$H$17581,N53,'[6]Расходы (ведомств.)'!$J$10:$J$17581)/1000000</f>
        <v>#VALUE!</v>
      </c>
      <c r="Q53" s="838">
        <v>91.37</v>
      </c>
      <c r="R53" s="838">
        <v>91.37</v>
      </c>
    </row>
    <row r="54" spans="1:18" ht="17.649999999999999" customHeight="1" x14ac:dyDescent="0.2">
      <c r="A54" s="845">
        <v>20</v>
      </c>
      <c r="B54" s="846" t="s">
        <v>331</v>
      </c>
      <c r="C54" s="847"/>
      <c r="D54" s="847" t="s">
        <v>899</v>
      </c>
      <c r="E54" s="848">
        <v>26.5</v>
      </c>
      <c r="F54" s="848">
        <v>27.8489</v>
      </c>
      <c r="G54" s="848">
        <v>27.8489</v>
      </c>
      <c r="H54" s="848">
        <v>105.09018867924529</v>
      </c>
      <c r="I54" s="848">
        <v>100</v>
      </c>
      <c r="K54" s="843" t="s">
        <v>561</v>
      </c>
      <c r="L54" s="837" t="s">
        <v>2427</v>
      </c>
      <c r="M54" s="791" t="s">
        <v>899</v>
      </c>
      <c r="N54" s="791" t="str">
        <f t="shared" si="0"/>
        <v>0200000182</v>
      </c>
      <c r="O54" s="838" t="e">
        <f>SUMIF('[6]Расходы (ведомств.)'!$H$10:$H$17581,N54,'[6]Расходы (ведомств.)'!$I$10:$I$17581)/1000000</f>
        <v>#VALUE!</v>
      </c>
      <c r="P54" s="838" t="e">
        <f>SUMIF('[6]Расходы (ведомств.)'!$H$10:$H$17581,N54,'[6]Расходы (ведомств.)'!$J$10:$J$17581)/1000000</f>
        <v>#VALUE!</v>
      </c>
      <c r="Q54" s="838">
        <v>27.8489</v>
      </c>
      <c r="R54" s="838">
        <v>27.8489</v>
      </c>
    </row>
    <row r="55" spans="1:18" ht="17.649999999999999" customHeight="1" x14ac:dyDescent="0.2">
      <c r="A55" s="845">
        <v>21</v>
      </c>
      <c r="B55" s="846" t="s">
        <v>528</v>
      </c>
      <c r="C55" s="847"/>
      <c r="D55" s="847" t="s">
        <v>456</v>
      </c>
      <c r="E55" s="848">
        <v>14435.4</v>
      </c>
      <c r="F55" s="848">
        <v>17299.9912</v>
      </c>
      <c r="G55" s="848">
        <v>17299.9912</v>
      </c>
      <c r="H55" s="848">
        <v>119.84421075966027</v>
      </c>
      <c r="I55" s="848">
        <v>100</v>
      </c>
      <c r="K55" s="843" t="s">
        <v>561</v>
      </c>
      <c r="L55" s="837" t="s">
        <v>2427</v>
      </c>
      <c r="M55" s="791" t="s">
        <v>456</v>
      </c>
      <c r="N55" s="791" t="str">
        <f t="shared" si="0"/>
        <v>0200000303</v>
      </c>
      <c r="O55" s="838" t="e">
        <f>SUMIF('[6]Расходы (ведомств.)'!$H$10:$H$17581,N55,'[6]Расходы (ведомств.)'!$I$10:$I$17581)/1000000</f>
        <v>#VALUE!</v>
      </c>
      <c r="P55" s="838" t="e">
        <f>SUMIF('[6]Расходы (ведомств.)'!$H$10:$H$17581,N55,'[6]Расходы (ведомств.)'!$J$10:$J$17581)/1000000</f>
        <v>#VALUE!</v>
      </c>
      <c r="Q55" s="838">
        <v>17299.9912</v>
      </c>
      <c r="R55" s="838">
        <v>17299.9912</v>
      </c>
    </row>
    <row r="56" spans="1:18" ht="17.649999999999999" customHeight="1" x14ac:dyDescent="0.2">
      <c r="A56" s="845">
        <v>22</v>
      </c>
      <c r="B56" s="846" t="s">
        <v>13</v>
      </c>
      <c r="C56" s="847"/>
      <c r="D56" s="847" t="s">
        <v>752</v>
      </c>
      <c r="E56" s="848">
        <v>1246</v>
      </c>
      <c r="F56" s="848">
        <v>1448.9908</v>
      </c>
      <c r="G56" s="848">
        <v>1386.92019409</v>
      </c>
      <c r="H56" s="848">
        <v>111.30980690930978</v>
      </c>
      <c r="I56" s="848">
        <v>95.716287093748278</v>
      </c>
      <c r="K56" s="843" t="s">
        <v>561</v>
      </c>
      <c r="L56" s="837" t="s">
        <v>2427</v>
      </c>
      <c r="M56" s="791" t="s">
        <v>752</v>
      </c>
      <c r="N56" s="791" t="str">
        <f t="shared" si="0"/>
        <v>0200000310</v>
      </c>
      <c r="O56" s="838" t="e">
        <f>SUMIF('[6]Расходы (ведомств.)'!$H$10:$H$17581,N56,'[6]Расходы (ведомств.)'!$I$10:$I$17581)/1000000</f>
        <v>#VALUE!</v>
      </c>
      <c r="P56" s="838" t="e">
        <f>SUMIF('[6]Расходы (ведомств.)'!$H$10:$H$17581,N56,'[6]Расходы (ведомств.)'!$J$10:$J$17581)/1000000</f>
        <v>#VALUE!</v>
      </c>
      <c r="Q56" s="838">
        <v>1448.9908</v>
      </c>
      <c r="R56" s="838">
        <v>1386.92019409</v>
      </c>
    </row>
    <row r="57" spans="1:18" ht="17.649999999999999" customHeight="1" x14ac:dyDescent="0.2">
      <c r="A57" s="845">
        <v>23</v>
      </c>
      <c r="B57" s="846" t="s">
        <v>226</v>
      </c>
      <c r="C57" s="847"/>
      <c r="D57" s="847" t="s">
        <v>1019</v>
      </c>
      <c r="E57" s="848">
        <v>207.5</v>
      </c>
      <c r="F57" s="848">
        <v>238.0754</v>
      </c>
      <c r="G57" s="848">
        <v>238.0754</v>
      </c>
      <c r="H57" s="848">
        <v>114.73513253012048</v>
      </c>
      <c r="I57" s="848">
        <v>100</v>
      </c>
      <c r="K57" s="843" t="s">
        <v>561</v>
      </c>
      <c r="L57" s="837" t="s">
        <v>2427</v>
      </c>
      <c r="M57" s="791" t="s">
        <v>1019</v>
      </c>
      <c r="N57" s="791" t="str">
        <f t="shared" si="0"/>
        <v>0200000318</v>
      </c>
      <c r="O57" s="838" t="e">
        <f>SUMIF('[6]Расходы (ведомств.)'!$H$10:$H$17581,N57,'[6]Расходы (ведомств.)'!$I$10:$I$17581)/1000000</f>
        <v>#VALUE!</v>
      </c>
      <c r="P57" s="838" t="e">
        <f>SUMIF('[6]Расходы (ведомств.)'!$H$10:$H$17581,N57,'[6]Расходы (ведомств.)'!$J$10:$J$17581)/1000000</f>
        <v>#VALUE!</v>
      </c>
      <c r="Q57" s="838">
        <v>238.0754</v>
      </c>
      <c r="R57" s="838">
        <v>238.0754</v>
      </c>
    </row>
    <row r="58" spans="1:18" ht="51.6" customHeight="1" x14ac:dyDescent="0.2">
      <c r="A58" s="845">
        <v>24</v>
      </c>
      <c r="B58" s="846" t="s">
        <v>2357</v>
      </c>
      <c r="C58" s="847"/>
      <c r="D58" s="847" t="s">
        <v>1358</v>
      </c>
      <c r="E58" s="848">
        <v>5770.7</v>
      </c>
      <c r="F58" s="848">
        <v>6339.6909999999998</v>
      </c>
      <c r="G58" s="848">
        <v>6339.6909999999998</v>
      </c>
      <c r="H58" s="848">
        <v>109.8599996534216</v>
      </c>
      <c r="I58" s="848">
        <v>100</v>
      </c>
      <c r="K58" s="843" t="s">
        <v>561</v>
      </c>
      <c r="L58" s="837" t="s">
        <v>2427</v>
      </c>
      <c r="M58" s="791" t="s">
        <v>1358</v>
      </c>
      <c r="N58" s="791" t="str">
        <f t="shared" si="0"/>
        <v>0200000384</v>
      </c>
      <c r="O58" s="838" t="e">
        <f>SUMIF('[6]Расходы (ведомств.)'!$H$10:$H$17581,N58,'[6]Расходы (ведомств.)'!$I$10:$I$17581)/1000000</f>
        <v>#VALUE!</v>
      </c>
      <c r="P58" s="838" t="e">
        <f>SUMIF('[6]Расходы (ведомств.)'!$H$10:$H$17581,N58,'[6]Расходы (ведомств.)'!$J$10:$J$17581)/1000000</f>
        <v>#VALUE!</v>
      </c>
      <c r="Q58" s="838">
        <v>6339.6909999999998</v>
      </c>
      <c r="R58" s="838">
        <v>6339.6909999999998</v>
      </c>
    </row>
    <row r="59" spans="1:18" ht="40.35" customHeight="1" x14ac:dyDescent="0.2">
      <c r="A59" s="845">
        <v>25</v>
      </c>
      <c r="B59" s="846" t="s">
        <v>2358</v>
      </c>
      <c r="C59" s="847"/>
      <c r="D59" s="847" t="s">
        <v>1359</v>
      </c>
      <c r="E59" s="848">
        <v>8179.9000000000005</v>
      </c>
      <c r="F59" s="848">
        <v>8872.2662999999993</v>
      </c>
      <c r="G59" s="848">
        <v>8872.2662999999993</v>
      </c>
      <c r="H59" s="848">
        <v>108.46423917162799</v>
      </c>
      <c r="I59" s="848">
        <v>100</v>
      </c>
      <c r="K59" s="843" t="s">
        <v>561</v>
      </c>
      <c r="L59" s="837" t="s">
        <v>2427</v>
      </c>
      <c r="M59" s="791" t="s">
        <v>1359</v>
      </c>
      <c r="N59" s="791" t="str">
        <f t="shared" si="0"/>
        <v>0200000385</v>
      </c>
      <c r="O59" s="838" t="e">
        <f>SUMIF('[6]Расходы (ведомств.)'!$H$10:$H$17581,N59,'[6]Расходы (ведомств.)'!$I$10:$I$17581)/1000000</f>
        <v>#VALUE!</v>
      </c>
      <c r="P59" s="838" t="e">
        <f>SUMIF('[6]Расходы (ведомств.)'!$H$10:$H$17581,N59,'[6]Расходы (ведомств.)'!$J$10:$J$17581)/1000000</f>
        <v>#VALUE!</v>
      </c>
      <c r="Q59" s="838">
        <v>8872.2662999999993</v>
      </c>
      <c r="R59" s="838">
        <v>8872.2662999999993</v>
      </c>
    </row>
    <row r="60" spans="1:18" ht="40.35" customHeight="1" x14ac:dyDescent="0.2">
      <c r="A60" s="845">
        <v>26</v>
      </c>
      <c r="B60" s="846" t="s">
        <v>1823</v>
      </c>
      <c r="C60" s="847"/>
      <c r="D60" s="847" t="s">
        <v>1012</v>
      </c>
      <c r="E60" s="848">
        <v>12448.4</v>
      </c>
      <c r="F60" s="848">
        <v>13653.1232</v>
      </c>
      <c r="G60" s="848">
        <v>13653.1232</v>
      </c>
      <c r="H60" s="848">
        <v>109.67773529128242</v>
      </c>
      <c r="I60" s="848">
        <v>100</v>
      </c>
      <c r="K60" s="843" t="s">
        <v>561</v>
      </c>
      <c r="L60" s="837" t="s">
        <v>2427</v>
      </c>
      <c r="M60" s="791" t="s">
        <v>1012</v>
      </c>
      <c r="N60" s="791" t="str">
        <f t="shared" si="0"/>
        <v>0200000386</v>
      </c>
      <c r="O60" s="838" t="e">
        <f>SUMIF('[6]Расходы (ведомств.)'!$H$10:$H$17581,N60,'[6]Расходы (ведомств.)'!$I$10:$I$17581)/1000000</f>
        <v>#VALUE!</v>
      </c>
      <c r="P60" s="838" t="e">
        <f>SUMIF('[6]Расходы (ведомств.)'!$H$10:$H$17581,N60,'[6]Расходы (ведомств.)'!$J$10:$J$17581)/1000000</f>
        <v>#VALUE!</v>
      </c>
      <c r="Q60" s="838">
        <v>13653.1232</v>
      </c>
      <c r="R60" s="838">
        <v>13653.1232</v>
      </c>
    </row>
    <row r="61" spans="1:18" ht="17.649999999999999" customHeight="1" x14ac:dyDescent="0.2">
      <c r="A61" s="845">
        <v>27</v>
      </c>
      <c r="B61" s="846" t="s">
        <v>90</v>
      </c>
      <c r="C61" s="847"/>
      <c r="D61" s="847" t="s">
        <v>897</v>
      </c>
      <c r="E61" s="848">
        <v>88</v>
      </c>
      <c r="F61" s="848">
        <v>103.249</v>
      </c>
      <c r="G61" s="848">
        <v>103.249</v>
      </c>
      <c r="H61" s="848">
        <v>117.32840909090909</v>
      </c>
      <c r="I61" s="848">
        <v>100</v>
      </c>
      <c r="K61" s="843" t="s">
        <v>561</v>
      </c>
      <c r="L61" s="837" t="s">
        <v>2427</v>
      </c>
      <c r="M61" s="791" t="s">
        <v>897</v>
      </c>
      <c r="N61" s="791" t="str">
        <f t="shared" si="0"/>
        <v>0200000388</v>
      </c>
      <c r="O61" s="838" t="e">
        <f>SUMIF('[6]Расходы (ведомств.)'!$H$10:$H$17581,N61,'[6]Расходы (ведомств.)'!$I$10:$I$17581)/1000000</f>
        <v>#VALUE!</v>
      </c>
      <c r="P61" s="838" t="e">
        <f>SUMIF('[6]Расходы (ведомств.)'!$H$10:$H$17581,N61,'[6]Расходы (ведомств.)'!$J$10:$J$17581)/1000000</f>
        <v>#VALUE!</v>
      </c>
      <c r="Q61" s="838">
        <v>103.249</v>
      </c>
      <c r="R61" s="838">
        <v>103.249</v>
      </c>
    </row>
    <row r="62" spans="1:18" ht="51.6" customHeight="1" x14ac:dyDescent="0.2">
      <c r="A62" s="845">
        <v>28</v>
      </c>
      <c r="B62" s="846" t="s">
        <v>1009</v>
      </c>
      <c r="C62" s="847"/>
      <c r="D62" s="847" t="s">
        <v>1010</v>
      </c>
      <c r="E62" s="848">
        <v>209.1</v>
      </c>
      <c r="F62" s="848">
        <v>229.00370000000001</v>
      </c>
      <c r="G62" s="848">
        <v>229.00370000000001</v>
      </c>
      <c r="H62" s="848">
        <v>109.51874701099953</v>
      </c>
      <c r="I62" s="848">
        <v>100</v>
      </c>
      <c r="K62" s="843" t="s">
        <v>561</v>
      </c>
      <c r="L62" s="837" t="s">
        <v>2427</v>
      </c>
      <c r="M62" s="791" t="s">
        <v>1010</v>
      </c>
      <c r="N62" s="791" t="str">
        <f t="shared" si="0"/>
        <v>0200000424</v>
      </c>
      <c r="O62" s="838" t="e">
        <f>SUMIF('[6]Расходы (ведомств.)'!$H$10:$H$17581,N62,'[6]Расходы (ведомств.)'!$I$10:$I$17581)/1000000</f>
        <v>#VALUE!</v>
      </c>
      <c r="P62" s="838" t="e">
        <f>SUMIF('[6]Расходы (ведомств.)'!$H$10:$H$17581,N62,'[6]Расходы (ведомств.)'!$J$10:$J$17581)/1000000</f>
        <v>#VALUE!</v>
      </c>
      <c r="Q62" s="838">
        <v>229.00370000000001</v>
      </c>
      <c r="R62" s="838">
        <v>229.00370000000001</v>
      </c>
    </row>
    <row r="63" spans="1:18" ht="17.649999999999999" customHeight="1" x14ac:dyDescent="0.2">
      <c r="A63" s="845">
        <v>29</v>
      </c>
      <c r="B63" s="846" t="s">
        <v>1007</v>
      </c>
      <c r="C63" s="847"/>
      <c r="D63" s="847" t="s">
        <v>1008</v>
      </c>
      <c r="E63" s="848">
        <v>374.1</v>
      </c>
      <c r="F63" s="848">
        <v>0</v>
      </c>
      <c r="G63" s="848">
        <v>0</v>
      </c>
      <c r="H63" s="848">
        <v>0</v>
      </c>
      <c r="I63" s="848"/>
      <c r="K63" s="843" t="s">
        <v>561</v>
      </c>
      <c r="L63" s="837" t="s">
        <v>2427</v>
      </c>
      <c r="M63" s="791" t="s">
        <v>1008</v>
      </c>
      <c r="N63" s="791" t="str">
        <f t="shared" si="0"/>
        <v>0200000425</v>
      </c>
      <c r="O63" s="838" t="e">
        <f>SUMIF('[6]Расходы (ведомств.)'!$H$10:$H$17581,N63,'[6]Расходы (ведомств.)'!$I$10:$I$17581)/1000000</f>
        <v>#VALUE!</v>
      </c>
      <c r="P63" s="838" t="e">
        <f>SUMIF('[6]Расходы (ведомств.)'!$H$10:$H$17581,N63,'[6]Расходы (ведомств.)'!$J$10:$J$17581)/1000000</f>
        <v>#VALUE!</v>
      </c>
      <c r="Q63" s="838">
        <v>0</v>
      </c>
      <c r="R63" s="838">
        <v>0</v>
      </c>
    </row>
    <row r="64" spans="1:18" ht="17.649999999999999" customHeight="1" x14ac:dyDescent="0.2">
      <c r="A64" s="845">
        <v>30</v>
      </c>
      <c r="B64" s="846" t="s">
        <v>913</v>
      </c>
      <c r="C64" s="847"/>
      <c r="D64" s="847" t="s">
        <v>1361</v>
      </c>
      <c r="E64" s="848">
        <v>4509.1000000000004</v>
      </c>
      <c r="F64" s="848">
        <v>5280.0127000000002</v>
      </c>
      <c r="G64" s="848">
        <v>5280.0127000000002</v>
      </c>
      <c r="H64" s="848">
        <v>117.09681976447628</v>
      </c>
      <c r="I64" s="848">
        <v>100</v>
      </c>
      <c r="K64" s="843" t="s">
        <v>561</v>
      </c>
      <c r="L64" s="837" t="s">
        <v>2427</v>
      </c>
      <c r="M64" s="791" t="s">
        <v>1361</v>
      </c>
      <c r="N64" s="791" t="str">
        <f t="shared" si="0"/>
        <v>0200000777</v>
      </c>
      <c r="O64" s="838" t="e">
        <f>SUMIF('[6]Расходы (ведомств.)'!$H$10:$H$17581,N64,'[6]Расходы (ведомств.)'!$I$10:$I$17581)/1000000</f>
        <v>#VALUE!</v>
      </c>
      <c r="P64" s="838" t="e">
        <f>SUMIF('[6]Расходы (ведомств.)'!$H$10:$H$17581,N64,'[6]Расходы (ведомств.)'!$J$10:$J$17581)/1000000</f>
        <v>#VALUE!</v>
      </c>
      <c r="Q64" s="838">
        <v>5280.0127000000002</v>
      </c>
      <c r="R64" s="838">
        <v>5280.0127000000002</v>
      </c>
    </row>
    <row r="65" spans="1:18" ht="28.9" customHeight="1" x14ac:dyDescent="0.2">
      <c r="A65" s="849"/>
      <c r="B65" s="850" t="s">
        <v>1362</v>
      </c>
      <c r="C65" s="851" t="s">
        <v>921</v>
      </c>
      <c r="D65" s="851"/>
      <c r="E65" s="844">
        <v>1178791.8</v>
      </c>
      <c r="F65" s="844">
        <v>1160495.9010000003</v>
      </c>
      <c r="G65" s="844">
        <v>1147366.4510443001</v>
      </c>
      <c r="H65" s="844">
        <v>97.334105229125285</v>
      </c>
      <c r="I65" s="844">
        <v>98.868634525603539</v>
      </c>
      <c r="K65" s="843" t="s">
        <v>921</v>
      </c>
      <c r="L65" s="837" t="s">
        <v>2427</v>
      </c>
      <c r="N65" s="791" t="str">
        <f t="shared" si="0"/>
        <v>0300000</v>
      </c>
      <c r="O65" s="838" t="e">
        <f>SUMIF('[6]Расходы (ведомств.)'!$H$10:$H$17581,N65,'[6]Расходы (ведомств.)'!$I$10:$I$17581)/1000000</f>
        <v>#VALUE!</v>
      </c>
      <c r="P65" s="838" t="e">
        <f>SUMIF('[6]Расходы (ведомств.)'!$H$10:$H$17581,N65,'[6]Расходы (ведомств.)'!$J$10:$J$17581)/1000000</f>
        <v>#VALUE!</v>
      </c>
      <c r="Q65" s="838">
        <v>0</v>
      </c>
      <c r="R65" s="838">
        <v>0</v>
      </c>
    </row>
    <row r="66" spans="1:18" ht="17.649999999999999" customHeight="1" x14ac:dyDescent="0.2">
      <c r="A66" s="845">
        <v>1</v>
      </c>
      <c r="B66" s="846" t="s">
        <v>1172</v>
      </c>
      <c r="C66" s="847"/>
      <c r="D66" s="847" t="s">
        <v>926</v>
      </c>
      <c r="E66" s="848">
        <v>1.2</v>
      </c>
      <c r="F66" s="848">
        <v>1.1714</v>
      </c>
      <c r="G66" s="848">
        <v>1.1714</v>
      </c>
      <c r="H66" s="848">
        <v>97.616666666666674</v>
      </c>
      <c r="I66" s="848">
        <v>100</v>
      </c>
      <c r="K66" s="843" t="s">
        <v>921</v>
      </c>
      <c r="L66" s="837" t="s">
        <v>2427</v>
      </c>
      <c r="M66" s="791" t="s">
        <v>926</v>
      </c>
      <c r="N66" s="791" t="str">
        <f t="shared" si="0"/>
        <v>0300000007</v>
      </c>
      <c r="O66" s="838" t="e">
        <f>SUMIF('[6]Расходы (ведомств.)'!$H$10:$H$17581,N66,'[6]Расходы (ведомств.)'!$I$10:$I$17581)/1000000</f>
        <v>#VALUE!</v>
      </c>
      <c r="P66" s="838" t="e">
        <f>SUMIF('[6]Расходы (ведомств.)'!$H$10:$H$17581,N66,'[6]Расходы (ведомств.)'!$J$10:$J$17581)/1000000</f>
        <v>#VALUE!</v>
      </c>
      <c r="Q66" s="838">
        <v>1.1714</v>
      </c>
      <c r="R66" s="838">
        <v>1.1714</v>
      </c>
    </row>
    <row r="67" spans="1:18" ht="17.649999999999999" customHeight="1" x14ac:dyDescent="0.2">
      <c r="A67" s="845">
        <v>2</v>
      </c>
      <c r="B67" s="846" t="s">
        <v>91</v>
      </c>
      <c r="C67" s="847"/>
      <c r="D67" s="847" t="s">
        <v>883</v>
      </c>
      <c r="E67" s="848">
        <v>68</v>
      </c>
      <c r="F67" s="848">
        <v>68.636499999999998</v>
      </c>
      <c r="G67" s="848">
        <v>68.626695319999996</v>
      </c>
      <c r="H67" s="848">
        <v>100.92161076470587</v>
      </c>
      <c r="I67" s="848">
        <v>99.985715064142255</v>
      </c>
      <c r="K67" s="843" t="s">
        <v>921</v>
      </c>
      <c r="L67" s="837" t="s">
        <v>2427</v>
      </c>
      <c r="M67" s="791" t="s">
        <v>883</v>
      </c>
      <c r="N67" s="791" t="str">
        <f t="shared" si="0"/>
        <v>0300000054</v>
      </c>
      <c r="O67" s="838" t="e">
        <f>SUMIF('[6]Расходы (ведомств.)'!$H$10:$H$17581,N67,'[6]Расходы (ведомств.)'!$I$10:$I$17581)/1000000</f>
        <v>#VALUE!</v>
      </c>
      <c r="P67" s="838" t="e">
        <f>SUMIF('[6]Расходы (ведомств.)'!$H$10:$H$17581,N67,'[6]Расходы (ведомств.)'!$J$10:$J$17581)/1000000</f>
        <v>#VALUE!</v>
      </c>
      <c r="Q67" s="838">
        <v>68.636499999999998</v>
      </c>
      <c r="R67" s="838">
        <v>68.626695319999996</v>
      </c>
    </row>
    <row r="68" spans="1:18" ht="17.649999999999999" customHeight="1" x14ac:dyDescent="0.2">
      <c r="A68" s="845">
        <v>3</v>
      </c>
      <c r="B68" s="846" t="s">
        <v>915</v>
      </c>
      <c r="C68" s="847"/>
      <c r="D68" s="847" t="s">
        <v>916</v>
      </c>
      <c r="E68" s="848">
        <v>452.5</v>
      </c>
      <c r="F68" s="848">
        <v>452.54719999999998</v>
      </c>
      <c r="G68" s="848">
        <v>445.76076612000003</v>
      </c>
      <c r="H68" s="848">
        <v>98.510666545856367</v>
      </c>
      <c r="I68" s="848">
        <v>98.500392029825861</v>
      </c>
      <c r="K68" s="843" t="s">
        <v>921</v>
      </c>
      <c r="L68" s="837" t="s">
        <v>2427</v>
      </c>
      <c r="M68" s="791" t="s">
        <v>916</v>
      </c>
      <c r="N68" s="791" t="str">
        <f t="shared" si="0"/>
        <v>0300000056</v>
      </c>
      <c r="O68" s="838" t="e">
        <f>SUMIF('[6]Расходы (ведомств.)'!$H$10:$H$17581,N68,'[6]Расходы (ведомств.)'!$I$10:$I$17581)/1000000</f>
        <v>#VALUE!</v>
      </c>
      <c r="P68" s="838" t="e">
        <f>SUMIF('[6]Расходы (ведомств.)'!$H$10:$H$17581,N68,'[6]Расходы (ведомств.)'!$J$10:$J$17581)/1000000</f>
        <v>#VALUE!</v>
      </c>
      <c r="Q68" s="838">
        <v>452.54719999999998</v>
      </c>
      <c r="R68" s="838">
        <v>445.76076612000003</v>
      </c>
    </row>
    <row r="69" spans="1:18" ht="17.649999999999999" customHeight="1" x14ac:dyDescent="0.2">
      <c r="A69" s="845">
        <v>4</v>
      </c>
      <c r="B69" s="846" t="s">
        <v>360</v>
      </c>
      <c r="C69" s="847"/>
      <c r="D69" s="847" t="s">
        <v>443</v>
      </c>
      <c r="E69" s="848">
        <v>13174.6</v>
      </c>
      <c r="F69" s="848">
        <v>13174.574699999999</v>
      </c>
      <c r="G69" s="848">
        <v>13089.916980029999</v>
      </c>
      <c r="H69" s="848">
        <v>99.357225115221709</v>
      </c>
      <c r="I69" s="848">
        <v>99.357415917418564</v>
      </c>
      <c r="K69" s="843" t="s">
        <v>921</v>
      </c>
      <c r="L69" s="837" t="s">
        <v>2427</v>
      </c>
      <c r="M69" s="791" t="s">
        <v>443</v>
      </c>
      <c r="N69" s="791" t="str">
        <f t="shared" si="0"/>
        <v>0300000074</v>
      </c>
      <c r="O69" s="838" t="e">
        <f>SUMIF('[6]Расходы (ведомств.)'!$H$10:$H$17581,N69,'[6]Расходы (ведомств.)'!$I$10:$I$17581)/1000000</f>
        <v>#VALUE!</v>
      </c>
      <c r="P69" s="838" t="e">
        <f>SUMIF('[6]Расходы (ведомств.)'!$H$10:$H$17581,N69,'[6]Расходы (ведомств.)'!$J$10:$J$17581)/1000000</f>
        <v>#VALUE!</v>
      </c>
      <c r="Q69" s="838">
        <v>13174.574699999999</v>
      </c>
      <c r="R69" s="838">
        <v>13089.916980029999</v>
      </c>
    </row>
    <row r="70" spans="1:18" ht="17.649999999999999" customHeight="1" x14ac:dyDescent="0.2">
      <c r="A70" s="845">
        <v>5</v>
      </c>
      <c r="B70" s="846" t="s">
        <v>235</v>
      </c>
      <c r="C70" s="847"/>
      <c r="D70" s="847" t="s">
        <v>902</v>
      </c>
      <c r="E70" s="848">
        <v>66.2</v>
      </c>
      <c r="F70" s="848">
        <v>66.248000000000005</v>
      </c>
      <c r="G70" s="848">
        <v>66.218415649999997</v>
      </c>
      <c r="H70" s="848">
        <v>100.02781820241691</v>
      </c>
      <c r="I70" s="848">
        <v>99.955343029223513</v>
      </c>
      <c r="K70" s="843" t="s">
        <v>921</v>
      </c>
      <c r="L70" s="837" t="s">
        <v>2427</v>
      </c>
      <c r="M70" s="791" t="s">
        <v>902</v>
      </c>
      <c r="N70" s="791" t="str">
        <f t="shared" si="0"/>
        <v>0300000076</v>
      </c>
      <c r="O70" s="838" t="e">
        <f>SUMIF('[6]Расходы (ведомств.)'!$H$10:$H$17581,N70,'[6]Расходы (ведомств.)'!$I$10:$I$17581)/1000000</f>
        <v>#VALUE!</v>
      </c>
      <c r="P70" s="838" t="e">
        <f>SUMIF('[6]Расходы (ведомств.)'!$H$10:$H$17581,N70,'[6]Расходы (ведомств.)'!$J$10:$J$17581)/1000000</f>
        <v>#VALUE!</v>
      </c>
      <c r="Q70" s="838">
        <v>66.248000000000005</v>
      </c>
      <c r="R70" s="838">
        <v>66.218415649999997</v>
      </c>
    </row>
    <row r="71" spans="1:18" ht="17.649999999999999" customHeight="1" x14ac:dyDescent="0.2">
      <c r="A71" s="845">
        <v>6</v>
      </c>
      <c r="B71" s="846" t="s">
        <v>646</v>
      </c>
      <c r="C71" s="847"/>
      <c r="D71" s="847" t="s">
        <v>87</v>
      </c>
      <c r="E71" s="848">
        <v>838.2</v>
      </c>
      <c r="F71" s="848">
        <v>838.22979999999995</v>
      </c>
      <c r="G71" s="848">
        <v>838.22979999999995</v>
      </c>
      <c r="H71" s="848">
        <v>100.00355523741349</v>
      </c>
      <c r="I71" s="848">
        <v>100</v>
      </c>
      <c r="K71" s="843" t="s">
        <v>921</v>
      </c>
      <c r="L71" s="837" t="s">
        <v>2427</v>
      </c>
      <c r="M71" s="791" t="s">
        <v>87</v>
      </c>
      <c r="N71" s="791" t="str">
        <f t="shared" si="0"/>
        <v>0300000082</v>
      </c>
      <c r="O71" s="838" t="e">
        <f>SUMIF('[6]Расходы (ведомств.)'!$H$10:$H$17581,N71,'[6]Расходы (ведомств.)'!$I$10:$I$17581)/1000000</f>
        <v>#VALUE!</v>
      </c>
      <c r="P71" s="838" t="e">
        <f>SUMIF('[6]Расходы (ведомств.)'!$H$10:$H$17581,N71,'[6]Расходы (ведомств.)'!$J$10:$J$17581)/1000000</f>
        <v>#VALUE!</v>
      </c>
      <c r="Q71" s="838">
        <v>838.22979999999995</v>
      </c>
      <c r="R71" s="838">
        <v>838.22979999999995</v>
      </c>
    </row>
    <row r="72" spans="1:18" ht="17.649999999999999" customHeight="1" x14ac:dyDescent="0.2">
      <c r="A72" s="845">
        <v>7</v>
      </c>
      <c r="B72" s="846" t="s">
        <v>645</v>
      </c>
      <c r="C72" s="847"/>
      <c r="D72" s="847" t="s">
        <v>588</v>
      </c>
      <c r="E72" s="848">
        <v>22</v>
      </c>
      <c r="F72" s="848">
        <v>21.952300000000001</v>
      </c>
      <c r="G72" s="848">
        <v>21.952300000000001</v>
      </c>
      <c r="H72" s="848">
        <v>99.783181818181816</v>
      </c>
      <c r="I72" s="848">
        <v>100</v>
      </c>
      <c r="K72" s="843" t="s">
        <v>921</v>
      </c>
      <c r="L72" s="837" t="s">
        <v>2427</v>
      </c>
      <c r="M72" s="791" t="s">
        <v>588</v>
      </c>
      <c r="N72" s="791" t="str">
        <f t="shared" si="0"/>
        <v>0300000084</v>
      </c>
      <c r="O72" s="838" t="e">
        <f>SUMIF('[6]Расходы (ведомств.)'!$H$10:$H$17581,N72,'[6]Расходы (ведомств.)'!$I$10:$I$17581)/1000000</f>
        <v>#VALUE!</v>
      </c>
      <c r="P72" s="838" t="e">
        <f>SUMIF('[6]Расходы (ведомств.)'!$H$10:$H$17581,N72,'[6]Расходы (ведомств.)'!$J$10:$J$17581)/1000000</f>
        <v>#VALUE!</v>
      </c>
      <c r="Q72" s="838">
        <v>21.952300000000001</v>
      </c>
      <c r="R72" s="838">
        <v>21.952300000000001</v>
      </c>
    </row>
    <row r="73" spans="1:18" ht="17.649999999999999" customHeight="1" x14ac:dyDescent="0.2">
      <c r="A73" s="845">
        <v>8</v>
      </c>
      <c r="B73" s="846" t="s">
        <v>523</v>
      </c>
      <c r="C73" s="847"/>
      <c r="D73" s="847" t="s">
        <v>947</v>
      </c>
      <c r="E73" s="848">
        <v>0.1</v>
      </c>
      <c r="F73" s="848">
        <v>0.1225</v>
      </c>
      <c r="G73" s="848">
        <v>6.2083180000000002E-2</v>
      </c>
      <c r="H73" s="848">
        <v>62.083179999999992</v>
      </c>
      <c r="I73" s="848">
        <v>50.680146938775515</v>
      </c>
      <c r="K73" s="843" t="s">
        <v>921</v>
      </c>
      <c r="L73" s="837" t="s">
        <v>2427</v>
      </c>
      <c r="M73" s="791" t="s">
        <v>947</v>
      </c>
      <c r="N73" s="791" t="str">
        <f t="shared" si="0"/>
        <v>0300000089</v>
      </c>
      <c r="O73" s="838" t="e">
        <f>SUMIF('[6]Расходы (ведомств.)'!$H$10:$H$17581,N73,'[6]Расходы (ведомств.)'!$I$10:$I$17581)/1000000</f>
        <v>#VALUE!</v>
      </c>
      <c r="P73" s="838" t="e">
        <f>SUMIF('[6]Расходы (ведомств.)'!$H$10:$H$17581,N73,'[6]Расходы (ведомств.)'!$J$10:$J$17581)/1000000</f>
        <v>#VALUE!</v>
      </c>
      <c r="Q73" s="838">
        <v>0.1225</v>
      </c>
      <c r="R73" s="838">
        <v>6.2083180000000002E-2</v>
      </c>
    </row>
    <row r="74" spans="1:18" ht="17.649999999999999" customHeight="1" x14ac:dyDescent="0.2">
      <c r="A74" s="845">
        <v>9</v>
      </c>
      <c r="B74" s="846" t="s">
        <v>83</v>
      </c>
      <c r="C74" s="847"/>
      <c r="D74" s="847" t="s">
        <v>296</v>
      </c>
      <c r="E74" s="848">
        <v>975977.6</v>
      </c>
      <c r="F74" s="848">
        <v>945391.8774</v>
      </c>
      <c r="G74" s="848">
        <v>934860.16670912004</v>
      </c>
      <c r="H74" s="848">
        <v>95.78705153777301</v>
      </c>
      <c r="I74" s="848">
        <v>98.885995221384377</v>
      </c>
      <c r="K74" s="843" t="s">
        <v>921</v>
      </c>
      <c r="L74" s="837" t="s">
        <v>2427</v>
      </c>
      <c r="M74" s="791" t="s">
        <v>296</v>
      </c>
      <c r="N74" s="791" t="str">
        <f t="shared" si="0"/>
        <v>0300000092</v>
      </c>
      <c r="O74" s="838" t="e">
        <f>SUMIF('[6]Расходы (ведомств.)'!$H$10:$H$17581,N74,'[6]Расходы (ведомств.)'!$I$10:$I$17581)/1000000</f>
        <v>#VALUE!</v>
      </c>
      <c r="P74" s="838" t="e">
        <f>SUMIF('[6]Расходы (ведомств.)'!$H$10:$H$17581,N74,'[6]Расходы (ведомств.)'!$J$10:$J$17581)/1000000</f>
        <v>#VALUE!</v>
      </c>
      <c r="Q74" s="838">
        <v>945391.8774</v>
      </c>
      <c r="R74" s="838">
        <v>934860.16670912004</v>
      </c>
    </row>
    <row r="75" spans="1:18" ht="17.649999999999999" customHeight="1" x14ac:dyDescent="0.2">
      <c r="A75" s="845">
        <v>10</v>
      </c>
      <c r="B75" s="846" t="s">
        <v>333</v>
      </c>
      <c r="C75" s="847"/>
      <c r="D75" s="847" t="s">
        <v>901</v>
      </c>
      <c r="E75" s="848"/>
      <c r="F75" s="848">
        <v>0</v>
      </c>
      <c r="G75" s="848">
        <v>0</v>
      </c>
      <c r="H75" s="848"/>
      <c r="I75" s="848"/>
      <c r="K75" s="843" t="s">
        <v>921</v>
      </c>
      <c r="L75" s="837" t="s">
        <v>2427</v>
      </c>
      <c r="M75" s="791" t="s">
        <v>901</v>
      </c>
      <c r="N75" s="791" t="str">
        <f t="shared" si="0"/>
        <v>0300000100</v>
      </c>
      <c r="O75" s="838" t="e">
        <f>SUMIF('[6]Расходы (ведомств.)'!$H$10:$H$17581,N75,'[6]Расходы (ведомств.)'!$I$10:$I$17581)/1000000</f>
        <v>#VALUE!</v>
      </c>
      <c r="P75" s="838" t="e">
        <f>SUMIF('[6]Расходы (ведомств.)'!$H$10:$H$17581,N75,'[6]Расходы (ведомств.)'!$J$10:$J$17581)/1000000</f>
        <v>#VALUE!</v>
      </c>
      <c r="Q75" s="838">
        <v>0</v>
      </c>
      <c r="R75" s="838">
        <v>0</v>
      </c>
    </row>
    <row r="76" spans="1:18" ht="17.649999999999999" customHeight="1" x14ac:dyDescent="0.2">
      <c r="A76" s="845">
        <v>11</v>
      </c>
      <c r="B76" s="846" t="s">
        <v>732</v>
      </c>
      <c r="C76" s="847"/>
      <c r="D76" s="847" t="s">
        <v>782</v>
      </c>
      <c r="E76" s="848">
        <v>25.3</v>
      </c>
      <c r="F76" s="848">
        <v>25.344799999999999</v>
      </c>
      <c r="G76" s="848">
        <v>20.591341030000002</v>
      </c>
      <c r="H76" s="848">
        <v>81.388699723320173</v>
      </c>
      <c r="I76" s="848">
        <v>81.2448353508412</v>
      </c>
      <c r="K76" s="843" t="s">
        <v>921</v>
      </c>
      <c r="L76" s="837" t="s">
        <v>2427</v>
      </c>
      <c r="M76" s="791" t="s">
        <v>782</v>
      </c>
      <c r="N76" s="791" t="str">
        <f t="shared" si="0"/>
        <v>0300000107</v>
      </c>
      <c r="O76" s="838" t="e">
        <f>SUMIF('[6]Расходы (ведомств.)'!$H$10:$H$17581,N76,'[6]Расходы (ведомств.)'!$I$10:$I$17581)/1000000</f>
        <v>#VALUE!</v>
      </c>
      <c r="P76" s="838" t="e">
        <f>SUMIF('[6]Расходы (ведомств.)'!$H$10:$H$17581,N76,'[6]Расходы (ведомств.)'!$J$10:$J$17581)/1000000</f>
        <v>#VALUE!</v>
      </c>
      <c r="Q76" s="838">
        <v>25.344799999999999</v>
      </c>
      <c r="R76" s="838">
        <v>20.591341030000002</v>
      </c>
    </row>
    <row r="77" spans="1:18" ht="17.649999999999999" customHeight="1" x14ac:dyDescent="0.2">
      <c r="A77" s="845">
        <v>12</v>
      </c>
      <c r="B77" s="846" t="s">
        <v>734</v>
      </c>
      <c r="C77" s="847"/>
      <c r="D77" s="847" t="s">
        <v>589</v>
      </c>
      <c r="E77" s="848">
        <v>254.20000000000002</v>
      </c>
      <c r="F77" s="848">
        <v>254.2294</v>
      </c>
      <c r="G77" s="848">
        <v>254.2294</v>
      </c>
      <c r="H77" s="848">
        <v>100.01156569630211</v>
      </c>
      <c r="I77" s="848">
        <v>100</v>
      </c>
      <c r="K77" s="843" t="s">
        <v>921</v>
      </c>
      <c r="L77" s="837" t="s">
        <v>2427</v>
      </c>
      <c r="M77" s="791" t="s">
        <v>589</v>
      </c>
      <c r="N77" s="791" t="str">
        <f t="shared" ref="N77:N140" si="1">CONCATENATE(K77,L77,M77)</f>
        <v>0300000109</v>
      </c>
      <c r="O77" s="838" t="e">
        <f>SUMIF('[6]Расходы (ведомств.)'!$H$10:$H$17581,N77,'[6]Расходы (ведомств.)'!$I$10:$I$17581)/1000000</f>
        <v>#VALUE!</v>
      </c>
      <c r="P77" s="838" t="e">
        <f>SUMIF('[6]Расходы (ведомств.)'!$H$10:$H$17581,N77,'[6]Расходы (ведомств.)'!$J$10:$J$17581)/1000000</f>
        <v>#VALUE!</v>
      </c>
      <c r="Q77" s="838">
        <v>254.2294</v>
      </c>
      <c r="R77" s="838">
        <v>254.2294</v>
      </c>
    </row>
    <row r="78" spans="1:18" ht="17.649999999999999" customHeight="1" x14ac:dyDescent="0.2">
      <c r="A78" s="845">
        <v>13</v>
      </c>
      <c r="B78" s="846" t="s">
        <v>330</v>
      </c>
      <c r="C78" s="847"/>
      <c r="D78" s="847" t="s">
        <v>785</v>
      </c>
      <c r="E78" s="848">
        <v>85.3</v>
      </c>
      <c r="F78" s="848">
        <v>85.327799999999996</v>
      </c>
      <c r="G78" s="848">
        <v>85.286050000000003</v>
      </c>
      <c r="H78" s="848">
        <v>99.983645955451351</v>
      </c>
      <c r="I78" s="848">
        <v>99.951071046013155</v>
      </c>
      <c r="K78" s="843" t="s">
        <v>921</v>
      </c>
      <c r="L78" s="837" t="s">
        <v>2427</v>
      </c>
      <c r="M78" s="791" t="s">
        <v>785</v>
      </c>
      <c r="N78" s="791" t="str">
        <f t="shared" si="1"/>
        <v>0300000110</v>
      </c>
      <c r="O78" s="838" t="e">
        <f>SUMIF('[6]Расходы (ведомств.)'!$H$10:$H$17581,N78,'[6]Расходы (ведомств.)'!$I$10:$I$17581)/1000000</f>
        <v>#VALUE!</v>
      </c>
      <c r="P78" s="838" t="e">
        <f>SUMIF('[6]Расходы (ведомств.)'!$H$10:$H$17581,N78,'[6]Расходы (ведомств.)'!$J$10:$J$17581)/1000000</f>
        <v>#VALUE!</v>
      </c>
      <c r="Q78" s="838">
        <v>85.327799999999996</v>
      </c>
      <c r="R78" s="838">
        <v>85.286050000000003</v>
      </c>
    </row>
    <row r="79" spans="1:18" ht="17.649999999999999" customHeight="1" x14ac:dyDescent="0.2">
      <c r="A79" s="845">
        <v>14</v>
      </c>
      <c r="B79" s="846" t="s">
        <v>327</v>
      </c>
      <c r="C79" s="847"/>
      <c r="D79" s="847" t="s">
        <v>750</v>
      </c>
      <c r="E79" s="848">
        <v>873</v>
      </c>
      <c r="F79" s="848">
        <v>873.04039999999998</v>
      </c>
      <c r="G79" s="848">
        <v>867.54489395000007</v>
      </c>
      <c r="H79" s="848">
        <v>99.375131036655219</v>
      </c>
      <c r="I79" s="848">
        <v>99.370532446150278</v>
      </c>
      <c r="K79" s="843" t="s">
        <v>921</v>
      </c>
      <c r="L79" s="837" t="s">
        <v>2427</v>
      </c>
      <c r="M79" s="791" t="s">
        <v>750</v>
      </c>
      <c r="N79" s="791" t="str">
        <f t="shared" si="1"/>
        <v>0300000139</v>
      </c>
      <c r="O79" s="838" t="e">
        <f>SUMIF('[6]Расходы (ведомств.)'!$H$10:$H$17581,N79,'[6]Расходы (ведомств.)'!$I$10:$I$17581)/1000000</f>
        <v>#VALUE!</v>
      </c>
      <c r="P79" s="838" t="e">
        <f>SUMIF('[6]Расходы (ведомств.)'!$H$10:$H$17581,N79,'[6]Расходы (ведомств.)'!$J$10:$J$17581)/1000000</f>
        <v>#VALUE!</v>
      </c>
      <c r="Q79" s="838">
        <v>873.04039999999998</v>
      </c>
      <c r="R79" s="838">
        <v>867.54489395000007</v>
      </c>
    </row>
    <row r="80" spans="1:18" ht="28.9" customHeight="1" x14ac:dyDescent="0.2">
      <c r="A80" s="845">
        <v>15</v>
      </c>
      <c r="B80" s="846" t="s">
        <v>1824</v>
      </c>
      <c r="C80" s="847"/>
      <c r="D80" s="847" t="s">
        <v>918</v>
      </c>
      <c r="E80" s="848">
        <v>95287.7</v>
      </c>
      <c r="F80" s="848">
        <v>104588.04150000001</v>
      </c>
      <c r="G80" s="848">
        <v>103644.63968453</v>
      </c>
      <c r="H80" s="848">
        <v>108.77021870034642</v>
      </c>
      <c r="I80" s="848">
        <v>99.097983094491738</v>
      </c>
      <c r="K80" s="843" t="s">
        <v>921</v>
      </c>
      <c r="L80" s="837" t="s">
        <v>2427</v>
      </c>
      <c r="M80" s="791" t="s">
        <v>918</v>
      </c>
      <c r="N80" s="791" t="str">
        <f t="shared" si="1"/>
        <v>0300000149</v>
      </c>
      <c r="O80" s="838" t="e">
        <f>SUMIF('[6]Расходы (ведомств.)'!$H$10:$H$17581,N80,'[6]Расходы (ведомств.)'!$I$10:$I$17581)/1000000</f>
        <v>#VALUE!</v>
      </c>
      <c r="P80" s="838" t="e">
        <f>SUMIF('[6]Расходы (ведомств.)'!$H$10:$H$17581,N80,'[6]Расходы (ведомств.)'!$J$10:$J$17581)/1000000</f>
        <v>#VALUE!</v>
      </c>
      <c r="Q80" s="838">
        <v>104588.04150000001</v>
      </c>
      <c r="R80" s="838">
        <v>103644.63968453</v>
      </c>
    </row>
    <row r="81" spans="1:18" ht="17.649999999999999" customHeight="1" x14ac:dyDescent="0.2">
      <c r="A81" s="845">
        <v>16</v>
      </c>
      <c r="B81" s="846" t="s">
        <v>89</v>
      </c>
      <c r="C81" s="847"/>
      <c r="D81" s="847" t="s">
        <v>944</v>
      </c>
      <c r="E81" s="848">
        <v>42802.5</v>
      </c>
      <c r="F81" s="848">
        <v>42802.510900000001</v>
      </c>
      <c r="G81" s="848">
        <v>41600.534623300002</v>
      </c>
      <c r="H81" s="848">
        <v>97.191833709012329</v>
      </c>
      <c r="I81" s="848">
        <v>97.19180895833847</v>
      </c>
      <c r="K81" s="843" t="s">
        <v>921</v>
      </c>
      <c r="L81" s="837" t="s">
        <v>2427</v>
      </c>
      <c r="M81" s="791" t="s">
        <v>944</v>
      </c>
      <c r="N81" s="791" t="str">
        <f t="shared" si="1"/>
        <v>0300000150</v>
      </c>
      <c r="O81" s="838" t="e">
        <f>SUMIF('[6]Расходы (ведомств.)'!$H$10:$H$17581,N81,'[6]Расходы (ведомств.)'!$I$10:$I$17581)/1000000</f>
        <v>#VALUE!</v>
      </c>
      <c r="P81" s="838" t="e">
        <f>SUMIF('[6]Расходы (ведомств.)'!$H$10:$H$17581,N81,'[6]Расходы (ведомств.)'!$J$10:$J$17581)/1000000</f>
        <v>#VALUE!</v>
      </c>
      <c r="Q81" s="838">
        <v>42802.510900000001</v>
      </c>
      <c r="R81" s="838">
        <v>41600.534623300002</v>
      </c>
    </row>
    <row r="82" spans="1:18" ht="17.649999999999999" customHeight="1" x14ac:dyDescent="0.2">
      <c r="A82" s="845">
        <v>17</v>
      </c>
      <c r="B82" s="846" t="s">
        <v>147</v>
      </c>
      <c r="C82" s="847"/>
      <c r="D82" s="847" t="s">
        <v>85</v>
      </c>
      <c r="E82" s="848">
        <v>259.5</v>
      </c>
      <c r="F82" s="848">
        <v>251.8031</v>
      </c>
      <c r="G82" s="848">
        <v>216.87869629999997</v>
      </c>
      <c r="H82" s="848">
        <v>83.575605510597299</v>
      </c>
      <c r="I82" s="848">
        <v>86.130272542315794</v>
      </c>
      <c r="K82" s="843" t="s">
        <v>921</v>
      </c>
      <c r="L82" s="837" t="s">
        <v>2427</v>
      </c>
      <c r="M82" s="791" t="s">
        <v>85</v>
      </c>
      <c r="N82" s="791" t="str">
        <f t="shared" si="1"/>
        <v>0300000153</v>
      </c>
      <c r="O82" s="838" t="e">
        <f>SUMIF('[6]Расходы (ведомств.)'!$H$10:$H$17581,N82,'[6]Расходы (ведомств.)'!$I$10:$I$17581)/1000000</f>
        <v>#VALUE!</v>
      </c>
      <c r="P82" s="838" t="e">
        <f>SUMIF('[6]Расходы (ведомств.)'!$H$10:$H$17581,N82,'[6]Расходы (ведомств.)'!$J$10:$J$17581)/1000000</f>
        <v>#VALUE!</v>
      </c>
      <c r="Q82" s="838">
        <v>251.8031</v>
      </c>
      <c r="R82" s="838">
        <v>216.87869629999997</v>
      </c>
    </row>
    <row r="83" spans="1:18" ht="17.649999999999999" customHeight="1" x14ac:dyDescent="0.2">
      <c r="A83" s="845">
        <v>18</v>
      </c>
      <c r="B83" s="846" t="s">
        <v>328</v>
      </c>
      <c r="C83" s="847"/>
      <c r="D83" s="847" t="s">
        <v>911</v>
      </c>
      <c r="E83" s="848">
        <v>4.5</v>
      </c>
      <c r="F83" s="848">
        <v>4.5122</v>
      </c>
      <c r="G83" s="848">
        <v>4.4116469199999999</v>
      </c>
      <c r="H83" s="848">
        <v>98.03659822222221</v>
      </c>
      <c r="I83" s="848">
        <v>97.771528744293249</v>
      </c>
      <c r="K83" s="843" t="s">
        <v>921</v>
      </c>
      <c r="L83" s="837" t="s">
        <v>2427</v>
      </c>
      <c r="M83" s="791" t="s">
        <v>911</v>
      </c>
      <c r="N83" s="791" t="str">
        <f t="shared" si="1"/>
        <v>0300000157</v>
      </c>
      <c r="O83" s="838" t="e">
        <f>SUMIF('[6]Расходы (ведомств.)'!$H$10:$H$17581,N83,'[6]Расходы (ведомств.)'!$I$10:$I$17581)/1000000</f>
        <v>#VALUE!</v>
      </c>
      <c r="P83" s="838" t="e">
        <f>SUMIF('[6]Расходы (ведомств.)'!$H$10:$H$17581,N83,'[6]Расходы (ведомств.)'!$J$10:$J$17581)/1000000</f>
        <v>#VALUE!</v>
      </c>
      <c r="Q83" s="838">
        <v>4.5122</v>
      </c>
      <c r="R83" s="838">
        <v>4.4116469199999999</v>
      </c>
    </row>
    <row r="84" spans="1:18" ht="17.649999999999999" customHeight="1" x14ac:dyDescent="0.2">
      <c r="A84" s="845">
        <v>19</v>
      </c>
      <c r="B84" s="846" t="s">
        <v>1029</v>
      </c>
      <c r="C84" s="847"/>
      <c r="D84" s="847" t="s">
        <v>940</v>
      </c>
      <c r="E84" s="848">
        <v>0.8</v>
      </c>
      <c r="F84" s="848">
        <v>0.79979999999999996</v>
      </c>
      <c r="G84" s="848">
        <v>0.79979999999999996</v>
      </c>
      <c r="H84" s="848">
        <v>99.974999999999994</v>
      </c>
      <c r="I84" s="848">
        <v>100</v>
      </c>
      <c r="K84" s="843" t="s">
        <v>921</v>
      </c>
      <c r="L84" s="837" t="s">
        <v>2427</v>
      </c>
      <c r="M84" s="791" t="s">
        <v>940</v>
      </c>
      <c r="N84" s="791" t="str">
        <f t="shared" si="1"/>
        <v>0300000168</v>
      </c>
      <c r="O84" s="838" t="e">
        <f>SUMIF('[6]Расходы (ведомств.)'!$H$10:$H$17581,N84,'[6]Расходы (ведомств.)'!$I$10:$I$17581)/1000000</f>
        <v>#VALUE!</v>
      </c>
      <c r="P84" s="838" t="e">
        <f>SUMIF('[6]Расходы (ведомств.)'!$H$10:$H$17581,N84,'[6]Расходы (ведомств.)'!$J$10:$J$17581)/1000000</f>
        <v>#VALUE!</v>
      </c>
      <c r="Q84" s="838">
        <v>0.79979999999999996</v>
      </c>
      <c r="R84" s="838">
        <v>0.79979999999999996</v>
      </c>
    </row>
    <row r="85" spans="1:18" ht="17.649999999999999" customHeight="1" x14ac:dyDescent="0.2">
      <c r="A85" s="845">
        <v>20</v>
      </c>
      <c r="B85" s="846" t="s">
        <v>131</v>
      </c>
      <c r="C85" s="847"/>
      <c r="D85" s="847" t="s">
        <v>912</v>
      </c>
      <c r="E85" s="848">
        <v>1.1000000000000001</v>
      </c>
      <c r="F85" s="848">
        <v>1.0945</v>
      </c>
      <c r="G85" s="848">
        <v>0.6863973000000001</v>
      </c>
      <c r="H85" s="848">
        <v>62.399754545454542</v>
      </c>
      <c r="I85" s="848">
        <v>62.713321151210607</v>
      </c>
      <c r="K85" s="843" t="s">
        <v>921</v>
      </c>
      <c r="L85" s="837" t="s">
        <v>2427</v>
      </c>
      <c r="M85" s="791" t="s">
        <v>912</v>
      </c>
      <c r="N85" s="791" t="str">
        <f t="shared" si="1"/>
        <v>0300000171</v>
      </c>
      <c r="O85" s="838" t="e">
        <f>SUMIF('[6]Расходы (ведомств.)'!$H$10:$H$17581,N85,'[6]Расходы (ведомств.)'!$I$10:$I$17581)/1000000</f>
        <v>#VALUE!</v>
      </c>
      <c r="P85" s="838" t="e">
        <f>SUMIF('[6]Расходы (ведомств.)'!$H$10:$H$17581,N85,'[6]Расходы (ведомств.)'!$J$10:$J$17581)/1000000</f>
        <v>#VALUE!</v>
      </c>
      <c r="Q85" s="838">
        <v>1.0945</v>
      </c>
      <c r="R85" s="838">
        <v>0.6863973000000001</v>
      </c>
    </row>
    <row r="86" spans="1:18" ht="40.35" customHeight="1" x14ac:dyDescent="0.2">
      <c r="A86" s="845">
        <v>21</v>
      </c>
      <c r="B86" s="846" t="s">
        <v>12</v>
      </c>
      <c r="C86" s="847"/>
      <c r="D86" s="847" t="s">
        <v>592</v>
      </c>
      <c r="E86" s="848">
        <v>881.1</v>
      </c>
      <c r="F86" s="848">
        <v>922.24839999999995</v>
      </c>
      <c r="G86" s="848">
        <v>913.41151243000002</v>
      </c>
      <c r="H86" s="848">
        <v>103.66717880263307</v>
      </c>
      <c r="I86" s="848">
        <v>99.041810474271358</v>
      </c>
      <c r="K86" s="843" t="s">
        <v>921</v>
      </c>
      <c r="L86" s="837" t="s">
        <v>2427</v>
      </c>
      <c r="M86" s="791" t="s">
        <v>592</v>
      </c>
      <c r="N86" s="791" t="str">
        <f t="shared" si="1"/>
        <v>0300000177</v>
      </c>
      <c r="O86" s="838" t="e">
        <f>SUMIF('[6]Расходы (ведомств.)'!$H$10:$H$17581,N86,'[6]Расходы (ведомств.)'!$I$10:$I$17581)/1000000</f>
        <v>#VALUE!</v>
      </c>
      <c r="P86" s="838" t="e">
        <f>SUMIF('[6]Расходы (ведомств.)'!$H$10:$H$17581,N86,'[6]Расходы (ведомств.)'!$J$10:$J$17581)/1000000</f>
        <v>#VALUE!</v>
      </c>
      <c r="Q86" s="838">
        <v>922.24839999999995</v>
      </c>
      <c r="R86" s="838">
        <v>913.41151243000002</v>
      </c>
    </row>
    <row r="87" spans="1:18" ht="17.649999999999999" customHeight="1" x14ac:dyDescent="0.2">
      <c r="A87" s="845">
        <v>22</v>
      </c>
      <c r="B87" s="846" t="s">
        <v>524</v>
      </c>
      <c r="C87" s="847"/>
      <c r="D87" s="847" t="s">
        <v>1028</v>
      </c>
      <c r="E87" s="848">
        <v>0</v>
      </c>
      <c r="F87" s="848">
        <v>6.7428999999999997</v>
      </c>
      <c r="G87" s="848">
        <v>6.7428820999999992</v>
      </c>
      <c r="H87" s="848"/>
      <c r="I87" s="848">
        <v>99.999734535585574</v>
      </c>
      <c r="K87" s="843" t="s">
        <v>921</v>
      </c>
      <c r="L87" s="837" t="s">
        <v>2427</v>
      </c>
      <c r="M87" s="791" t="s">
        <v>1028</v>
      </c>
      <c r="N87" s="791" t="str">
        <f t="shared" si="1"/>
        <v>0300000184</v>
      </c>
      <c r="O87" s="838" t="e">
        <f>SUMIF('[6]Расходы (ведомств.)'!$H$10:$H$17581,N87,'[6]Расходы (ведомств.)'!$I$10:$I$17581)/1000000</f>
        <v>#VALUE!</v>
      </c>
      <c r="P87" s="838" t="e">
        <f>SUMIF('[6]Расходы (ведомств.)'!$H$10:$H$17581,N87,'[6]Расходы (ведомств.)'!$J$10:$J$17581)/1000000</f>
        <v>#VALUE!</v>
      </c>
      <c r="Q87" s="838">
        <v>6.7428999999999997</v>
      </c>
      <c r="R87" s="838">
        <v>6.7428820999999992</v>
      </c>
    </row>
    <row r="88" spans="1:18" ht="17.649999999999999" customHeight="1" x14ac:dyDescent="0.2">
      <c r="A88" s="845">
        <v>23</v>
      </c>
      <c r="B88" s="846" t="s">
        <v>15</v>
      </c>
      <c r="C88" s="847"/>
      <c r="D88" s="847" t="s">
        <v>593</v>
      </c>
      <c r="E88" s="848">
        <v>17933.3</v>
      </c>
      <c r="F88" s="848">
        <v>18864.597399999999</v>
      </c>
      <c r="G88" s="848">
        <v>18858.814555339999</v>
      </c>
      <c r="H88" s="848">
        <v>105.16087142544875</v>
      </c>
      <c r="I88" s="848">
        <v>99.969345517758043</v>
      </c>
      <c r="K88" s="843" t="s">
        <v>921</v>
      </c>
      <c r="L88" s="837" t="s">
        <v>2427</v>
      </c>
      <c r="M88" s="791" t="s">
        <v>593</v>
      </c>
      <c r="N88" s="791" t="str">
        <f t="shared" si="1"/>
        <v>0300000187</v>
      </c>
      <c r="O88" s="838" t="e">
        <f>SUMIF('[6]Расходы (ведомств.)'!$H$10:$H$17581,N88,'[6]Расходы (ведомств.)'!$I$10:$I$17581)/1000000</f>
        <v>#VALUE!</v>
      </c>
      <c r="P88" s="838" t="e">
        <f>SUMIF('[6]Расходы (ведомств.)'!$H$10:$H$17581,N88,'[6]Расходы (ведомств.)'!$J$10:$J$17581)/1000000</f>
        <v>#VALUE!</v>
      </c>
      <c r="Q88" s="838">
        <v>18864.597399999999</v>
      </c>
      <c r="R88" s="838">
        <v>18858.814555339999</v>
      </c>
    </row>
    <row r="89" spans="1:18" ht="17.649999999999999" customHeight="1" x14ac:dyDescent="0.2">
      <c r="A89" s="845">
        <v>24</v>
      </c>
      <c r="B89" s="846" t="s">
        <v>447</v>
      </c>
      <c r="C89" s="847"/>
      <c r="D89" s="847" t="s">
        <v>594</v>
      </c>
      <c r="E89" s="848">
        <v>18500.600000000002</v>
      </c>
      <c r="F89" s="848">
        <v>18558.1872</v>
      </c>
      <c r="G89" s="848">
        <v>18550.621867420003</v>
      </c>
      <c r="H89" s="848">
        <v>100.27037970346908</v>
      </c>
      <c r="I89" s="848">
        <v>99.959234528144009</v>
      </c>
      <c r="K89" s="843" t="s">
        <v>921</v>
      </c>
      <c r="L89" s="837" t="s">
        <v>2427</v>
      </c>
      <c r="M89" s="791" t="s">
        <v>594</v>
      </c>
      <c r="N89" s="791" t="str">
        <f t="shared" si="1"/>
        <v>0300000188</v>
      </c>
      <c r="O89" s="838" t="e">
        <f>SUMIF('[6]Расходы (ведомств.)'!$H$10:$H$17581,N89,'[6]Расходы (ведомств.)'!$I$10:$I$17581)/1000000</f>
        <v>#VALUE!</v>
      </c>
      <c r="P89" s="838" t="e">
        <f>SUMIF('[6]Расходы (ведомств.)'!$H$10:$H$17581,N89,'[6]Расходы (ведомств.)'!$J$10:$J$17581)/1000000</f>
        <v>#VALUE!</v>
      </c>
      <c r="Q89" s="838">
        <v>18558.1872</v>
      </c>
      <c r="R89" s="838">
        <v>18550.621867420003</v>
      </c>
    </row>
    <row r="90" spans="1:18" ht="17.649999999999999" customHeight="1" x14ac:dyDescent="0.2">
      <c r="A90" s="845">
        <v>25</v>
      </c>
      <c r="B90" s="846" t="s">
        <v>525</v>
      </c>
      <c r="C90" s="847"/>
      <c r="D90" s="847" t="s">
        <v>1027</v>
      </c>
      <c r="E90" s="848">
        <v>1168.3</v>
      </c>
      <c r="F90" s="848">
        <v>2845.1734000000001</v>
      </c>
      <c r="G90" s="848">
        <v>2841.31572104</v>
      </c>
      <c r="H90" s="848">
        <v>243.20086630488746</v>
      </c>
      <c r="I90" s="848">
        <v>99.864413221352336</v>
      </c>
      <c r="K90" s="843" t="s">
        <v>921</v>
      </c>
      <c r="L90" s="837" t="s">
        <v>2427</v>
      </c>
      <c r="M90" s="791" t="s">
        <v>1027</v>
      </c>
      <c r="N90" s="791" t="str">
        <f t="shared" si="1"/>
        <v>0300000189</v>
      </c>
      <c r="O90" s="838" t="e">
        <f>SUMIF('[6]Расходы (ведомств.)'!$H$10:$H$17581,N90,'[6]Расходы (ведомств.)'!$I$10:$I$17581)/1000000</f>
        <v>#VALUE!</v>
      </c>
      <c r="P90" s="838" t="e">
        <f>SUMIF('[6]Расходы (ведомств.)'!$H$10:$H$17581,N90,'[6]Расходы (ведомств.)'!$J$10:$J$17581)/1000000</f>
        <v>#VALUE!</v>
      </c>
      <c r="Q90" s="838">
        <v>2845.1734000000001</v>
      </c>
      <c r="R90" s="838">
        <v>2841.31572104</v>
      </c>
    </row>
    <row r="91" spans="1:18" ht="17.649999999999999" customHeight="1" x14ac:dyDescent="0.2">
      <c r="A91" s="845">
        <v>26</v>
      </c>
      <c r="B91" s="846" t="s">
        <v>448</v>
      </c>
      <c r="C91" s="847"/>
      <c r="D91" s="847" t="s">
        <v>453</v>
      </c>
      <c r="E91" s="848">
        <v>213.1</v>
      </c>
      <c r="F91" s="848">
        <v>298.00959999999998</v>
      </c>
      <c r="G91" s="848">
        <v>298.00929976999998</v>
      </c>
      <c r="H91" s="848">
        <v>139.84481453308305</v>
      </c>
      <c r="I91" s="848">
        <v>99.999899254923335</v>
      </c>
      <c r="K91" s="843" t="s">
        <v>921</v>
      </c>
      <c r="L91" s="837" t="s">
        <v>2427</v>
      </c>
      <c r="M91" s="791" t="s">
        <v>453</v>
      </c>
      <c r="N91" s="791" t="str">
        <f t="shared" si="1"/>
        <v>0300000192</v>
      </c>
      <c r="O91" s="838" t="e">
        <f>SUMIF('[6]Расходы (ведомств.)'!$H$10:$H$17581,N91,'[6]Расходы (ведомств.)'!$I$10:$I$17581)/1000000</f>
        <v>#VALUE!</v>
      </c>
      <c r="P91" s="838" t="e">
        <f>SUMIF('[6]Расходы (ведомств.)'!$H$10:$H$17581,N91,'[6]Расходы (ведомств.)'!$J$10:$J$17581)/1000000</f>
        <v>#VALUE!</v>
      </c>
      <c r="Q91" s="838">
        <v>298.00959999999998</v>
      </c>
      <c r="R91" s="838">
        <v>298.00929976999998</v>
      </c>
    </row>
    <row r="92" spans="1:18" ht="17.649999999999999" customHeight="1" x14ac:dyDescent="0.2">
      <c r="A92" s="845">
        <v>27</v>
      </c>
      <c r="B92" s="846" t="s">
        <v>527</v>
      </c>
      <c r="C92" s="847"/>
      <c r="D92" s="847" t="s">
        <v>1026</v>
      </c>
      <c r="E92" s="848"/>
      <c r="F92" s="848">
        <v>73.575599999999994</v>
      </c>
      <c r="G92" s="848">
        <v>73.419946109999998</v>
      </c>
      <c r="H92" s="848"/>
      <c r="I92" s="848">
        <v>99.78844360086768</v>
      </c>
      <c r="K92" s="843" t="s">
        <v>921</v>
      </c>
      <c r="L92" s="837" t="s">
        <v>2427</v>
      </c>
      <c r="M92" s="791" t="s">
        <v>1026</v>
      </c>
      <c r="N92" s="791" t="str">
        <f t="shared" si="1"/>
        <v>0300000202</v>
      </c>
      <c r="O92" s="838" t="e">
        <f>SUMIF('[6]Расходы (ведомств.)'!$H$10:$H$17581,N92,'[6]Расходы (ведомств.)'!$I$10:$I$17581)/1000000</f>
        <v>#VALUE!</v>
      </c>
      <c r="P92" s="838" t="e">
        <f>SUMIF('[6]Расходы (ведомств.)'!$H$10:$H$17581,N92,'[6]Расходы (ведомств.)'!$J$10:$J$17581)/1000000</f>
        <v>#VALUE!</v>
      </c>
      <c r="Q92" s="838">
        <v>73.575599999999994</v>
      </c>
      <c r="R92" s="838">
        <v>73.419946109999998</v>
      </c>
    </row>
    <row r="93" spans="1:18" ht="28.9" customHeight="1" x14ac:dyDescent="0.2">
      <c r="A93" s="845">
        <v>28</v>
      </c>
      <c r="B93" s="846" t="s">
        <v>526</v>
      </c>
      <c r="C93" s="847"/>
      <c r="D93" s="847" t="s">
        <v>454</v>
      </c>
      <c r="E93" s="848">
        <v>332.8</v>
      </c>
      <c r="F93" s="848">
        <v>341.85590000000002</v>
      </c>
      <c r="G93" s="848">
        <v>341.76518770999996</v>
      </c>
      <c r="H93" s="848">
        <v>102.69386649939902</v>
      </c>
      <c r="I93" s="848">
        <v>99.9734647581042</v>
      </c>
      <c r="K93" s="843" t="s">
        <v>921</v>
      </c>
      <c r="L93" s="837" t="s">
        <v>2427</v>
      </c>
      <c r="M93" s="791" t="s">
        <v>454</v>
      </c>
      <c r="N93" s="791" t="str">
        <f t="shared" si="1"/>
        <v>0300000204</v>
      </c>
      <c r="O93" s="838" t="e">
        <f>SUMIF('[6]Расходы (ведомств.)'!$H$10:$H$17581,N93,'[6]Расходы (ведомств.)'!$I$10:$I$17581)/1000000</f>
        <v>#VALUE!</v>
      </c>
      <c r="P93" s="838" t="e">
        <f>SUMIF('[6]Расходы (ведомств.)'!$H$10:$H$17581,N93,'[6]Расходы (ведомств.)'!$J$10:$J$17581)/1000000</f>
        <v>#VALUE!</v>
      </c>
      <c r="Q93" s="838">
        <v>341.85590000000002</v>
      </c>
      <c r="R93" s="838">
        <v>341.76518770999996</v>
      </c>
    </row>
    <row r="94" spans="1:18" ht="17.649999999999999" customHeight="1" x14ac:dyDescent="0.2">
      <c r="A94" s="845">
        <v>29</v>
      </c>
      <c r="B94" s="846" t="s">
        <v>528</v>
      </c>
      <c r="C94" s="847"/>
      <c r="D94" s="847" t="s">
        <v>456</v>
      </c>
      <c r="E94" s="848">
        <v>56.6</v>
      </c>
      <c r="F94" s="848">
        <v>56.641800000000003</v>
      </c>
      <c r="G94" s="848">
        <v>55.52369934</v>
      </c>
      <c r="H94" s="848">
        <v>98.098408727915185</v>
      </c>
      <c r="I94" s="848">
        <v>98.026014957151773</v>
      </c>
      <c r="K94" s="843" t="s">
        <v>921</v>
      </c>
      <c r="L94" s="837" t="s">
        <v>2427</v>
      </c>
      <c r="M94" s="791" t="s">
        <v>456</v>
      </c>
      <c r="N94" s="791" t="str">
        <f t="shared" si="1"/>
        <v>0300000303</v>
      </c>
      <c r="O94" s="838" t="e">
        <f>SUMIF('[6]Расходы (ведомств.)'!$H$10:$H$17581,N94,'[6]Расходы (ведомств.)'!$I$10:$I$17581)/1000000</f>
        <v>#VALUE!</v>
      </c>
      <c r="P94" s="838" t="e">
        <f>SUMIF('[6]Расходы (ведомств.)'!$H$10:$H$17581,N94,'[6]Расходы (ведомств.)'!$J$10:$J$17581)/1000000</f>
        <v>#VALUE!</v>
      </c>
      <c r="Q94" s="838">
        <v>56.641800000000003</v>
      </c>
      <c r="R94" s="838">
        <v>55.52369934</v>
      </c>
    </row>
    <row r="95" spans="1:18" ht="17.649999999999999" customHeight="1" x14ac:dyDescent="0.2">
      <c r="A95" s="845">
        <v>30</v>
      </c>
      <c r="B95" s="846" t="s">
        <v>13</v>
      </c>
      <c r="C95" s="847"/>
      <c r="D95" s="847" t="s">
        <v>752</v>
      </c>
      <c r="E95" s="848">
        <v>1.4000000000000001</v>
      </c>
      <c r="F95" s="848">
        <v>1.3818999999999999</v>
      </c>
      <c r="G95" s="848">
        <v>1.32538457</v>
      </c>
      <c r="H95" s="848">
        <v>94.670326428571414</v>
      </c>
      <c r="I95" s="848">
        <v>95.910309718503512</v>
      </c>
      <c r="K95" s="843" t="s">
        <v>921</v>
      </c>
      <c r="L95" s="837" t="s">
        <v>2427</v>
      </c>
      <c r="M95" s="791" t="s">
        <v>752</v>
      </c>
      <c r="N95" s="791" t="str">
        <f t="shared" si="1"/>
        <v>0300000310</v>
      </c>
      <c r="O95" s="838" t="e">
        <f>SUMIF('[6]Расходы (ведомств.)'!$H$10:$H$17581,N95,'[6]Расходы (ведомств.)'!$I$10:$I$17581)/1000000</f>
        <v>#VALUE!</v>
      </c>
      <c r="P95" s="838" t="e">
        <f>SUMIF('[6]Расходы (ведомств.)'!$H$10:$H$17581,N95,'[6]Расходы (ведомств.)'!$J$10:$J$17581)/1000000</f>
        <v>#VALUE!</v>
      </c>
      <c r="Q95" s="838">
        <v>1.3818999999999999</v>
      </c>
      <c r="R95" s="838">
        <v>1.32538457</v>
      </c>
    </row>
    <row r="96" spans="1:18" ht="17.649999999999999" customHeight="1" x14ac:dyDescent="0.2">
      <c r="A96" s="845">
        <v>31</v>
      </c>
      <c r="B96" s="846" t="s">
        <v>226</v>
      </c>
      <c r="C96" s="847"/>
      <c r="D96" s="847" t="s">
        <v>1019</v>
      </c>
      <c r="E96" s="848">
        <v>16.8</v>
      </c>
      <c r="F96" s="848">
        <v>16.755600000000001</v>
      </c>
      <c r="G96" s="848">
        <v>15.799169239999999</v>
      </c>
      <c r="H96" s="848">
        <v>94.04267404761903</v>
      </c>
      <c r="I96" s="848">
        <v>94.291874000334204</v>
      </c>
      <c r="K96" s="843" t="s">
        <v>921</v>
      </c>
      <c r="L96" s="837" t="s">
        <v>2427</v>
      </c>
      <c r="M96" s="791" t="s">
        <v>1019</v>
      </c>
      <c r="N96" s="791" t="str">
        <f t="shared" si="1"/>
        <v>0300000318</v>
      </c>
      <c r="O96" s="838" t="e">
        <f>SUMIF('[6]Расходы (ведомств.)'!$H$10:$H$17581,N96,'[6]Расходы (ведомств.)'!$I$10:$I$17581)/1000000</f>
        <v>#VALUE!</v>
      </c>
      <c r="P96" s="838" t="e">
        <f>SUMIF('[6]Расходы (ведомств.)'!$H$10:$H$17581,N96,'[6]Расходы (ведомств.)'!$J$10:$J$17581)/1000000</f>
        <v>#VALUE!</v>
      </c>
      <c r="Q96" s="838">
        <v>16.755600000000001</v>
      </c>
      <c r="R96" s="838">
        <v>15.799169239999999</v>
      </c>
    </row>
    <row r="97" spans="1:18" ht="17.649999999999999" customHeight="1" x14ac:dyDescent="0.2">
      <c r="A97" s="845">
        <v>32</v>
      </c>
      <c r="B97" s="846" t="s">
        <v>521</v>
      </c>
      <c r="C97" s="847"/>
      <c r="D97" s="847" t="s">
        <v>86</v>
      </c>
      <c r="E97" s="848">
        <v>1757.5</v>
      </c>
      <c r="F97" s="848">
        <v>1873.6971000000001</v>
      </c>
      <c r="G97" s="848">
        <v>1870.40857809</v>
      </c>
      <c r="H97" s="848">
        <v>106.42438566657184</v>
      </c>
      <c r="I97" s="848">
        <v>99.824490206554728</v>
      </c>
      <c r="K97" s="843" t="s">
        <v>921</v>
      </c>
      <c r="L97" s="837" t="s">
        <v>2427</v>
      </c>
      <c r="M97" s="791" t="s">
        <v>86</v>
      </c>
      <c r="N97" s="791" t="str">
        <f t="shared" si="1"/>
        <v>0300000320</v>
      </c>
      <c r="O97" s="838" t="e">
        <f>SUMIF('[6]Расходы (ведомств.)'!$H$10:$H$17581,N97,'[6]Расходы (ведомств.)'!$I$10:$I$17581)/1000000</f>
        <v>#VALUE!</v>
      </c>
      <c r="P97" s="838" t="e">
        <f>SUMIF('[6]Расходы (ведомств.)'!$H$10:$H$17581,N97,'[6]Расходы (ведомств.)'!$J$10:$J$17581)/1000000</f>
        <v>#VALUE!</v>
      </c>
      <c r="Q97" s="838">
        <v>1873.6971000000001</v>
      </c>
      <c r="R97" s="838">
        <v>1870.40857809</v>
      </c>
    </row>
    <row r="98" spans="1:18" ht="17.649999999999999" customHeight="1" x14ac:dyDescent="0.2">
      <c r="A98" s="845">
        <v>33</v>
      </c>
      <c r="B98" s="846" t="s">
        <v>522</v>
      </c>
      <c r="C98" s="847"/>
      <c r="D98" s="847" t="s">
        <v>896</v>
      </c>
      <c r="E98" s="848">
        <v>1.1000000000000001</v>
      </c>
      <c r="F98" s="848">
        <v>1.1125</v>
      </c>
      <c r="G98" s="848">
        <v>1.1125</v>
      </c>
      <c r="H98" s="848">
        <v>101.13636363636363</v>
      </c>
      <c r="I98" s="848">
        <v>100</v>
      </c>
      <c r="K98" s="843" t="s">
        <v>921</v>
      </c>
      <c r="L98" s="837" t="s">
        <v>2427</v>
      </c>
      <c r="M98" s="791" t="s">
        <v>896</v>
      </c>
      <c r="N98" s="791" t="str">
        <f t="shared" si="1"/>
        <v>0300000322</v>
      </c>
      <c r="O98" s="838" t="e">
        <f>SUMIF('[6]Расходы (ведомств.)'!$H$10:$H$17581,N98,'[6]Расходы (ведомств.)'!$I$10:$I$17581)/1000000</f>
        <v>#VALUE!</v>
      </c>
      <c r="P98" s="838" t="e">
        <f>SUMIF('[6]Расходы (ведомств.)'!$H$10:$H$17581,N98,'[6]Расходы (ведомств.)'!$J$10:$J$17581)/1000000</f>
        <v>#VALUE!</v>
      </c>
      <c r="Q98" s="838">
        <v>1.1125</v>
      </c>
      <c r="R98" s="838">
        <v>1.1125</v>
      </c>
    </row>
    <row r="99" spans="1:18" ht="51.6" customHeight="1" x14ac:dyDescent="0.2">
      <c r="A99" s="845">
        <v>34</v>
      </c>
      <c r="B99" s="846" t="s">
        <v>2357</v>
      </c>
      <c r="C99" s="847"/>
      <c r="D99" s="847" t="s">
        <v>1358</v>
      </c>
      <c r="E99" s="848">
        <v>156.9</v>
      </c>
      <c r="F99" s="848">
        <v>156.928</v>
      </c>
      <c r="G99" s="848">
        <v>96.83424651</v>
      </c>
      <c r="H99" s="848">
        <v>61.717174321223709</v>
      </c>
      <c r="I99" s="848">
        <v>61.706162386572181</v>
      </c>
      <c r="K99" s="843" t="s">
        <v>921</v>
      </c>
      <c r="L99" s="837" t="s">
        <v>2427</v>
      </c>
      <c r="M99" s="791" t="s">
        <v>1358</v>
      </c>
      <c r="N99" s="791" t="str">
        <f t="shared" si="1"/>
        <v>0300000384</v>
      </c>
      <c r="O99" s="838" t="e">
        <f>SUMIF('[6]Расходы (ведомств.)'!$H$10:$H$17581,N99,'[6]Расходы (ведомств.)'!$I$10:$I$17581)/1000000</f>
        <v>#VALUE!</v>
      </c>
      <c r="P99" s="838" t="e">
        <f>SUMIF('[6]Расходы (ведомств.)'!$H$10:$H$17581,N99,'[6]Расходы (ведомств.)'!$J$10:$J$17581)/1000000</f>
        <v>#VALUE!</v>
      </c>
      <c r="Q99" s="838">
        <v>156.928</v>
      </c>
      <c r="R99" s="838">
        <v>96.83424651</v>
      </c>
    </row>
    <row r="100" spans="1:18" ht="40.35" customHeight="1" x14ac:dyDescent="0.2">
      <c r="A100" s="845">
        <v>35</v>
      </c>
      <c r="B100" s="846" t="s">
        <v>2358</v>
      </c>
      <c r="C100" s="847"/>
      <c r="D100" s="847" t="s">
        <v>1359</v>
      </c>
      <c r="E100" s="848">
        <v>21.900000000000002</v>
      </c>
      <c r="F100" s="848">
        <v>21.855399999999999</v>
      </c>
      <c r="G100" s="848">
        <v>21.855399999999999</v>
      </c>
      <c r="H100" s="848">
        <v>99.796347031963464</v>
      </c>
      <c r="I100" s="848">
        <v>100</v>
      </c>
      <c r="K100" s="843" t="s">
        <v>921</v>
      </c>
      <c r="L100" s="837" t="s">
        <v>2427</v>
      </c>
      <c r="M100" s="791" t="s">
        <v>1359</v>
      </c>
      <c r="N100" s="791" t="str">
        <f t="shared" si="1"/>
        <v>0300000385</v>
      </c>
      <c r="O100" s="838" t="e">
        <f>SUMIF('[6]Расходы (ведомств.)'!$H$10:$H$17581,N100,'[6]Расходы (ведомств.)'!$I$10:$I$17581)/1000000</f>
        <v>#VALUE!</v>
      </c>
      <c r="P100" s="838" t="e">
        <f>SUMIF('[6]Расходы (ведомств.)'!$H$10:$H$17581,N100,'[6]Расходы (ведомств.)'!$J$10:$J$17581)/1000000</f>
        <v>#VALUE!</v>
      </c>
      <c r="Q100" s="838">
        <v>21.855399999999999</v>
      </c>
      <c r="R100" s="838">
        <v>21.855399999999999</v>
      </c>
    </row>
    <row r="101" spans="1:18" ht="40.35" customHeight="1" x14ac:dyDescent="0.2">
      <c r="A101" s="845">
        <v>36</v>
      </c>
      <c r="B101" s="846" t="s">
        <v>1823</v>
      </c>
      <c r="C101" s="847"/>
      <c r="D101" s="847" t="s">
        <v>1012</v>
      </c>
      <c r="E101" s="848">
        <v>22.7</v>
      </c>
      <c r="F101" s="848">
        <v>22.720800000000001</v>
      </c>
      <c r="G101" s="848">
        <v>22.720800000000001</v>
      </c>
      <c r="H101" s="848">
        <v>100.09162995594714</v>
      </c>
      <c r="I101" s="848">
        <v>100</v>
      </c>
      <c r="K101" s="843" t="s">
        <v>921</v>
      </c>
      <c r="L101" s="837" t="s">
        <v>2427</v>
      </c>
      <c r="M101" s="791" t="s">
        <v>1012</v>
      </c>
      <c r="N101" s="791" t="str">
        <f t="shared" si="1"/>
        <v>0300000386</v>
      </c>
      <c r="O101" s="838" t="e">
        <f>SUMIF('[6]Расходы (ведомств.)'!$H$10:$H$17581,N101,'[6]Расходы (ведомств.)'!$I$10:$I$17581)/1000000</f>
        <v>#VALUE!</v>
      </c>
      <c r="P101" s="838" t="e">
        <f>SUMIF('[6]Расходы (ведомств.)'!$H$10:$H$17581,N101,'[6]Расходы (ведомств.)'!$J$10:$J$17581)/1000000</f>
        <v>#VALUE!</v>
      </c>
      <c r="Q101" s="838">
        <v>22.720800000000001</v>
      </c>
      <c r="R101" s="838">
        <v>22.720800000000001</v>
      </c>
    </row>
    <row r="102" spans="1:18" ht="17.649999999999999" customHeight="1" x14ac:dyDescent="0.2">
      <c r="A102" s="845">
        <v>37</v>
      </c>
      <c r="B102" s="846" t="s">
        <v>90</v>
      </c>
      <c r="C102" s="847"/>
      <c r="D102" s="847" t="s">
        <v>897</v>
      </c>
      <c r="E102" s="848">
        <v>7465.3</v>
      </c>
      <c r="F102" s="848">
        <v>7465.2838000000002</v>
      </c>
      <c r="G102" s="848">
        <v>7241.9931118800005</v>
      </c>
      <c r="H102" s="848">
        <v>97.008735240110923</v>
      </c>
      <c r="I102" s="848">
        <v>97.008945753408611</v>
      </c>
      <c r="K102" s="843" t="s">
        <v>921</v>
      </c>
      <c r="L102" s="837" t="s">
        <v>2427</v>
      </c>
      <c r="M102" s="791" t="s">
        <v>897</v>
      </c>
      <c r="N102" s="791" t="str">
        <f t="shared" si="1"/>
        <v>0300000388</v>
      </c>
      <c r="O102" s="838" t="e">
        <f>SUMIF('[6]Расходы (ведомств.)'!$H$10:$H$17581,N102,'[6]Расходы (ведомств.)'!$I$10:$I$17581)/1000000</f>
        <v>#VALUE!</v>
      </c>
      <c r="P102" s="838" t="e">
        <f>SUMIF('[6]Расходы (ведомств.)'!$H$10:$H$17581,N102,'[6]Расходы (ведомств.)'!$J$10:$J$17581)/1000000</f>
        <v>#VALUE!</v>
      </c>
      <c r="Q102" s="838">
        <v>7465.2838000000002</v>
      </c>
      <c r="R102" s="838">
        <v>7241.9931118800005</v>
      </c>
    </row>
    <row r="103" spans="1:18" ht="51.6" customHeight="1" x14ac:dyDescent="0.2">
      <c r="A103" s="845">
        <v>38</v>
      </c>
      <c r="B103" s="846" t="s">
        <v>1009</v>
      </c>
      <c r="C103" s="847"/>
      <c r="D103" s="847" t="s">
        <v>1010</v>
      </c>
      <c r="E103" s="848">
        <v>0.8</v>
      </c>
      <c r="F103" s="848">
        <v>0.80859999999999999</v>
      </c>
      <c r="G103" s="848">
        <v>0.80859999999999999</v>
      </c>
      <c r="H103" s="848">
        <v>101.07499999999999</v>
      </c>
      <c r="I103" s="848">
        <v>100</v>
      </c>
      <c r="K103" s="843" t="s">
        <v>921</v>
      </c>
      <c r="L103" s="837" t="s">
        <v>2427</v>
      </c>
      <c r="M103" s="791" t="s">
        <v>1010</v>
      </c>
      <c r="N103" s="791" t="str">
        <f t="shared" si="1"/>
        <v>0300000424</v>
      </c>
      <c r="O103" s="838" t="e">
        <f>SUMIF('[6]Расходы (ведомств.)'!$H$10:$H$17581,N103,'[6]Расходы (ведомств.)'!$I$10:$I$17581)/1000000</f>
        <v>#VALUE!</v>
      </c>
      <c r="P103" s="838" t="e">
        <f>SUMIF('[6]Расходы (ведомств.)'!$H$10:$H$17581,N103,'[6]Расходы (ведомств.)'!$J$10:$J$17581)/1000000</f>
        <v>#VALUE!</v>
      </c>
      <c r="Q103" s="838">
        <v>0.80859999999999999</v>
      </c>
      <c r="R103" s="838">
        <v>0.80859999999999999</v>
      </c>
    </row>
    <row r="104" spans="1:18" ht="17.649999999999999" customHeight="1" x14ac:dyDescent="0.2">
      <c r="A104" s="845">
        <v>39</v>
      </c>
      <c r="B104" s="846" t="s">
        <v>1007</v>
      </c>
      <c r="C104" s="847"/>
      <c r="D104" s="847" t="s">
        <v>1008</v>
      </c>
      <c r="E104" s="848">
        <v>0.6</v>
      </c>
      <c r="F104" s="848">
        <v>0</v>
      </c>
      <c r="G104" s="848">
        <v>0</v>
      </c>
      <c r="H104" s="848">
        <v>0</v>
      </c>
      <c r="I104" s="848"/>
      <c r="K104" s="843" t="s">
        <v>921</v>
      </c>
      <c r="L104" s="837" t="s">
        <v>2427</v>
      </c>
      <c r="M104" s="791" t="s">
        <v>1008</v>
      </c>
      <c r="N104" s="791" t="str">
        <f t="shared" si="1"/>
        <v>0300000425</v>
      </c>
      <c r="O104" s="838" t="e">
        <f>SUMIF('[6]Расходы (ведомств.)'!$H$10:$H$17581,N104,'[6]Расходы (ведомств.)'!$I$10:$I$17581)/1000000</f>
        <v>#VALUE!</v>
      </c>
      <c r="P104" s="838" t="e">
        <f>SUMIF('[6]Расходы (ведомств.)'!$H$10:$H$17581,N104,'[6]Расходы (ведомств.)'!$J$10:$J$17581)/1000000</f>
        <v>#VALUE!</v>
      </c>
      <c r="Q104" s="838">
        <v>0</v>
      </c>
      <c r="R104" s="838">
        <v>0</v>
      </c>
    </row>
    <row r="105" spans="1:18" ht="17.649999999999999" customHeight="1" x14ac:dyDescent="0.2">
      <c r="A105" s="845">
        <v>40</v>
      </c>
      <c r="B105" s="846" t="s">
        <v>913</v>
      </c>
      <c r="C105" s="847"/>
      <c r="D105" s="847" t="s">
        <v>1361</v>
      </c>
      <c r="E105" s="848">
        <v>66.3</v>
      </c>
      <c r="F105" s="848">
        <v>66.260900000000007</v>
      </c>
      <c r="G105" s="848">
        <v>66.260900000000007</v>
      </c>
      <c r="H105" s="848">
        <v>99.941025641025661</v>
      </c>
      <c r="I105" s="848">
        <v>100</v>
      </c>
      <c r="K105" s="843" t="s">
        <v>921</v>
      </c>
      <c r="L105" s="837" t="s">
        <v>2427</v>
      </c>
      <c r="M105" s="791" t="s">
        <v>1361</v>
      </c>
      <c r="N105" s="791" t="str">
        <f t="shared" si="1"/>
        <v>0300000777</v>
      </c>
      <c r="O105" s="838" t="e">
        <f>SUMIF('[6]Расходы (ведомств.)'!$H$10:$H$17581,N105,'[6]Расходы (ведомств.)'!$I$10:$I$17581)/1000000</f>
        <v>#VALUE!</v>
      </c>
      <c r="P105" s="838" t="e">
        <f>SUMIF('[6]Расходы (ведомств.)'!$H$10:$H$17581,N105,'[6]Расходы (ведомств.)'!$J$10:$J$17581)/1000000</f>
        <v>#VALUE!</v>
      </c>
      <c r="Q105" s="838">
        <v>66.260900000000007</v>
      </c>
      <c r="R105" s="838">
        <v>66.260900000000007</v>
      </c>
    </row>
    <row r="106" spans="1:18" ht="28.9" customHeight="1" x14ac:dyDescent="0.2">
      <c r="A106" s="849"/>
      <c r="B106" s="850" t="s">
        <v>1363</v>
      </c>
      <c r="C106" s="851" t="s">
        <v>107</v>
      </c>
      <c r="D106" s="851"/>
      <c r="E106" s="844">
        <v>37963.800000000003</v>
      </c>
      <c r="F106" s="844">
        <v>48861.420100000003</v>
      </c>
      <c r="G106" s="844">
        <v>48534.601673220008</v>
      </c>
      <c r="H106" s="844">
        <v>127.84442461824159</v>
      </c>
      <c r="I106" s="844">
        <v>99.331131952139074</v>
      </c>
      <c r="K106" s="843" t="s">
        <v>107</v>
      </c>
      <c r="L106" s="837" t="s">
        <v>2427</v>
      </c>
      <c r="N106" s="791" t="str">
        <f t="shared" si="1"/>
        <v>0400000</v>
      </c>
      <c r="O106" s="838" t="e">
        <f>SUMIF('[6]Расходы (ведомств.)'!$H$10:$H$17581,N106,'[6]Расходы (ведомств.)'!$I$10:$I$17581)/1000000</f>
        <v>#VALUE!</v>
      </c>
      <c r="P106" s="838" t="e">
        <f>SUMIF('[6]Расходы (ведомств.)'!$H$10:$H$17581,N106,'[6]Расходы (ведомств.)'!$J$10:$J$17581)/1000000</f>
        <v>#VALUE!</v>
      </c>
      <c r="Q106" s="838">
        <v>0</v>
      </c>
      <c r="R106" s="838">
        <v>0</v>
      </c>
    </row>
    <row r="107" spans="1:18" ht="28.9" customHeight="1" x14ac:dyDescent="0.2">
      <c r="A107" s="845">
        <v>1</v>
      </c>
      <c r="B107" s="846" t="s">
        <v>215</v>
      </c>
      <c r="C107" s="847"/>
      <c r="D107" s="847" t="s">
        <v>903</v>
      </c>
      <c r="E107" s="848">
        <v>134.30000000000001</v>
      </c>
      <c r="F107" s="848">
        <v>134.27770000000001</v>
      </c>
      <c r="G107" s="848">
        <v>134.27770000000001</v>
      </c>
      <c r="H107" s="848">
        <v>99.983395383469841</v>
      </c>
      <c r="I107" s="848">
        <v>100</v>
      </c>
      <c r="K107" s="843" t="s">
        <v>107</v>
      </c>
      <c r="L107" s="837" t="s">
        <v>2427</v>
      </c>
      <c r="M107" s="791" t="s">
        <v>903</v>
      </c>
      <c r="N107" s="791" t="str">
        <f t="shared" si="1"/>
        <v>0400000071</v>
      </c>
      <c r="O107" s="838" t="e">
        <f>SUMIF('[6]Расходы (ведомств.)'!$H$10:$H$17581,N107,'[6]Расходы (ведомств.)'!$I$10:$I$17581)/1000000</f>
        <v>#VALUE!</v>
      </c>
      <c r="P107" s="838" t="e">
        <f>SUMIF('[6]Расходы (ведомств.)'!$H$10:$H$17581,N107,'[6]Расходы (ведомств.)'!$J$10:$J$17581)/1000000</f>
        <v>#VALUE!</v>
      </c>
      <c r="Q107" s="838">
        <v>134.27770000000001</v>
      </c>
      <c r="R107" s="838">
        <v>134.27770000000001</v>
      </c>
    </row>
    <row r="108" spans="1:18" ht="17.649999999999999" customHeight="1" x14ac:dyDescent="0.2">
      <c r="A108" s="845">
        <v>2</v>
      </c>
      <c r="B108" s="846" t="s">
        <v>360</v>
      </c>
      <c r="C108" s="847"/>
      <c r="D108" s="847" t="s">
        <v>443</v>
      </c>
      <c r="E108" s="848">
        <v>3016.5</v>
      </c>
      <c r="F108" s="848">
        <v>3016.4652000000001</v>
      </c>
      <c r="G108" s="848">
        <v>3016.4644480000002</v>
      </c>
      <c r="H108" s="848">
        <v>99.998821415547823</v>
      </c>
      <c r="I108" s="848">
        <v>99.999975070158271</v>
      </c>
      <c r="K108" s="843" t="s">
        <v>107</v>
      </c>
      <c r="L108" s="837" t="s">
        <v>2427</v>
      </c>
      <c r="M108" s="791" t="s">
        <v>443</v>
      </c>
      <c r="N108" s="791" t="str">
        <f t="shared" si="1"/>
        <v>0400000074</v>
      </c>
      <c r="O108" s="838" t="e">
        <f>SUMIF('[6]Расходы (ведомств.)'!$H$10:$H$17581,N108,'[6]Расходы (ведомств.)'!$I$10:$I$17581)/1000000</f>
        <v>#VALUE!</v>
      </c>
      <c r="P108" s="838" t="e">
        <f>SUMIF('[6]Расходы (ведомств.)'!$H$10:$H$17581,N108,'[6]Расходы (ведомств.)'!$J$10:$J$17581)/1000000</f>
        <v>#VALUE!</v>
      </c>
      <c r="Q108" s="838">
        <v>3016.4652000000001</v>
      </c>
      <c r="R108" s="838">
        <v>3016.4644480000002</v>
      </c>
    </row>
    <row r="109" spans="1:18" ht="17.649999999999999" customHeight="1" x14ac:dyDescent="0.2">
      <c r="A109" s="845">
        <v>3</v>
      </c>
      <c r="B109" s="846" t="s">
        <v>644</v>
      </c>
      <c r="C109" s="847"/>
      <c r="D109" s="847" t="s">
        <v>590</v>
      </c>
      <c r="E109" s="848">
        <v>181.5</v>
      </c>
      <c r="F109" s="848">
        <v>181.5411</v>
      </c>
      <c r="G109" s="848">
        <v>181.5411</v>
      </c>
      <c r="H109" s="848">
        <v>100.02264462809917</v>
      </c>
      <c r="I109" s="848">
        <v>100</v>
      </c>
      <c r="K109" s="843" t="s">
        <v>107</v>
      </c>
      <c r="L109" s="837" t="s">
        <v>2427</v>
      </c>
      <c r="M109" s="791" t="s">
        <v>590</v>
      </c>
      <c r="N109" s="791" t="str">
        <f t="shared" si="1"/>
        <v>0400000135</v>
      </c>
      <c r="O109" s="838" t="e">
        <f>SUMIF('[6]Расходы (ведомств.)'!$H$10:$H$17581,N109,'[6]Расходы (ведомств.)'!$I$10:$I$17581)/1000000</f>
        <v>#VALUE!</v>
      </c>
      <c r="P109" s="838" t="e">
        <f>SUMIF('[6]Расходы (ведомств.)'!$H$10:$H$17581,N109,'[6]Расходы (ведомств.)'!$J$10:$J$17581)/1000000</f>
        <v>#VALUE!</v>
      </c>
      <c r="Q109" s="838">
        <v>181.5411</v>
      </c>
      <c r="R109" s="838">
        <v>181.5411</v>
      </c>
    </row>
    <row r="110" spans="1:18" ht="28.9" customHeight="1" x14ac:dyDescent="0.2">
      <c r="A110" s="845">
        <v>4</v>
      </c>
      <c r="B110" s="846" t="s">
        <v>1824</v>
      </c>
      <c r="C110" s="847"/>
      <c r="D110" s="847" t="s">
        <v>918</v>
      </c>
      <c r="E110" s="848">
        <v>34444.800000000003</v>
      </c>
      <c r="F110" s="848">
        <v>45320.5556</v>
      </c>
      <c r="G110" s="848">
        <v>44995.043159400004</v>
      </c>
      <c r="H110" s="848">
        <v>130.62942203003064</v>
      </c>
      <c r="I110" s="848">
        <v>99.281755405928891</v>
      </c>
      <c r="K110" s="843" t="s">
        <v>107</v>
      </c>
      <c r="L110" s="837" t="s">
        <v>2427</v>
      </c>
      <c r="M110" s="791" t="s">
        <v>918</v>
      </c>
      <c r="N110" s="791" t="str">
        <f t="shared" si="1"/>
        <v>0400000149</v>
      </c>
      <c r="O110" s="838" t="e">
        <f>SUMIF('[6]Расходы (ведомств.)'!$H$10:$H$17581,N110,'[6]Расходы (ведомств.)'!$I$10:$I$17581)/1000000</f>
        <v>#VALUE!</v>
      </c>
      <c r="P110" s="838" t="e">
        <f>SUMIF('[6]Расходы (ведомств.)'!$H$10:$H$17581,N110,'[6]Расходы (ведомств.)'!$J$10:$J$17581)/1000000</f>
        <v>#VALUE!</v>
      </c>
      <c r="Q110" s="838">
        <v>45320.5556</v>
      </c>
      <c r="R110" s="838">
        <v>44995.043159400004</v>
      </c>
    </row>
    <row r="111" spans="1:18" ht="17.649999999999999" customHeight="1" x14ac:dyDescent="0.2">
      <c r="A111" s="845">
        <v>5</v>
      </c>
      <c r="B111" s="846" t="s">
        <v>90</v>
      </c>
      <c r="C111" s="847"/>
      <c r="D111" s="847" t="s">
        <v>897</v>
      </c>
      <c r="E111" s="848">
        <v>140.5</v>
      </c>
      <c r="F111" s="848">
        <v>162.36449999999999</v>
      </c>
      <c r="G111" s="848">
        <v>161.19326581999999</v>
      </c>
      <c r="H111" s="848">
        <v>114.72830307473309</v>
      </c>
      <c r="I111" s="848">
        <v>99.278639000520428</v>
      </c>
      <c r="K111" s="843" t="s">
        <v>107</v>
      </c>
      <c r="L111" s="837" t="s">
        <v>2427</v>
      </c>
      <c r="M111" s="791" t="s">
        <v>897</v>
      </c>
      <c r="N111" s="791" t="str">
        <f t="shared" si="1"/>
        <v>0400000388</v>
      </c>
      <c r="O111" s="838" t="e">
        <f>SUMIF('[6]Расходы (ведомств.)'!$H$10:$H$17581,N111,'[6]Расходы (ведомств.)'!$I$10:$I$17581)/1000000</f>
        <v>#VALUE!</v>
      </c>
      <c r="P111" s="838" t="e">
        <f>SUMIF('[6]Расходы (ведомств.)'!$H$10:$H$17581,N111,'[6]Расходы (ведомств.)'!$J$10:$J$17581)/1000000</f>
        <v>#VALUE!</v>
      </c>
      <c r="Q111" s="838">
        <v>162.36449999999999</v>
      </c>
      <c r="R111" s="838">
        <v>161.19326581999999</v>
      </c>
    </row>
    <row r="112" spans="1:18" ht="17.649999999999999" customHeight="1" x14ac:dyDescent="0.2">
      <c r="A112" s="845">
        <v>6</v>
      </c>
      <c r="B112" s="846" t="s">
        <v>913</v>
      </c>
      <c r="C112" s="847"/>
      <c r="D112" s="847" t="s">
        <v>1361</v>
      </c>
      <c r="E112" s="848">
        <v>46.2</v>
      </c>
      <c r="F112" s="848">
        <v>46.216000000000001</v>
      </c>
      <c r="G112" s="848">
        <v>46.082000000000001</v>
      </c>
      <c r="H112" s="848">
        <v>99.744588744588739</v>
      </c>
      <c r="I112" s="848">
        <v>99.710057123074264</v>
      </c>
      <c r="K112" s="843" t="s">
        <v>107</v>
      </c>
      <c r="L112" s="837" t="s">
        <v>2427</v>
      </c>
      <c r="M112" s="791" t="s">
        <v>1361</v>
      </c>
      <c r="N112" s="791" t="str">
        <f t="shared" si="1"/>
        <v>0400000777</v>
      </c>
      <c r="O112" s="838" t="e">
        <f>SUMIF('[6]Расходы (ведомств.)'!$H$10:$H$17581,N112,'[6]Расходы (ведомств.)'!$I$10:$I$17581)/1000000</f>
        <v>#VALUE!</v>
      </c>
      <c r="P112" s="838" t="e">
        <f>SUMIF('[6]Расходы (ведомств.)'!$H$10:$H$17581,N112,'[6]Расходы (ведомств.)'!$J$10:$J$17581)/1000000</f>
        <v>#VALUE!</v>
      </c>
      <c r="Q112" s="838">
        <v>46.216000000000001</v>
      </c>
      <c r="R112" s="838">
        <v>46.082000000000001</v>
      </c>
    </row>
    <row r="113" spans="1:18" ht="40.35" customHeight="1" x14ac:dyDescent="0.2">
      <c r="A113" s="849"/>
      <c r="B113" s="850" t="s">
        <v>1364</v>
      </c>
      <c r="C113" s="851" t="s">
        <v>67</v>
      </c>
      <c r="D113" s="851"/>
      <c r="E113" s="844">
        <v>120937.8</v>
      </c>
      <c r="F113" s="844">
        <v>129949.65499999987</v>
      </c>
      <c r="G113" s="844">
        <v>128852.1823817799</v>
      </c>
      <c r="H113" s="844">
        <v>106.54417591669427</v>
      </c>
      <c r="I113" s="844">
        <v>99.155463230571897</v>
      </c>
      <c r="K113" s="843" t="s">
        <v>67</v>
      </c>
      <c r="L113" s="837" t="s">
        <v>2427</v>
      </c>
      <c r="N113" s="791" t="str">
        <f t="shared" si="1"/>
        <v>0500000</v>
      </c>
      <c r="O113" s="838" t="e">
        <f>SUMIF('[6]Расходы (ведомств.)'!$H$10:$H$17581,N113,'[6]Расходы (ведомств.)'!$I$10:$I$17581)/1000000</f>
        <v>#VALUE!</v>
      </c>
      <c r="P113" s="838" t="e">
        <f>SUMIF('[6]Расходы (ведомств.)'!$H$10:$H$17581,N113,'[6]Расходы (ведомств.)'!$J$10:$J$17581)/1000000</f>
        <v>#VALUE!</v>
      </c>
      <c r="Q113" s="838">
        <v>0</v>
      </c>
      <c r="R113" s="838">
        <v>0</v>
      </c>
    </row>
    <row r="114" spans="1:18" ht="17.649999999999999" customHeight="1" x14ac:dyDescent="0.2">
      <c r="A114" s="845">
        <v>1</v>
      </c>
      <c r="B114" s="846" t="s">
        <v>1172</v>
      </c>
      <c r="C114" s="847"/>
      <c r="D114" s="847" t="s">
        <v>926</v>
      </c>
      <c r="E114" s="848">
        <v>-203.5</v>
      </c>
      <c r="F114" s="848">
        <v>139.10759999999999</v>
      </c>
      <c r="G114" s="848">
        <v>128.39358217</v>
      </c>
      <c r="H114" s="848">
        <v>-63.092669371007368</v>
      </c>
      <c r="I114" s="848">
        <v>92.29803559978032</v>
      </c>
      <c r="K114" s="843" t="s">
        <v>67</v>
      </c>
      <c r="L114" s="837" t="s">
        <v>2427</v>
      </c>
      <c r="M114" s="791" t="s">
        <v>926</v>
      </c>
      <c r="N114" s="791" t="str">
        <f t="shared" si="1"/>
        <v>0500000007</v>
      </c>
      <c r="O114" s="838" t="e">
        <f>SUMIF('[6]Расходы (ведомств.)'!$H$10:$H$17581,N114,'[6]Расходы (ведомств.)'!$I$10:$I$17581)/1000000</f>
        <v>#VALUE!</v>
      </c>
      <c r="P114" s="838" t="e">
        <f>SUMIF('[6]Расходы (ведомств.)'!$H$10:$H$17581,N114,'[6]Расходы (ведомств.)'!$J$10:$J$17581)/1000000</f>
        <v>#VALUE!</v>
      </c>
      <c r="Q114" s="838">
        <v>139.10759999999999</v>
      </c>
      <c r="R114" s="838">
        <v>128.39358217</v>
      </c>
    </row>
    <row r="115" spans="1:18" ht="28.9" customHeight="1" x14ac:dyDescent="0.2">
      <c r="A115" s="845">
        <v>2</v>
      </c>
      <c r="B115" s="846" t="s">
        <v>213</v>
      </c>
      <c r="C115" s="847"/>
      <c r="D115" s="847" t="s">
        <v>710</v>
      </c>
      <c r="E115" s="848"/>
      <c r="F115" s="848">
        <v>36.5</v>
      </c>
      <c r="G115" s="848">
        <v>36.5</v>
      </c>
      <c r="H115" s="848"/>
      <c r="I115" s="848">
        <v>100</v>
      </c>
      <c r="K115" s="843" t="s">
        <v>67</v>
      </c>
      <c r="L115" s="837" t="s">
        <v>2427</v>
      </c>
      <c r="M115" s="791" t="s">
        <v>710</v>
      </c>
      <c r="N115" s="791" t="str">
        <f t="shared" si="1"/>
        <v>0500000020</v>
      </c>
      <c r="O115" s="838" t="e">
        <f>SUMIF('[6]Расходы (ведомств.)'!$H$10:$H$17581,N115,'[6]Расходы (ведомств.)'!$I$10:$I$17581)/1000000</f>
        <v>#VALUE!</v>
      </c>
      <c r="P115" s="838" t="e">
        <f>SUMIF('[6]Расходы (ведомств.)'!$H$10:$H$17581,N115,'[6]Расходы (ведомств.)'!$J$10:$J$17581)/1000000</f>
        <v>#VALUE!</v>
      </c>
      <c r="Q115" s="838">
        <v>36.5</v>
      </c>
      <c r="R115" s="838">
        <v>36.5</v>
      </c>
    </row>
    <row r="116" spans="1:18" ht="17.649999999999999" customHeight="1" x14ac:dyDescent="0.2">
      <c r="A116" s="845">
        <v>3</v>
      </c>
      <c r="B116" s="846" t="s">
        <v>145</v>
      </c>
      <c r="C116" s="847"/>
      <c r="D116" s="847" t="s">
        <v>101</v>
      </c>
      <c r="E116" s="848"/>
      <c r="F116" s="848">
        <v>26.5</v>
      </c>
      <c r="G116" s="848">
        <v>26.5</v>
      </c>
      <c r="H116" s="848"/>
      <c r="I116" s="848">
        <v>100</v>
      </c>
      <c r="K116" s="843" t="s">
        <v>67</v>
      </c>
      <c r="L116" s="837" t="s">
        <v>2427</v>
      </c>
      <c r="M116" s="791" t="s">
        <v>101</v>
      </c>
      <c r="N116" s="791" t="str">
        <f t="shared" si="1"/>
        <v>0500000022</v>
      </c>
      <c r="O116" s="838" t="e">
        <f>SUMIF('[6]Расходы (ведомств.)'!$H$10:$H$17581,N116,'[6]Расходы (ведомств.)'!$I$10:$I$17581)/1000000</f>
        <v>#VALUE!</v>
      </c>
      <c r="P116" s="838" t="e">
        <f>SUMIF('[6]Расходы (ведомств.)'!$H$10:$H$17581,N116,'[6]Расходы (ведомств.)'!$J$10:$J$17581)/1000000</f>
        <v>#VALUE!</v>
      </c>
      <c r="Q116" s="838">
        <v>26.5</v>
      </c>
      <c r="R116" s="838">
        <v>26.5</v>
      </c>
    </row>
    <row r="117" spans="1:18" ht="17.649999999999999" customHeight="1" x14ac:dyDescent="0.2">
      <c r="A117" s="845">
        <v>4</v>
      </c>
      <c r="B117" s="846" t="s">
        <v>45</v>
      </c>
      <c r="C117" s="847"/>
      <c r="D117" s="847" t="s">
        <v>951</v>
      </c>
      <c r="E117" s="848"/>
      <c r="F117" s="848">
        <v>27.990100000000002</v>
      </c>
      <c r="G117" s="848">
        <v>27.990100000000002</v>
      </c>
      <c r="H117" s="848"/>
      <c r="I117" s="848">
        <v>100</v>
      </c>
      <c r="K117" s="843" t="s">
        <v>67</v>
      </c>
      <c r="L117" s="837" t="s">
        <v>2427</v>
      </c>
      <c r="M117" s="791" t="s">
        <v>951</v>
      </c>
      <c r="N117" s="791" t="str">
        <f t="shared" si="1"/>
        <v>0500000048</v>
      </c>
      <c r="O117" s="838" t="e">
        <f>SUMIF('[6]Расходы (ведомств.)'!$H$10:$H$17581,N117,'[6]Расходы (ведомств.)'!$I$10:$I$17581)/1000000</f>
        <v>#VALUE!</v>
      </c>
      <c r="P117" s="838" t="e">
        <f>SUMIF('[6]Расходы (ведомств.)'!$H$10:$H$17581,N117,'[6]Расходы (ведомств.)'!$J$10:$J$17581)/1000000</f>
        <v>#VALUE!</v>
      </c>
      <c r="Q117" s="838">
        <v>27.990100000000002</v>
      </c>
      <c r="R117" s="838">
        <v>27.990100000000002</v>
      </c>
    </row>
    <row r="118" spans="1:18" ht="17.649999999999999" customHeight="1" x14ac:dyDescent="0.2">
      <c r="A118" s="845">
        <v>5</v>
      </c>
      <c r="B118" s="846" t="s">
        <v>320</v>
      </c>
      <c r="C118" s="847"/>
      <c r="D118" s="847" t="s">
        <v>904</v>
      </c>
      <c r="E118" s="848"/>
      <c r="F118" s="848">
        <v>27.990100000000002</v>
      </c>
      <c r="G118" s="848">
        <v>27.990100000000002</v>
      </c>
      <c r="H118" s="848"/>
      <c r="I118" s="848">
        <v>100</v>
      </c>
      <c r="K118" s="843" t="s">
        <v>67</v>
      </c>
      <c r="L118" s="837" t="s">
        <v>2427</v>
      </c>
      <c r="M118" s="791" t="s">
        <v>904</v>
      </c>
      <c r="N118" s="791" t="str">
        <f t="shared" si="1"/>
        <v>0500000049</v>
      </c>
      <c r="O118" s="838" t="e">
        <f>SUMIF('[6]Расходы (ведомств.)'!$H$10:$H$17581,N118,'[6]Расходы (ведомств.)'!$I$10:$I$17581)/1000000</f>
        <v>#VALUE!</v>
      </c>
      <c r="P118" s="838" t="e">
        <f>SUMIF('[6]Расходы (ведомств.)'!$H$10:$H$17581,N118,'[6]Расходы (ведомств.)'!$J$10:$J$17581)/1000000</f>
        <v>#VALUE!</v>
      </c>
      <c r="Q118" s="838">
        <v>27.990100000000002</v>
      </c>
      <c r="R118" s="838">
        <v>27.990100000000002</v>
      </c>
    </row>
    <row r="119" spans="1:18" ht="28.9" customHeight="1" x14ac:dyDescent="0.2">
      <c r="A119" s="845">
        <v>6</v>
      </c>
      <c r="B119" s="846" t="s">
        <v>43</v>
      </c>
      <c r="C119" s="847"/>
      <c r="D119" s="847" t="s">
        <v>950</v>
      </c>
      <c r="E119" s="848"/>
      <c r="F119" s="848">
        <v>26.5</v>
      </c>
      <c r="G119" s="848">
        <v>26.5</v>
      </c>
      <c r="H119" s="848"/>
      <c r="I119" s="848">
        <v>100</v>
      </c>
      <c r="K119" s="843" t="s">
        <v>67</v>
      </c>
      <c r="L119" s="837" t="s">
        <v>2427</v>
      </c>
      <c r="M119" s="791" t="s">
        <v>950</v>
      </c>
      <c r="N119" s="791" t="str">
        <f t="shared" si="1"/>
        <v>0500000051</v>
      </c>
      <c r="O119" s="838" t="e">
        <f>SUMIF('[6]Расходы (ведомств.)'!$H$10:$H$17581,N119,'[6]Расходы (ведомств.)'!$I$10:$I$17581)/1000000</f>
        <v>#VALUE!</v>
      </c>
      <c r="P119" s="838" t="e">
        <f>SUMIF('[6]Расходы (ведомств.)'!$H$10:$H$17581,N119,'[6]Расходы (ведомств.)'!$J$10:$J$17581)/1000000</f>
        <v>#VALUE!</v>
      </c>
      <c r="Q119" s="838">
        <v>26.5</v>
      </c>
      <c r="R119" s="838">
        <v>26.5</v>
      </c>
    </row>
    <row r="120" spans="1:18" ht="17.649999999999999" customHeight="1" x14ac:dyDescent="0.2">
      <c r="A120" s="845">
        <v>7</v>
      </c>
      <c r="B120" s="846" t="s">
        <v>319</v>
      </c>
      <c r="C120" s="847"/>
      <c r="D120" s="847" t="s">
        <v>885</v>
      </c>
      <c r="E120" s="848"/>
      <c r="F120" s="848">
        <v>27.990100000000002</v>
      </c>
      <c r="G120" s="848">
        <v>27.990100000000002</v>
      </c>
      <c r="H120" s="848"/>
      <c r="I120" s="848">
        <v>100</v>
      </c>
      <c r="K120" s="843" t="s">
        <v>67</v>
      </c>
      <c r="L120" s="837" t="s">
        <v>2427</v>
      </c>
      <c r="M120" s="791" t="s">
        <v>885</v>
      </c>
      <c r="N120" s="791" t="str">
        <f t="shared" si="1"/>
        <v>0500000052</v>
      </c>
      <c r="O120" s="838" t="e">
        <f>SUMIF('[6]Расходы (ведомств.)'!$H$10:$H$17581,N120,'[6]Расходы (ведомств.)'!$I$10:$I$17581)/1000000</f>
        <v>#VALUE!</v>
      </c>
      <c r="P120" s="838" t="e">
        <f>SUMIF('[6]Расходы (ведомств.)'!$H$10:$H$17581,N120,'[6]Расходы (ведомств.)'!$J$10:$J$17581)/1000000</f>
        <v>#VALUE!</v>
      </c>
      <c r="Q120" s="838">
        <v>27.990100000000002</v>
      </c>
      <c r="R120" s="838">
        <v>27.990100000000002</v>
      </c>
    </row>
    <row r="121" spans="1:18" ht="17.649999999999999" customHeight="1" x14ac:dyDescent="0.2">
      <c r="A121" s="845">
        <v>8</v>
      </c>
      <c r="B121" s="846" t="s">
        <v>237</v>
      </c>
      <c r="C121" s="847"/>
      <c r="D121" s="847" t="s">
        <v>884</v>
      </c>
      <c r="E121" s="848"/>
      <c r="F121" s="848">
        <v>27.990100000000002</v>
      </c>
      <c r="G121" s="848">
        <v>27.988495649999997</v>
      </c>
      <c r="H121" s="848"/>
      <c r="I121" s="848">
        <v>99.994268151953719</v>
      </c>
      <c r="K121" s="843" t="s">
        <v>67</v>
      </c>
      <c r="L121" s="837" t="s">
        <v>2427</v>
      </c>
      <c r="M121" s="791" t="s">
        <v>884</v>
      </c>
      <c r="N121" s="791" t="str">
        <f t="shared" si="1"/>
        <v>0500000053</v>
      </c>
      <c r="O121" s="838" t="e">
        <f>SUMIF('[6]Расходы (ведомств.)'!$H$10:$H$17581,N121,'[6]Расходы (ведомств.)'!$I$10:$I$17581)/1000000</f>
        <v>#VALUE!</v>
      </c>
      <c r="P121" s="838" t="e">
        <f>SUMIF('[6]Расходы (ведомств.)'!$H$10:$H$17581,N121,'[6]Расходы (ведомств.)'!$J$10:$J$17581)/1000000</f>
        <v>#VALUE!</v>
      </c>
      <c r="Q121" s="838">
        <v>27.990100000000002</v>
      </c>
      <c r="R121" s="838">
        <v>27.988495649999997</v>
      </c>
    </row>
    <row r="122" spans="1:18" ht="17.649999999999999" customHeight="1" x14ac:dyDescent="0.2">
      <c r="A122" s="845">
        <v>9</v>
      </c>
      <c r="B122" s="846" t="s">
        <v>91</v>
      </c>
      <c r="C122" s="847"/>
      <c r="D122" s="847" t="s">
        <v>883</v>
      </c>
      <c r="E122" s="848"/>
      <c r="F122" s="848">
        <v>36.5</v>
      </c>
      <c r="G122" s="848">
        <v>36.5</v>
      </c>
      <c r="H122" s="848"/>
      <c r="I122" s="848">
        <v>100</v>
      </c>
      <c r="K122" s="843" t="s">
        <v>67</v>
      </c>
      <c r="L122" s="837" t="s">
        <v>2427</v>
      </c>
      <c r="M122" s="791" t="s">
        <v>883</v>
      </c>
      <c r="N122" s="791" t="str">
        <f t="shared" si="1"/>
        <v>0500000054</v>
      </c>
      <c r="O122" s="838" t="e">
        <f>SUMIF('[6]Расходы (ведомств.)'!$H$10:$H$17581,N122,'[6]Расходы (ведомств.)'!$I$10:$I$17581)/1000000</f>
        <v>#VALUE!</v>
      </c>
      <c r="P122" s="838" t="e">
        <f>SUMIF('[6]Расходы (ведомств.)'!$H$10:$H$17581,N122,'[6]Расходы (ведомств.)'!$J$10:$J$17581)/1000000</f>
        <v>#VALUE!</v>
      </c>
      <c r="Q122" s="838">
        <v>36.5</v>
      </c>
      <c r="R122" s="838">
        <v>36.5</v>
      </c>
    </row>
    <row r="123" spans="1:18" ht="17.649999999999999" customHeight="1" x14ac:dyDescent="0.2">
      <c r="A123" s="845">
        <v>10</v>
      </c>
      <c r="B123" s="846" t="s">
        <v>915</v>
      </c>
      <c r="C123" s="847"/>
      <c r="D123" s="847" t="s">
        <v>916</v>
      </c>
      <c r="E123" s="848">
        <v>35.1</v>
      </c>
      <c r="F123" s="848">
        <v>61.563499999999998</v>
      </c>
      <c r="G123" s="848">
        <v>26.5</v>
      </c>
      <c r="H123" s="848">
        <v>75.498575498575491</v>
      </c>
      <c r="I123" s="848">
        <v>43.044986071292243</v>
      </c>
      <c r="K123" s="843" t="s">
        <v>67</v>
      </c>
      <c r="L123" s="837" t="s">
        <v>2427</v>
      </c>
      <c r="M123" s="791" t="s">
        <v>916</v>
      </c>
      <c r="N123" s="791" t="str">
        <f t="shared" si="1"/>
        <v>0500000056</v>
      </c>
      <c r="O123" s="838" t="e">
        <f>SUMIF('[6]Расходы (ведомств.)'!$H$10:$H$17581,N123,'[6]Расходы (ведомств.)'!$I$10:$I$17581)/1000000</f>
        <v>#VALUE!</v>
      </c>
      <c r="P123" s="838" t="e">
        <f>SUMIF('[6]Расходы (ведомств.)'!$H$10:$H$17581,N123,'[6]Расходы (ведомств.)'!$J$10:$J$17581)/1000000</f>
        <v>#VALUE!</v>
      </c>
      <c r="Q123" s="838">
        <v>61.563499999999998</v>
      </c>
      <c r="R123" s="838">
        <v>26.5</v>
      </c>
    </row>
    <row r="124" spans="1:18" ht="17.649999999999999" customHeight="1" x14ac:dyDescent="0.2">
      <c r="A124" s="845">
        <v>11</v>
      </c>
      <c r="B124" s="846" t="s">
        <v>1034</v>
      </c>
      <c r="C124" s="847"/>
      <c r="D124" s="847" t="s">
        <v>949</v>
      </c>
      <c r="E124" s="848"/>
      <c r="F124" s="848">
        <v>27.990100000000002</v>
      </c>
      <c r="G124" s="848">
        <v>27.990100000000002</v>
      </c>
      <c r="H124" s="848"/>
      <c r="I124" s="848">
        <v>100</v>
      </c>
      <c r="K124" s="843" t="s">
        <v>67</v>
      </c>
      <c r="L124" s="837" t="s">
        <v>2427</v>
      </c>
      <c r="M124" s="791" t="s">
        <v>949</v>
      </c>
      <c r="N124" s="791" t="str">
        <f t="shared" si="1"/>
        <v>0500000060</v>
      </c>
      <c r="O124" s="838" t="e">
        <f>SUMIF('[6]Расходы (ведомств.)'!$H$10:$H$17581,N124,'[6]Расходы (ведомств.)'!$I$10:$I$17581)/1000000</f>
        <v>#VALUE!</v>
      </c>
      <c r="P124" s="838" t="e">
        <f>SUMIF('[6]Расходы (ведомств.)'!$H$10:$H$17581,N124,'[6]Расходы (ведомств.)'!$J$10:$J$17581)/1000000</f>
        <v>#VALUE!</v>
      </c>
      <c r="Q124" s="838">
        <v>27.990100000000002</v>
      </c>
      <c r="R124" s="838">
        <v>27.990100000000002</v>
      </c>
    </row>
    <row r="125" spans="1:18" ht="28.9" customHeight="1" x14ac:dyDescent="0.2">
      <c r="A125" s="845">
        <v>12</v>
      </c>
      <c r="B125" s="846" t="s">
        <v>1825</v>
      </c>
      <c r="C125" s="847"/>
      <c r="D125" s="847" t="s">
        <v>1174</v>
      </c>
      <c r="E125" s="848">
        <v>118963.8</v>
      </c>
      <c r="F125" s="848">
        <v>122183.4813</v>
      </c>
      <c r="G125" s="848">
        <v>121134.45307833</v>
      </c>
      <c r="H125" s="848">
        <v>101.82463327359245</v>
      </c>
      <c r="I125" s="848">
        <v>99.141432040969363</v>
      </c>
      <c r="K125" s="843" t="s">
        <v>67</v>
      </c>
      <c r="L125" s="837" t="s">
        <v>2427</v>
      </c>
      <c r="M125" s="791" t="s">
        <v>1174</v>
      </c>
      <c r="N125" s="791" t="str">
        <f t="shared" si="1"/>
        <v>0500000069</v>
      </c>
      <c r="O125" s="838" t="e">
        <f>SUMIF('[6]Расходы (ведомств.)'!$H$10:$H$17581,N125,'[6]Расходы (ведомств.)'!$I$10:$I$17581)/1000000</f>
        <v>#VALUE!</v>
      </c>
      <c r="P125" s="838" t="e">
        <f>SUMIF('[6]Расходы (ведомств.)'!$H$10:$H$17581,N125,'[6]Расходы (ведомств.)'!$J$10:$J$17581)/1000000</f>
        <v>#VALUE!</v>
      </c>
      <c r="Q125" s="838">
        <v>122183.4813</v>
      </c>
      <c r="R125" s="838">
        <v>121134.45307833</v>
      </c>
    </row>
    <row r="126" spans="1:18" ht="28.9" customHeight="1" x14ac:dyDescent="0.2">
      <c r="A126" s="845">
        <v>13</v>
      </c>
      <c r="B126" s="846" t="s">
        <v>215</v>
      </c>
      <c r="C126" s="847"/>
      <c r="D126" s="847" t="s">
        <v>903</v>
      </c>
      <c r="E126" s="848"/>
      <c r="F126" s="848">
        <v>26.5</v>
      </c>
      <c r="G126" s="848">
        <v>26.5</v>
      </c>
      <c r="H126" s="848"/>
      <c r="I126" s="848">
        <v>100</v>
      </c>
      <c r="K126" s="843" t="s">
        <v>67</v>
      </c>
      <c r="L126" s="837" t="s">
        <v>2427</v>
      </c>
      <c r="M126" s="791" t="s">
        <v>903</v>
      </c>
      <c r="N126" s="791" t="str">
        <f t="shared" si="1"/>
        <v>0500000071</v>
      </c>
      <c r="O126" s="838" t="e">
        <f>SUMIF('[6]Расходы (ведомств.)'!$H$10:$H$17581,N126,'[6]Расходы (ведомств.)'!$I$10:$I$17581)/1000000</f>
        <v>#VALUE!</v>
      </c>
      <c r="P126" s="838" t="e">
        <f>SUMIF('[6]Расходы (ведомств.)'!$H$10:$H$17581,N126,'[6]Расходы (ведомств.)'!$J$10:$J$17581)/1000000</f>
        <v>#VALUE!</v>
      </c>
      <c r="Q126" s="838">
        <v>26.5</v>
      </c>
      <c r="R126" s="838">
        <v>26.5</v>
      </c>
    </row>
    <row r="127" spans="1:18" ht="17.649999999999999" customHeight="1" x14ac:dyDescent="0.2">
      <c r="A127" s="845">
        <v>14</v>
      </c>
      <c r="B127" s="846" t="s">
        <v>360</v>
      </c>
      <c r="C127" s="847"/>
      <c r="D127" s="847" t="s">
        <v>443</v>
      </c>
      <c r="E127" s="848">
        <v>360.7</v>
      </c>
      <c r="F127" s="848">
        <v>387.19</v>
      </c>
      <c r="G127" s="848">
        <v>387.19</v>
      </c>
      <c r="H127" s="848">
        <v>107.34405322983089</v>
      </c>
      <c r="I127" s="848">
        <v>100</v>
      </c>
      <c r="K127" s="843" t="s">
        <v>67</v>
      </c>
      <c r="L127" s="837" t="s">
        <v>2427</v>
      </c>
      <c r="M127" s="791" t="s">
        <v>443</v>
      </c>
      <c r="N127" s="791" t="str">
        <f t="shared" si="1"/>
        <v>0500000074</v>
      </c>
      <c r="O127" s="838" t="e">
        <f>SUMIF('[6]Расходы (ведомств.)'!$H$10:$H$17581,N127,'[6]Расходы (ведомств.)'!$I$10:$I$17581)/1000000</f>
        <v>#VALUE!</v>
      </c>
      <c r="P127" s="838" t="e">
        <f>SUMIF('[6]Расходы (ведомств.)'!$H$10:$H$17581,N127,'[6]Расходы (ведомств.)'!$J$10:$J$17581)/1000000</f>
        <v>#VALUE!</v>
      </c>
      <c r="Q127" s="838">
        <v>387.19</v>
      </c>
      <c r="R127" s="838">
        <v>387.19</v>
      </c>
    </row>
    <row r="128" spans="1:18" ht="17.649999999999999" customHeight="1" x14ac:dyDescent="0.2">
      <c r="A128" s="845">
        <v>15</v>
      </c>
      <c r="B128" s="846" t="s">
        <v>235</v>
      </c>
      <c r="C128" s="847"/>
      <c r="D128" s="847" t="s">
        <v>902</v>
      </c>
      <c r="E128" s="848"/>
      <c r="F128" s="848">
        <v>27.990100000000002</v>
      </c>
      <c r="G128" s="848">
        <v>27.99</v>
      </c>
      <c r="H128" s="848"/>
      <c r="I128" s="848">
        <v>99.999642730822671</v>
      </c>
      <c r="K128" s="843" t="s">
        <v>67</v>
      </c>
      <c r="L128" s="837" t="s">
        <v>2427</v>
      </c>
      <c r="M128" s="791" t="s">
        <v>902</v>
      </c>
      <c r="N128" s="791" t="str">
        <f t="shared" si="1"/>
        <v>0500000076</v>
      </c>
      <c r="O128" s="838" t="e">
        <f>SUMIF('[6]Расходы (ведомств.)'!$H$10:$H$17581,N128,'[6]Расходы (ведомств.)'!$I$10:$I$17581)/1000000</f>
        <v>#VALUE!</v>
      </c>
      <c r="P128" s="838" t="e">
        <f>SUMIF('[6]Расходы (ведомств.)'!$H$10:$H$17581,N128,'[6]Расходы (ведомств.)'!$J$10:$J$17581)/1000000</f>
        <v>#VALUE!</v>
      </c>
      <c r="Q128" s="838">
        <v>27.990100000000002</v>
      </c>
      <c r="R128" s="838">
        <v>27.99</v>
      </c>
    </row>
    <row r="129" spans="1:18" ht="17.649999999999999" customHeight="1" x14ac:dyDescent="0.2">
      <c r="A129" s="845">
        <v>16</v>
      </c>
      <c r="B129" s="846" t="s">
        <v>42</v>
      </c>
      <c r="C129" s="847"/>
      <c r="D129" s="847" t="s">
        <v>1033</v>
      </c>
      <c r="E129" s="848"/>
      <c r="F129" s="848">
        <v>17.990100000000002</v>
      </c>
      <c r="G129" s="848">
        <v>17.97355761</v>
      </c>
      <c r="H129" s="848"/>
      <c r="I129" s="848">
        <v>99.908047259325954</v>
      </c>
      <c r="K129" s="843" t="s">
        <v>67</v>
      </c>
      <c r="L129" s="837" t="s">
        <v>2427</v>
      </c>
      <c r="M129" s="791" t="s">
        <v>1033</v>
      </c>
      <c r="N129" s="791" t="str">
        <f t="shared" si="1"/>
        <v>0500000077</v>
      </c>
      <c r="O129" s="838" t="e">
        <f>SUMIF('[6]Расходы (ведомств.)'!$H$10:$H$17581,N129,'[6]Расходы (ведомств.)'!$I$10:$I$17581)/1000000</f>
        <v>#VALUE!</v>
      </c>
      <c r="P129" s="838" t="e">
        <f>SUMIF('[6]Расходы (ведомств.)'!$H$10:$H$17581,N129,'[6]Расходы (ведомств.)'!$J$10:$J$17581)/1000000</f>
        <v>#VALUE!</v>
      </c>
      <c r="Q129" s="838">
        <v>17.990100000000002</v>
      </c>
      <c r="R129" s="838">
        <v>17.97355761</v>
      </c>
    </row>
    <row r="130" spans="1:18" ht="28.9" customHeight="1" x14ac:dyDescent="0.2">
      <c r="A130" s="845">
        <v>17</v>
      </c>
      <c r="B130" s="846" t="s">
        <v>647</v>
      </c>
      <c r="C130" s="847"/>
      <c r="D130" s="847" t="s">
        <v>948</v>
      </c>
      <c r="E130" s="848"/>
      <c r="F130" s="848">
        <v>27.990100000000002</v>
      </c>
      <c r="G130" s="848">
        <v>27.990100000000002</v>
      </c>
      <c r="H130" s="848"/>
      <c r="I130" s="848">
        <v>100</v>
      </c>
      <c r="K130" s="843" t="s">
        <v>67</v>
      </c>
      <c r="L130" s="837" t="s">
        <v>2427</v>
      </c>
      <c r="M130" s="791" t="s">
        <v>948</v>
      </c>
      <c r="N130" s="791" t="str">
        <f t="shared" si="1"/>
        <v>0500000081</v>
      </c>
      <c r="O130" s="838" t="e">
        <f>SUMIF('[6]Расходы (ведомств.)'!$H$10:$H$17581,N130,'[6]Расходы (ведомств.)'!$I$10:$I$17581)/1000000</f>
        <v>#VALUE!</v>
      </c>
      <c r="P130" s="838" t="e">
        <f>SUMIF('[6]Расходы (ведомств.)'!$H$10:$H$17581,N130,'[6]Расходы (ведомств.)'!$J$10:$J$17581)/1000000</f>
        <v>#VALUE!</v>
      </c>
      <c r="Q130" s="838">
        <v>27.990100000000002</v>
      </c>
      <c r="R130" s="838">
        <v>27.990100000000002</v>
      </c>
    </row>
    <row r="131" spans="1:18" ht="17.649999999999999" customHeight="1" x14ac:dyDescent="0.2">
      <c r="A131" s="845">
        <v>18</v>
      </c>
      <c r="B131" s="846" t="s">
        <v>646</v>
      </c>
      <c r="C131" s="847"/>
      <c r="D131" s="847" t="s">
        <v>87</v>
      </c>
      <c r="E131" s="848"/>
      <c r="F131" s="848">
        <v>26.5</v>
      </c>
      <c r="G131" s="848">
        <v>26.5</v>
      </c>
      <c r="H131" s="848"/>
      <c r="I131" s="848">
        <v>100</v>
      </c>
      <c r="K131" s="843" t="s">
        <v>67</v>
      </c>
      <c r="L131" s="837" t="s">
        <v>2427</v>
      </c>
      <c r="M131" s="791" t="s">
        <v>87</v>
      </c>
      <c r="N131" s="791" t="str">
        <f t="shared" si="1"/>
        <v>0500000082</v>
      </c>
      <c r="O131" s="838" t="e">
        <f>SUMIF('[6]Расходы (ведомств.)'!$H$10:$H$17581,N131,'[6]Расходы (ведомств.)'!$I$10:$I$17581)/1000000</f>
        <v>#VALUE!</v>
      </c>
      <c r="P131" s="838" t="e">
        <f>SUMIF('[6]Расходы (ведомств.)'!$H$10:$H$17581,N131,'[6]Расходы (ведомств.)'!$J$10:$J$17581)/1000000</f>
        <v>#VALUE!</v>
      </c>
      <c r="Q131" s="838">
        <v>26.5</v>
      </c>
      <c r="R131" s="838">
        <v>26.5</v>
      </c>
    </row>
    <row r="132" spans="1:18" ht="17.649999999999999" customHeight="1" x14ac:dyDescent="0.2">
      <c r="A132" s="845">
        <v>19</v>
      </c>
      <c r="B132" s="846" t="s">
        <v>645</v>
      </c>
      <c r="C132" s="847"/>
      <c r="D132" s="847" t="s">
        <v>588</v>
      </c>
      <c r="E132" s="848"/>
      <c r="F132" s="848">
        <v>17.990100000000002</v>
      </c>
      <c r="G132" s="848">
        <v>17.990100000000002</v>
      </c>
      <c r="H132" s="848"/>
      <c r="I132" s="848">
        <v>100</v>
      </c>
      <c r="K132" s="843" t="s">
        <v>67</v>
      </c>
      <c r="L132" s="837" t="s">
        <v>2427</v>
      </c>
      <c r="M132" s="791" t="s">
        <v>588</v>
      </c>
      <c r="N132" s="791" t="str">
        <f t="shared" si="1"/>
        <v>0500000084</v>
      </c>
      <c r="O132" s="838" t="e">
        <f>SUMIF('[6]Расходы (ведомств.)'!$H$10:$H$17581,N132,'[6]Расходы (ведомств.)'!$I$10:$I$17581)/1000000</f>
        <v>#VALUE!</v>
      </c>
      <c r="P132" s="838" t="e">
        <f>SUMIF('[6]Расходы (ведомств.)'!$H$10:$H$17581,N132,'[6]Расходы (ведомств.)'!$J$10:$J$17581)/1000000</f>
        <v>#VALUE!</v>
      </c>
      <c r="Q132" s="838">
        <v>17.990100000000002</v>
      </c>
      <c r="R132" s="838">
        <v>17.990100000000002</v>
      </c>
    </row>
    <row r="133" spans="1:18" ht="17.649999999999999" customHeight="1" x14ac:dyDescent="0.2">
      <c r="A133" s="845">
        <v>20</v>
      </c>
      <c r="B133" s="846" t="s">
        <v>523</v>
      </c>
      <c r="C133" s="847"/>
      <c r="D133" s="847" t="s">
        <v>947</v>
      </c>
      <c r="E133" s="848"/>
      <c r="F133" s="848">
        <v>36.5</v>
      </c>
      <c r="G133" s="848">
        <v>36.5</v>
      </c>
      <c r="H133" s="848"/>
      <c r="I133" s="848">
        <v>100</v>
      </c>
      <c r="K133" s="843" t="s">
        <v>67</v>
      </c>
      <c r="L133" s="837" t="s">
        <v>2427</v>
      </c>
      <c r="M133" s="791" t="s">
        <v>947</v>
      </c>
      <c r="N133" s="791" t="str">
        <f t="shared" si="1"/>
        <v>0500000089</v>
      </c>
      <c r="O133" s="838" t="e">
        <f>SUMIF('[6]Расходы (ведомств.)'!$H$10:$H$17581,N133,'[6]Расходы (ведомств.)'!$I$10:$I$17581)/1000000</f>
        <v>#VALUE!</v>
      </c>
      <c r="P133" s="838" t="e">
        <f>SUMIF('[6]Расходы (ведомств.)'!$H$10:$H$17581,N133,'[6]Расходы (ведомств.)'!$J$10:$J$17581)/1000000</f>
        <v>#VALUE!</v>
      </c>
      <c r="Q133" s="838">
        <v>36.5</v>
      </c>
      <c r="R133" s="838">
        <v>36.5</v>
      </c>
    </row>
    <row r="134" spans="1:18" ht="17.649999999999999" customHeight="1" x14ac:dyDescent="0.2">
      <c r="A134" s="845">
        <v>21</v>
      </c>
      <c r="B134" s="846" t="s">
        <v>313</v>
      </c>
      <c r="C134" s="847"/>
      <c r="D134" s="847" t="s">
        <v>923</v>
      </c>
      <c r="E134" s="848"/>
      <c r="F134" s="848">
        <v>17.990100000000002</v>
      </c>
      <c r="G134" s="848">
        <v>17.990100000000002</v>
      </c>
      <c r="H134" s="848"/>
      <c r="I134" s="848">
        <v>100</v>
      </c>
      <c r="K134" s="843" t="s">
        <v>67</v>
      </c>
      <c r="L134" s="837" t="s">
        <v>2427</v>
      </c>
      <c r="M134" s="791" t="s">
        <v>923</v>
      </c>
      <c r="N134" s="791" t="str">
        <f t="shared" si="1"/>
        <v>0500000091</v>
      </c>
      <c r="O134" s="838" t="e">
        <f>SUMIF('[6]Расходы (ведомств.)'!$H$10:$H$17581,N134,'[6]Расходы (ведомств.)'!$I$10:$I$17581)/1000000</f>
        <v>#VALUE!</v>
      </c>
      <c r="P134" s="838" t="e">
        <f>SUMIF('[6]Расходы (ведомств.)'!$H$10:$H$17581,N134,'[6]Расходы (ведомств.)'!$J$10:$J$17581)/1000000</f>
        <v>#VALUE!</v>
      </c>
      <c r="Q134" s="838">
        <v>17.990100000000002</v>
      </c>
      <c r="R134" s="838">
        <v>17.990100000000002</v>
      </c>
    </row>
    <row r="135" spans="1:18" ht="17.649999999999999" customHeight="1" x14ac:dyDescent="0.2">
      <c r="A135" s="845">
        <v>22</v>
      </c>
      <c r="B135" s="846" t="s">
        <v>83</v>
      </c>
      <c r="C135" s="847"/>
      <c r="D135" s="847" t="s">
        <v>296</v>
      </c>
      <c r="E135" s="848"/>
      <c r="F135" s="848">
        <v>2180.2586999999999</v>
      </c>
      <c r="G135" s="848">
        <v>2180.2586131999997</v>
      </c>
      <c r="H135" s="848"/>
      <c r="I135" s="848">
        <v>99.999996018821065</v>
      </c>
      <c r="K135" s="843" t="s">
        <v>67</v>
      </c>
      <c r="L135" s="837" t="s">
        <v>2427</v>
      </c>
      <c r="M135" s="791" t="s">
        <v>296</v>
      </c>
      <c r="N135" s="791" t="str">
        <f t="shared" si="1"/>
        <v>0500000092</v>
      </c>
      <c r="O135" s="838" t="e">
        <f>SUMIF('[6]Расходы (ведомств.)'!$H$10:$H$17581,N135,'[6]Расходы (ведомств.)'!$I$10:$I$17581)/1000000</f>
        <v>#VALUE!</v>
      </c>
      <c r="P135" s="838" t="e">
        <f>SUMIF('[6]Расходы (ведомств.)'!$H$10:$H$17581,N135,'[6]Расходы (ведомств.)'!$J$10:$J$17581)/1000000</f>
        <v>#VALUE!</v>
      </c>
      <c r="Q135" s="838">
        <v>2180.2586999999999</v>
      </c>
      <c r="R135" s="838">
        <v>2180.2586131999997</v>
      </c>
    </row>
    <row r="136" spans="1:18" ht="40.35" customHeight="1" x14ac:dyDescent="0.2">
      <c r="A136" s="845">
        <v>23</v>
      </c>
      <c r="B136" s="846" t="s">
        <v>14</v>
      </c>
      <c r="C136" s="847"/>
      <c r="D136" s="847" t="s">
        <v>1032</v>
      </c>
      <c r="E136" s="848"/>
      <c r="F136" s="848">
        <v>17.990100000000002</v>
      </c>
      <c r="G136" s="848">
        <v>17.990100000000002</v>
      </c>
      <c r="H136" s="848"/>
      <c r="I136" s="848">
        <v>100</v>
      </c>
      <c r="K136" s="843" t="s">
        <v>67</v>
      </c>
      <c r="L136" s="837" t="s">
        <v>2427</v>
      </c>
      <c r="M136" s="791" t="s">
        <v>1032</v>
      </c>
      <c r="N136" s="791" t="str">
        <f t="shared" si="1"/>
        <v>0500000095</v>
      </c>
      <c r="O136" s="838" t="e">
        <f>SUMIF('[6]Расходы (ведомств.)'!$H$10:$H$17581,N136,'[6]Расходы (ведомств.)'!$I$10:$I$17581)/1000000</f>
        <v>#VALUE!</v>
      </c>
      <c r="P136" s="838" t="e">
        <f>SUMIF('[6]Расходы (ведомств.)'!$H$10:$H$17581,N136,'[6]Расходы (ведомств.)'!$J$10:$J$17581)/1000000</f>
        <v>#VALUE!</v>
      </c>
      <c r="Q136" s="838">
        <v>17.990100000000002</v>
      </c>
      <c r="R136" s="838">
        <v>17.990100000000002</v>
      </c>
    </row>
    <row r="137" spans="1:18" ht="28.9" customHeight="1" x14ac:dyDescent="0.2">
      <c r="A137" s="845">
        <v>24</v>
      </c>
      <c r="B137" s="846" t="s">
        <v>643</v>
      </c>
      <c r="C137" s="847"/>
      <c r="D137" s="847" t="s">
        <v>946</v>
      </c>
      <c r="E137" s="848"/>
      <c r="F137" s="848">
        <v>27.990100000000002</v>
      </c>
      <c r="G137" s="848">
        <v>27.990100000000002</v>
      </c>
      <c r="H137" s="848"/>
      <c r="I137" s="848">
        <v>100</v>
      </c>
      <c r="K137" s="843" t="s">
        <v>67</v>
      </c>
      <c r="L137" s="837" t="s">
        <v>2427</v>
      </c>
      <c r="M137" s="791" t="s">
        <v>946</v>
      </c>
      <c r="N137" s="791" t="str">
        <f t="shared" si="1"/>
        <v>0500000096</v>
      </c>
      <c r="O137" s="838" t="e">
        <f>SUMIF('[6]Расходы (ведомств.)'!$H$10:$H$17581,N137,'[6]Расходы (ведомств.)'!$I$10:$I$17581)/1000000</f>
        <v>#VALUE!</v>
      </c>
      <c r="P137" s="838" t="e">
        <f>SUMIF('[6]Расходы (ведомств.)'!$H$10:$H$17581,N137,'[6]Расходы (ведомств.)'!$J$10:$J$17581)/1000000</f>
        <v>#VALUE!</v>
      </c>
      <c r="Q137" s="838">
        <v>27.990100000000002</v>
      </c>
      <c r="R137" s="838">
        <v>27.990100000000002</v>
      </c>
    </row>
    <row r="138" spans="1:18" ht="17.649999999999999" customHeight="1" x14ac:dyDescent="0.2">
      <c r="A138" s="845">
        <v>25</v>
      </c>
      <c r="B138" s="846" t="s">
        <v>333</v>
      </c>
      <c r="C138" s="847"/>
      <c r="D138" s="847" t="s">
        <v>901</v>
      </c>
      <c r="E138" s="848"/>
      <c r="F138" s="848">
        <v>27.990100000000002</v>
      </c>
      <c r="G138" s="848">
        <v>27.990100000000002</v>
      </c>
      <c r="H138" s="848"/>
      <c r="I138" s="848">
        <v>100</v>
      </c>
      <c r="K138" s="843" t="s">
        <v>67</v>
      </c>
      <c r="L138" s="837" t="s">
        <v>2427</v>
      </c>
      <c r="M138" s="791" t="s">
        <v>901</v>
      </c>
      <c r="N138" s="791" t="str">
        <f t="shared" si="1"/>
        <v>0500000100</v>
      </c>
      <c r="O138" s="838" t="e">
        <f>SUMIF('[6]Расходы (ведомств.)'!$H$10:$H$17581,N138,'[6]Расходы (ведомств.)'!$I$10:$I$17581)/1000000</f>
        <v>#VALUE!</v>
      </c>
      <c r="P138" s="838" t="e">
        <f>SUMIF('[6]Расходы (ведомств.)'!$H$10:$H$17581,N138,'[6]Расходы (ведомств.)'!$J$10:$J$17581)/1000000</f>
        <v>#VALUE!</v>
      </c>
      <c r="Q138" s="838">
        <v>27.990100000000002</v>
      </c>
      <c r="R138" s="838">
        <v>27.990100000000002</v>
      </c>
    </row>
    <row r="139" spans="1:18" ht="17.649999999999999" customHeight="1" x14ac:dyDescent="0.2">
      <c r="A139" s="845">
        <v>26</v>
      </c>
      <c r="B139" s="846" t="s">
        <v>315</v>
      </c>
      <c r="C139" s="847"/>
      <c r="D139" s="847" t="s">
        <v>69</v>
      </c>
      <c r="E139" s="848"/>
      <c r="F139" s="848">
        <v>26.5</v>
      </c>
      <c r="G139" s="848">
        <v>26.5</v>
      </c>
      <c r="H139" s="848"/>
      <c r="I139" s="848">
        <v>100</v>
      </c>
      <c r="K139" s="843" t="s">
        <v>67</v>
      </c>
      <c r="L139" s="837" t="s">
        <v>2427</v>
      </c>
      <c r="M139" s="791" t="s">
        <v>69</v>
      </c>
      <c r="N139" s="791" t="str">
        <f t="shared" si="1"/>
        <v>0500000103</v>
      </c>
      <c r="O139" s="838" t="e">
        <f>SUMIF('[6]Расходы (ведомств.)'!$H$10:$H$17581,N139,'[6]Расходы (ведомств.)'!$I$10:$I$17581)/1000000</f>
        <v>#VALUE!</v>
      </c>
      <c r="P139" s="838" t="e">
        <f>SUMIF('[6]Расходы (ведомств.)'!$H$10:$H$17581,N139,'[6]Расходы (ведомств.)'!$J$10:$J$17581)/1000000</f>
        <v>#VALUE!</v>
      </c>
      <c r="Q139" s="838">
        <v>26.5</v>
      </c>
      <c r="R139" s="838">
        <v>26.5</v>
      </c>
    </row>
    <row r="140" spans="1:18" ht="17.649999999999999" customHeight="1" x14ac:dyDescent="0.2">
      <c r="A140" s="845">
        <v>27</v>
      </c>
      <c r="B140" s="846" t="s">
        <v>731</v>
      </c>
      <c r="C140" s="847"/>
      <c r="D140" s="847" t="s">
        <v>945</v>
      </c>
      <c r="E140" s="848"/>
      <c r="F140" s="848">
        <v>27.990100000000002</v>
      </c>
      <c r="G140" s="848">
        <v>27.990100000000002</v>
      </c>
      <c r="H140" s="848"/>
      <c r="I140" s="848">
        <v>100</v>
      </c>
      <c r="K140" s="843" t="s">
        <v>67</v>
      </c>
      <c r="L140" s="837" t="s">
        <v>2427</v>
      </c>
      <c r="M140" s="791" t="s">
        <v>945</v>
      </c>
      <c r="N140" s="791" t="str">
        <f t="shared" si="1"/>
        <v>0500000106</v>
      </c>
      <c r="O140" s="838" t="e">
        <f>SUMIF('[6]Расходы (ведомств.)'!$H$10:$H$17581,N140,'[6]Расходы (ведомств.)'!$I$10:$I$17581)/1000000</f>
        <v>#VALUE!</v>
      </c>
      <c r="P140" s="838" t="e">
        <f>SUMIF('[6]Расходы (ведомств.)'!$H$10:$H$17581,N140,'[6]Расходы (ведомств.)'!$J$10:$J$17581)/1000000</f>
        <v>#VALUE!</v>
      </c>
      <c r="Q140" s="838">
        <v>27.990100000000002</v>
      </c>
      <c r="R140" s="838">
        <v>27.990100000000002</v>
      </c>
    </row>
    <row r="141" spans="1:18" ht="17.649999999999999" customHeight="1" x14ac:dyDescent="0.2">
      <c r="A141" s="845">
        <v>28</v>
      </c>
      <c r="B141" s="846" t="s">
        <v>732</v>
      </c>
      <c r="C141" s="847"/>
      <c r="D141" s="847" t="s">
        <v>782</v>
      </c>
      <c r="E141" s="848"/>
      <c r="F141" s="848">
        <v>27.990100000000002</v>
      </c>
      <c r="G141" s="848">
        <v>27.989162</v>
      </c>
      <c r="H141" s="848"/>
      <c r="I141" s="848">
        <v>99.996648815116771</v>
      </c>
      <c r="K141" s="843" t="s">
        <v>67</v>
      </c>
      <c r="L141" s="837" t="s">
        <v>2427</v>
      </c>
      <c r="M141" s="791" t="s">
        <v>782</v>
      </c>
      <c r="N141" s="791" t="str">
        <f t="shared" ref="N141:N204" si="2">CONCATENATE(K141,L141,M141)</f>
        <v>0500000107</v>
      </c>
      <c r="O141" s="838" t="e">
        <f>SUMIF('[6]Расходы (ведомств.)'!$H$10:$H$17581,N141,'[6]Расходы (ведомств.)'!$I$10:$I$17581)/1000000</f>
        <v>#VALUE!</v>
      </c>
      <c r="P141" s="838" t="e">
        <f>SUMIF('[6]Расходы (ведомств.)'!$H$10:$H$17581,N141,'[6]Расходы (ведомств.)'!$J$10:$J$17581)/1000000</f>
        <v>#VALUE!</v>
      </c>
      <c r="Q141" s="838">
        <v>27.990100000000002</v>
      </c>
      <c r="R141" s="838">
        <v>27.989162</v>
      </c>
    </row>
    <row r="142" spans="1:18" ht="17.649999999999999" customHeight="1" x14ac:dyDescent="0.2">
      <c r="A142" s="845">
        <v>29</v>
      </c>
      <c r="B142" s="846" t="s">
        <v>733</v>
      </c>
      <c r="C142" s="847"/>
      <c r="D142" s="847" t="s">
        <v>783</v>
      </c>
      <c r="E142" s="848"/>
      <c r="F142" s="848">
        <v>17.990100000000002</v>
      </c>
      <c r="G142" s="848">
        <v>17.990100000000002</v>
      </c>
      <c r="H142" s="848"/>
      <c r="I142" s="848">
        <v>100</v>
      </c>
      <c r="K142" s="843" t="s">
        <v>67</v>
      </c>
      <c r="L142" s="837" t="s">
        <v>2427</v>
      </c>
      <c r="M142" s="791" t="s">
        <v>783</v>
      </c>
      <c r="N142" s="791" t="str">
        <f t="shared" si="2"/>
        <v>0500000108</v>
      </c>
      <c r="O142" s="838" t="e">
        <f>SUMIF('[6]Расходы (ведомств.)'!$H$10:$H$17581,N142,'[6]Расходы (ведомств.)'!$I$10:$I$17581)/1000000</f>
        <v>#VALUE!</v>
      </c>
      <c r="P142" s="838" t="e">
        <f>SUMIF('[6]Расходы (ведомств.)'!$H$10:$H$17581,N142,'[6]Расходы (ведомств.)'!$J$10:$J$17581)/1000000</f>
        <v>#VALUE!</v>
      </c>
      <c r="Q142" s="838">
        <v>17.990100000000002</v>
      </c>
      <c r="R142" s="838">
        <v>17.990100000000002</v>
      </c>
    </row>
    <row r="143" spans="1:18" ht="17.649999999999999" customHeight="1" x14ac:dyDescent="0.2">
      <c r="A143" s="845">
        <v>30</v>
      </c>
      <c r="B143" s="846" t="s">
        <v>734</v>
      </c>
      <c r="C143" s="847"/>
      <c r="D143" s="847" t="s">
        <v>589</v>
      </c>
      <c r="E143" s="848"/>
      <c r="F143" s="848">
        <v>27.990100000000002</v>
      </c>
      <c r="G143" s="848">
        <v>27.990100000000002</v>
      </c>
      <c r="H143" s="848"/>
      <c r="I143" s="848">
        <v>100</v>
      </c>
      <c r="K143" s="843" t="s">
        <v>67</v>
      </c>
      <c r="L143" s="837" t="s">
        <v>2427</v>
      </c>
      <c r="M143" s="791" t="s">
        <v>589</v>
      </c>
      <c r="N143" s="791" t="str">
        <f t="shared" si="2"/>
        <v>0500000109</v>
      </c>
      <c r="O143" s="838" t="e">
        <f>SUMIF('[6]Расходы (ведомств.)'!$H$10:$H$17581,N143,'[6]Расходы (ведомств.)'!$I$10:$I$17581)/1000000</f>
        <v>#VALUE!</v>
      </c>
      <c r="P143" s="838" t="e">
        <f>SUMIF('[6]Расходы (ведомств.)'!$H$10:$H$17581,N143,'[6]Расходы (ведомств.)'!$J$10:$J$17581)/1000000</f>
        <v>#VALUE!</v>
      </c>
      <c r="Q143" s="838">
        <v>27.990100000000002</v>
      </c>
      <c r="R143" s="838">
        <v>27.990100000000002</v>
      </c>
    </row>
    <row r="144" spans="1:18" ht="17.649999999999999" customHeight="1" x14ac:dyDescent="0.2">
      <c r="A144" s="845">
        <v>31</v>
      </c>
      <c r="B144" s="846" t="s">
        <v>330</v>
      </c>
      <c r="C144" s="847"/>
      <c r="D144" s="847" t="s">
        <v>785</v>
      </c>
      <c r="E144" s="848"/>
      <c r="F144" s="848">
        <v>17.990100000000002</v>
      </c>
      <c r="G144" s="848">
        <v>17.990100000000002</v>
      </c>
      <c r="H144" s="848"/>
      <c r="I144" s="848">
        <v>100</v>
      </c>
      <c r="K144" s="843" t="s">
        <v>67</v>
      </c>
      <c r="L144" s="837" t="s">
        <v>2427</v>
      </c>
      <c r="M144" s="791" t="s">
        <v>785</v>
      </c>
      <c r="N144" s="791" t="str">
        <f t="shared" si="2"/>
        <v>0500000110</v>
      </c>
      <c r="O144" s="838" t="e">
        <f>SUMIF('[6]Расходы (ведомств.)'!$H$10:$H$17581,N144,'[6]Расходы (ведомств.)'!$I$10:$I$17581)/1000000</f>
        <v>#VALUE!</v>
      </c>
      <c r="P144" s="838" t="e">
        <f>SUMIF('[6]Расходы (ведомств.)'!$H$10:$H$17581,N144,'[6]Расходы (ведомств.)'!$J$10:$J$17581)/1000000</f>
        <v>#VALUE!</v>
      </c>
      <c r="Q144" s="838">
        <v>17.990100000000002</v>
      </c>
      <c r="R144" s="838">
        <v>17.990100000000002</v>
      </c>
    </row>
    <row r="145" spans="1:18" ht="17.649999999999999" customHeight="1" x14ac:dyDescent="0.2">
      <c r="A145" s="845">
        <v>32</v>
      </c>
      <c r="B145" s="846" t="s">
        <v>644</v>
      </c>
      <c r="C145" s="847"/>
      <c r="D145" s="847" t="s">
        <v>590</v>
      </c>
      <c r="E145" s="848"/>
      <c r="F145" s="848">
        <v>17.990100000000002</v>
      </c>
      <c r="G145" s="848">
        <v>17.990100000000002</v>
      </c>
      <c r="H145" s="848"/>
      <c r="I145" s="848">
        <v>100</v>
      </c>
      <c r="K145" s="843" t="s">
        <v>67</v>
      </c>
      <c r="L145" s="837" t="s">
        <v>2427</v>
      </c>
      <c r="M145" s="791" t="s">
        <v>590</v>
      </c>
      <c r="N145" s="791" t="str">
        <f t="shared" si="2"/>
        <v>0500000135</v>
      </c>
      <c r="O145" s="838" t="e">
        <f>SUMIF('[6]Расходы (ведомств.)'!$H$10:$H$17581,N145,'[6]Расходы (ведомств.)'!$I$10:$I$17581)/1000000</f>
        <v>#VALUE!</v>
      </c>
      <c r="P145" s="838" t="e">
        <f>SUMIF('[6]Расходы (ведомств.)'!$H$10:$H$17581,N145,'[6]Расходы (ведомств.)'!$J$10:$J$17581)/1000000</f>
        <v>#VALUE!</v>
      </c>
      <c r="Q145" s="838">
        <v>17.990100000000002</v>
      </c>
      <c r="R145" s="838">
        <v>17.990100000000002</v>
      </c>
    </row>
    <row r="146" spans="1:18" ht="17.649999999999999" customHeight="1" x14ac:dyDescent="0.2">
      <c r="A146" s="845">
        <v>33</v>
      </c>
      <c r="B146" s="846" t="s">
        <v>327</v>
      </c>
      <c r="C146" s="847"/>
      <c r="D146" s="847" t="s">
        <v>750</v>
      </c>
      <c r="E146" s="848"/>
      <c r="F146" s="848">
        <v>66.5</v>
      </c>
      <c r="G146" s="848">
        <v>66.5</v>
      </c>
      <c r="H146" s="848"/>
      <c r="I146" s="848">
        <v>100</v>
      </c>
      <c r="K146" s="843" t="s">
        <v>67</v>
      </c>
      <c r="L146" s="837" t="s">
        <v>2427</v>
      </c>
      <c r="M146" s="791" t="s">
        <v>750</v>
      </c>
      <c r="N146" s="791" t="str">
        <f t="shared" si="2"/>
        <v>0500000139</v>
      </c>
      <c r="O146" s="838" t="e">
        <f>SUMIF('[6]Расходы (ведомств.)'!$H$10:$H$17581,N146,'[6]Расходы (ведомств.)'!$I$10:$I$17581)/1000000</f>
        <v>#VALUE!</v>
      </c>
      <c r="P146" s="838" t="e">
        <f>SUMIF('[6]Расходы (ведомств.)'!$H$10:$H$17581,N146,'[6]Расходы (ведомств.)'!$J$10:$J$17581)/1000000</f>
        <v>#VALUE!</v>
      </c>
      <c r="Q146" s="838">
        <v>66.5</v>
      </c>
      <c r="R146" s="838">
        <v>66.5</v>
      </c>
    </row>
    <row r="147" spans="1:18" ht="28.9" customHeight="1" x14ac:dyDescent="0.2">
      <c r="A147" s="845">
        <v>34</v>
      </c>
      <c r="B147" s="846" t="s">
        <v>88</v>
      </c>
      <c r="C147" s="847"/>
      <c r="D147" s="847" t="s">
        <v>900</v>
      </c>
      <c r="E147" s="848"/>
      <c r="F147" s="848">
        <v>36.5</v>
      </c>
      <c r="G147" s="848">
        <v>36.5</v>
      </c>
      <c r="H147" s="848"/>
      <c r="I147" s="848">
        <v>100</v>
      </c>
      <c r="K147" s="843" t="s">
        <v>67</v>
      </c>
      <c r="L147" s="837" t="s">
        <v>2427</v>
      </c>
      <c r="M147" s="791" t="s">
        <v>900</v>
      </c>
      <c r="N147" s="791" t="str">
        <f t="shared" si="2"/>
        <v>0500000141</v>
      </c>
      <c r="O147" s="838" t="e">
        <f>SUMIF('[6]Расходы (ведомств.)'!$H$10:$H$17581,N147,'[6]Расходы (ведомств.)'!$I$10:$I$17581)/1000000</f>
        <v>#VALUE!</v>
      </c>
      <c r="P147" s="838" t="e">
        <f>SUMIF('[6]Расходы (ведомств.)'!$H$10:$H$17581,N147,'[6]Расходы (ведомств.)'!$J$10:$J$17581)/1000000</f>
        <v>#VALUE!</v>
      </c>
      <c r="Q147" s="838">
        <v>36.5</v>
      </c>
      <c r="R147" s="838">
        <v>36.5</v>
      </c>
    </row>
    <row r="148" spans="1:18" ht="28.9" customHeight="1" x14ac:dyDescent="0.2">
      <c r="A148" s="845">
        <v>35</v>
      </c>
      <c r="B148" s="846" t="s">
        <v>917</v>
      </c>
      <c r="C148" s="847"/>
      <c r="D148" s="847" t="s">
        <v>918</v>
      </c>
      <c r="E148" s="848"/>
      <c r="F148" s="848">
        <v>26.5</v>
      </c>
      <c r="G148" s="848">
        <v>26.5</v>
      </c>
      <c r="H148" s="848"/>
      <c r="I148" s="848">
        <v>100</v>
      </c>
      <c r="K148" s="843" t="s">
        <v>67</v>
      </c>
      <c r="L148" s="837" t="s">
        <v>2427</v>
      </c>
      <c r="M148" s="791" t="s">
        <v>918</v>
      </c>
      <c r="N148" s="791" t="str">
        <f t="shared" si="2"/>
        <v>0500000149</v>
      </c>
      <c r="O148" s="838" t="e">
        <f>SUMIF('[6]Расходы (ведомств.)'!$H$10:$H$17581,N148,'[6]Расходы (ведомств.)'!$I$10:$I$17581)/1000000</f>
        <v>#VALUE!</v>
      </c>
      <c r="P148" s="838" t="e">
        <f>SUMIF('[6]Расходы (ведомств.)'!$H$10:$H$17581,N148,'[6]Расходы (ведомств.)'!$J$10:$J$17581)/1000000</f>
        <v>#VALUE!</v>
      </c>
      <c r="Q148" s="838">
        <v>26.5</v>
      </c>
      <c r="R148" s="838">
        <v>26.5</v>
      </c>
    </row>
    <row r="149" spans="1:18" ht="17.649999999999999" customHeight="1" x14ac:dyDescent="0.2">
      <c r="A149" s="845">
        <v>36</v>
      </c>
      <c r="B149" s="846" t="s">
        <v>89</v>
      </c>
      <c r="C149" s="847"/>
      <c r="D149" s="847" t="s">
        <v>944</v>
      </c>
      <c r="E149" s="848"/>
      <c r="F149" s="848">
        <v>47.990099999999998</v>
      </c>
      <c r="G149" s="848">
        <v>47.990099999999998</v>
      </c>
      <c r="H149" s="848"/>
      <c r="I149" s="848">
        <v>100</v>
      </c>
      <c r="K149" s="843" t="s">
        <v>67</v>
      </c>
      <c r="L149" s="837" t="s">
        <v>2427</v>
      </c>
      <c r="M149" s="791" t="s">
        <v>944</v>
      </c>
      <c r="N149" s="791" t="str">
        <f t="shared" si="2"/>
        <v>0500000150</v>
      </c>
      <c r="O149" s="838" t="e">
        <f>SUMIF('[6]Расходы (ведомств.)'!$H$10:$H$17581,N149,'[6]Расходы (ведомств.)'!$I$10:$I$17581)/1000000</f>
        <v>#VALUE!</v>
      </c>
      <c r="P149" s="838" t="e">
        <f>SUMIF('[6]Расходы (ведомств.)'!$H$10:$H$17581,N149,'[6]Расходы (ведомств.)'!$J$10:$J$17581)/1000000</f>
        <v>#VALUE!</v>
      </c>
      <c r="Q149" s="838">
        <v>47.990099999999998</v>
      </c>
      <c r="R149" s="838">
        <v>47.990099999999998</v>
      </c>
    </row>
    <row r="150" spans="1:18" ht="17.649999999999999" customHeight="1" x14ac:dyDescent="0.2">
      <c r="A150" s="845">
        <v>37</v>
      </c>
      <c r="B150" s="846" t="s">
        <v>332</v>
      </c>
      <c r="C150" s="847"/>
      <c r="D150" s="847" t="s">
        <v>943</v>
      </c>
      <c r="E150" s="848"/>
      <c r="F150" s="848">
        <v>27.990100000000002</v>
      </c>
      <c r="G150" s="848">
        <v>27.990100000000002</v>
      </c>
      <c r="H150" s="848"/>
      <c r="I150" s="848">
        <v>100</v>
      </c>
      <c r="K150" s="843" t="s">
        <v>67</v>
      </c>
      <c r="L150" s="837" t="s">
        <v>2427</v>
      </c>
      <c r="M150" s="791" t="s">
        <v>943</v>
      </c>
      <c r="N150" s="791" t="str">
        <f t="shared" si="2"/>
        <v>0500000151</v>
      </c>
      <c r="O150" s="838" t="e">
        <f>SUMIF('[6]Расходы (ведомств.)'!$H$10:$H$17581,N150,'[6]Расходы (ведомств.)'!$I$10:$I$17581)/1000000</f>
        <v>#VALUE!</v>
      </c>
      <c r="P150" s="838" t="e">
        <f>SUMIF('[6]Расходы (ведомств.)'!$H$10:$H$17581,N150,'[6]Расходы (ведомств.)'!$J$10:$J$17581)/1000000</f>
        <v>#VALUE!</v>
      </c>
      <c r="Q150" s="838">
        <v>27.990100000000002</v>
      </c>
      <c r="R150" s="838">
        <v>27.990100000000002</v>
      </c>
    </row>
    <row r="151" spans="1:18" ht="17.649999999999999" customHeight="1" x14ac:dyDescent="0.2">
      <c r="A151" s="845">
        <v>38</v>
      </c>
      <c r="B151" s="846" t="s">
        <v>147</v>
      </c>
      <c r="C151" s="847"/>
      <c r="D151" s="847" t="s">
        <v>85</v>
      </c>
      <c r="E151" s="848"/>
      <c r="F151" s="848">
        <v>76.5</v>
      </c>
      <c r="G151" s="848">
        <v>76.5</v>
      </c>
      <c r="H151" s="848"/>
      <c r="I151" s="848">
        <v>100</v>
      </c>
      <c r="K151" s="843" t="s">
        <v>67</v>
      </c>
      <c r="L151" s="837" t="s">
        <v>2427</v>
      </c>
      <c r="M151" s="791" t="s">
        <v>85</v>
      </c>
      <c r="N151" s="791" t="str">
        <f t="shared" si="2"/>
        <v>0500000153</v>
      </c>
      <c r="O151" s="838" t="e">
        <f>SUMIF('[6]Расходы (ведомств.)'!$H$10:$H$17581,N151,'[6]Расходы (ведомств.)'!$I$10:$I$17581)/1000000</f>
        <v>#VALUE!</v>
      </c>
      <c r="P151" s="838" t="e">
        <f>SUMIF('[6]Расходы (ведомств.)'!$H$10:$H$17581,N151,'[6]Расходы (ведомств.)'!$J$10:$J$17581)/1000000</f>
        <v>#VALUE!</v>
      </c>
      <c r="Q151" s="838">
        <v>76.5</v>
      </c>
      <c r="R151" s="838">
        <v>76.5</v>
      </c>
    </row>
    <row r="152" spans="1:18" ht="17.649999999999999" customHeight="1" x14ac:dyDescent="0.2">
      <c r="A152" s="845">
        <v>39</v>
      </c>
      <c r="B152" s="846" t="s">
        <v>41</v>
      </c>
      <c r="C152" s="847"/>
      <c r="D152" s="847" t="s">
        <v>882</v>
      </c>
      <c r="E152" s="848"/>
      <c r="F152" s="848">
        <v>17.990100000000002</v>
      </c>
      <c r="G152" s="848">
        <v>17.990100000000002</v>
      </c>
      <c r="H152" s="848"/>
      <c r="I152" s="848">
        <v>100</v>
      </c>
      <c r="K152" s="843" t="s">
        <v>67</v>
      </c>
      <c r="L152" s="837" t="s">
        <v>2427</v>
      </c>
      <c r="M152" s="791" t="s">
        <v>882</v>
      </c>
      <c r="N152" s="791" t="str">
        <f t="shared" si="2"/>
        <v>0500000155</v>
      </c>
      <c r="O152" s="838" t="e">
        <f>SUMIF('[6]Расходы (ведомств.)'!$H$10:$H$17581,N152,'[6]Расходы (ведомств.)'!$I$10:$I$17581)/1000000</f>
        <v>#VALUE!</v>
      </c>
      <c r="P152" s="838" t="e">
        <f>SUMIF('[6]Расходы (ведомств.)'!$H$10:$H$17581,N152,'[6]Расходы (ведомств.)'!$J$10:$J$17581)/1000000</f>
        <v>#VALUE!</v>
      </c>
      <c r="Q152" s="838">
        <v>17.990100000000002</v>
      </c>
      <c r="R152" s="838">
        <v>17.990100000000002</v>
      </c>
    </row>
    <row r="153" spans="1:18" ht="17.649999999999999" customHeight="1" x14ac:dyDescent="0.2">
      <c r="A153" s="845">
        <v>40</v>
      </c>
      <c r="B153" s="846" t="s">
        <v>328</v>
      </c>
      <c r="C153" s="847"/>
      <c r="D153" s="847" t="s">
        <v>911</v>
      </c>
      <c r="E153" s="848"/>
      <c r="F153" s="848">
        <v>36.5</v>
      </c>
      <c r="G153" s="848">
        <v>36.5</v>
      </c>
      <c r="H153" s="848"/>
      <c r="I153" s="848">
        <v>100</v>
      </c>
      <c r="K153" s="843" t="s">
        <v>67</v>
      </c>
      <c r="L153" s="837" t="s">
        <v>2427</v>
      </c>
      <c r="M153" s="791" t="s">
        <v>911</v>
      </c>
      <c r="N153" s="791" t="str">
        <f t="shared" si="2"/>
        <v>0500000157</v>
      </c>
      <c r="O153" s="838" t="e">
        <f>SUMIF('[6]Расходы (ведомств.)'!$H$10:$H$17581,N153,'[6]Расходы (ведомств.)'!$I$10:$I$17581)/1000000</f>
        <v>#VALUE!</v>
      </c>
      <c r="P153" s="838" t="e">
        <f>SUMIF('[6]Расходы (ведомств.)'!$H$10:$H$17581,N153,'[6]Расходы (ведомств.)'!$J$10:$J$17581)/1000000</f>
        <v>#VALUE!</v>
      </c>
      <c r="Q153" s="838">
        <v>36.5</v>
      </c>
      <c r="R153" s="838">
        <v>36.5</v>
      </c>
    </row>
    <row r="154" spans="1:18" ht="17.649999999999999" customHeight="1" x14ac:dyDescent="0.2">
      <c r="A154" s="845">
        <v>41</v>
      </c>
      <c r="B154" s="846" t="s">
        <v>150</v>
      </c>
      <c r="C154" s="847"/>
      <c r="D154" s="847" t="s">
        <v>942</v>
      </c>
      <c r="E154" s="848"/>
      <c r="F154" s="848">
        <v>36.5</v>
      </c>
      <c r="G154" s="848">
        <v>36.5</v>
      </c>
      <c r="H154" s="848"/>
      <c r="I154" s="848">
        <v>100</v>
      </c>
      <c r="K154" s="843" t="s">
        <v>67</v>
      </c>
      <c r="L154" s="837" t="s">
        <v>2427</v>
      </c>
      <c r="M154" s="791" t="s">
        <v>942</v>
      </c>
      <c r="N154" s="791" t="str">
        <f t="shared" si="2"/>
        <v>0500000160</v>
      </c>
      <c r="O154" s="838" t="e">
        <f>SUMIF('[6]Расходы (ведомств.)'!$H$10:$H$17581,N154,'[6]Расходы (ведомств.)'!$I$10:$I$17581)/1000000</f>
        <v>#VALUE!</v>
      </c>
      <c r="P154" s="838" t="e">
        <f>SUMIF('[6]Расходы (ведомств.)'!$H$10:$H$17581,N154,'[6]Расходы (ведомств.)'!$J$10:$J$17581)/1000000</f>
        <v>#VALUE!</v>
      </c>
      <c r="Q154" s="838">
        <v>36.5</v>
      </c>
      <c r="R154" s="838">
        <v>36.5</v>
      </c>
    </row>
    <row r="155" spans="1:18" ht="17.649999999999999" customHeight="1" x14ac:dyDescent="0.2">
      <c r="A155" s="845">
        <v>42</v>
      </c>
      <c r="B155" s="846" t="s">
        <v>146</v>
      </c>
      <c r="C155" s="847"/>
      <c r="D155" s="847" t="s">
        <v>941</v>
      </c>
      <c r="E155" s="848"/>
      <c r="F155" s="848">
        <v>36.5</v>
      </c>
      <c r="G155" s="848">
        <v>36.5</v>
      </c>
      <c r="H155" s="848"/>
      <c r="I155" s="848">
        <v>100</v>
      </c>
      <c r="K155" s="843" t="s">
        <v>67</v>
      </c>
      <c r="L155" s="837" t="s">
        <v>2427</v>
      </c>
      <c r="M155" s="791" t="s">
        <v>941</v>
      </c>
      <c r="N155" s="791" t="str">
        <f t="shared" si="2"/>
        <v>0500000161</v>
      </c>
      <c r="O155" s="838" t="e">
        <f>SUMIF('[6]Расходы (ведомств.)'!$H$10:$H$17581,N155,'[6]Расходы (ведомств.)'!$I$10:$I$17581)/1000000</f>
        <v>#VALUE!</v>
      </c>
      <c r="P155" s="838" t="e">
        <f>SUMIF('[6]Расходы (ведомств.)'!$H$10:$H$17581,N155,'[6]Расходы (ведомств.)'!$J$10:$J$17581)/1000000</f>
        <v>#VALUE!</v>
      </c>
      <c r="Q155" s="838">
        <v>36.5</v>
      </c>
      <c r="R155" s="838">
        <v>36.5</v>
      </c>
    </row>
    <row r="156" spans="1:18" ht="17.649999999999999" customHeight="1" x14ac:dyDescent="0.2">
      <c r="A156" s="845">
        <v>43</v>
      </c>
      <c r="B156" s="846" t="s">
        <v>1030</v>
      </c>
      <c r="C156" s="847"/>
      <c r="D156" s="847" t="s">
        <v>1031</v>
      </c>
      <c r="E156" s="848"/>
      <c r="F156" s="848">
        <v>27.990100000000002</v>
      </c>
      <c r="G156" s="848">
        <v>26.319568960000002</v>
      </c>
      <c r="H156" s="848"/>
      <c r="I156" s="848">
        <v>94.031707496579145</v>
      </c>
      <c r="K156" s="843" t="s">
        <v>67</v>
      </c>
      <c r="L156" s="837" t="s">
        <v>2427</v>
      </c>
      <c r="M156" s="791" t="s">
        <v>1031</v>
      </c>
      <c r="N156" s="791" t="str">
        <f t="shared" si="2"/>
        <v>0500000165</v>
      </c>
      <c r="O156" s="838" t="e">
        <f>SUMIF('[6]Расходы (ведомств.)'!$H$10:$H$17581,N156,'[6]Расходы (ведомств.)'!$I$10:$I$17581)/1000000</f>
        <v>#VALUE!</v>
      </c>
      <c r="P156" s="838" t="e">
        <f>SUMIF('[6]Расходы (ведомств.)'!$H$10:$H$17581,N156,'[6]Расходы (ведомств.)'!$J$10:$J$17581)/1000000</f>
        <v>#VALUE!</v>
      </c>
      <c r="Q156" s="838">
        <v>27.990100000000002</v>
      </c>
      <c r="R156" s="838">
        <v>26.319568960000002</v>
      </c>
    </row>
    <row r="157" spans="1:18" ht="28.9" customHeight="1" x14ac:dyDescent="0.2">
      <c r="A157" s="845">
        <v>44</v>
      </c>
      <c r="B157" s="846" t="s">
        <v>46</v>
      </c>
      <c r="C157" s="847"/>
      <c r="D157" s="847" t="s">
        <v>908</v>
      </c>
      <c r="E157" s="848"/>
      <c r="F157" s="848">
        <v>27.990100000000002</v>
      </c>
      <c r="G157" s="848">
        <v>27.990100000000002</v>
      </c>
      <c r="H157" s="848"/>
      <c r="I157" s="848">
        <v>100</v>
      </c>
      <c r="K157" s="843" t="s">
        <v>67</v>
      </c>
      <c r="L157" s="837" t="s">
        <v>2427</v>
      </c>
      <c r="M157" s="791" t="s">
        <v>908</v>
      </c>
      <c r="N157" s="791" t="str">
        <f t="shared" si="2"/>
        <v>0500000167</v>
      </c>
      <c r="O157" s="838" t="e">
        <f>SUMIF('[6]Расходы (ведомств.)'!$H$10:$H$17581,N157,'[6]Расходы (ведомств.)'!$I$10:$I$17581)/1000000</f>
        <v>#VALUE!</v>
      </c>
      <c r="P157" s="838" t="e">
        <f>SUMIF('[6]Расходы (ведомств.)'!$H$10:$H$17581,N157,'[6]Расходы (ведомств.)'!$J$10:$J$17581)/1000000</f>
        <v>#VALUE!</v>
      </c>
      <c r="Q157" s="838">
        <v>27.990100000000002</v>
      </c>
      <c r="R157" s="838">
        <v>27.990100000000002</v>
      </c>
    </row>
    <row r="158" spans="1:18" ht="17.649999999999999" customHeight="1" x14ac:dyDescent="0.2">
      <c r="A158" s="845">
        <v>45</v>
      </c>
      <c r="B158" s="846" t="s">
        <v>1029</v>
      </c>
      <c r="C158" s="847"/>
      <c r="D158" s="847" t="s">
        <v>940</v>
      </c>
      <c r="E158" s="848"/>
      <c r="F158" s="848">
        <v>17.990100000000002</v>
      </c>
      <c r="G158" s="848">
        <v>17.990100000000002</v>
      </c>
      <c r="H158" s="848"/>
      <c r="I158" s="848">
        <v>100</v>
      </c>
      <c r="K158" s="843" t="s">
        <v>67</v>
      </c>
      <c r="L158" s="837" t="s">
        <v>2427</v>
      </c>
      <c r="M158" s="791" t="s">
        <v>940</v>
      </c>
      <c r="N158" s="791" t="str">
        <f t="shared" si="2"/>
        <v>0500000168</v>
      </c>
      <c r="O158" s="838" t="e">
        <f>SUMIF('[6]Расходы (ведомств.)'!$H$10:$H$17581,N158,'[6]Расходы (ведомств.)'!$I$10:$I$17581)/1000000</f>
        <v>#VALUE!</v>
      </c>
      <c r="P158" s="838" t="e">
        <f>SUMIF('[6]Расходы (ведомств.)'!$H$10:$H$17581,N158,'[6]Расходы (ведомств.)'!$J$10:$J$17581)/1000000</f>
        <v>#VALUE!</v>
      </c>
      <c r="Q158" s="838">
        <v>17.990100000000002</v>
      </c>
      <c r="R158" s="838">
        <v>17.990100000000002</v>
      </c>
    </row>
    <row r="159" spans="1:18" ht="28.9" customHeight="1" x14ac:dyDescent="0.2">
      <c r="A159" s="845">
        <v>46</v>
      </c>
      <c r="B159" s="846" t="s">
        <v>44</v>
      </c>
      <c r="C159" s="847"/>
      <c r="D159" s="847" t="s">
        <v>591</v>
      </c>
      <c r="E159" s="848"/>
      <c r="F159" s="848">
        <v>27.990100000000002</v>
      </c>
      <c r="G159" s="848">
        <v>27.990100000000002</v>
      </c>
      <c r="H159" s="848"/>
      <c r="I159" s="848">
        <v>100</v>
      </c>
      <c r="K159" s="843" t="s">
        <v>67</v>
      </c>
      <c r="L159" s="837" t="s">
        <v>2427</v>
      </c>
      <c r="M159" s="791" t="s">
        <v>591</v>
      </c>
      <c r="N159" s="791" t="str">
        <f t="shared" si="2"/>
        <v>0500000169</v>
      </c>
      <c r="O159" s="838" t="e">
        <f>SUMIF('[6]Расходы (ведомств.)'!$H$10:$H$17581,N159,'[6]Расходы (ведомств.)'!$I$10:$I$17581)/1000000</f>
        <v>#VALUE!</v>
      </c>
      <c r="P159" s="838" t="e">
        <f>SUMIF('[6]Расходы (ведомств.)'!$H$10:$H$17581,N159,'[6]Расходы (ведомств.)'!$J$10:$J$17581)/1000000</f>
        <v>#VALUE!</v>
      </c>
      <c r="Q159" s="838">
        <v>27.990100000000002</v>
      </c>
      <c r="R159" s="838">
        <v>27.990100000000002</v>
      </c>
    </row>
    <row r="160" spans="1:18" ht="17.649999999999999" customHeight="1" x14ac:dyDescent="0.2">
      <c r="A160" s="845">
        <v>47</v>
      </c>
      <c r="B160" s="846" t="s">
        <v>131</v>
      </c>
      <c r="C160" s="847"/>
      <c r="D160" s="847" t="s">
        <v>912</v>
      </c>
      <c r="E160" s="848"/>
      <c r="F160" s="848">
        <v>27.990100000000002</v>
      </c>
      <c r="G160" s="848">
        <v>27.990100000000002</v>
      </c>
      <c r="H160" s="848"/>
      <c r="I160" s="848">
        <v>100</v>
      </c>
      <c r="K160" s="843" t="s">
        <v>67</v>
      </c>
      <c r="L160" s="837" t="s">
        <v>2427</v>
      </c>
      <c r="M160" s="791" t="s">
        <v>912</v>
      </c>
      <c r="N160" s="791" t="str">
        <f t="shared" si="2"/>
        <v>0500000171</v>
      </c>
      <c r="O160" s="838" t="e">
        <f>SUMIF('[6]Расходы (ведомств.)'!$H$10:$H$17581,N160,'[6]Расходы (ведомств.)'!$I$10:$I$17581)/1000000</f>
        <v>#VALUE!</v>
      </c>
      <c r="P160" s="838" t="e">
        <f>SUMIF('[6]Расходы (ведомств.)'!$H$10:$H$17581,N160,'[6]Расходы (ведомств.)'!$J$10:$J$17581)/1000000</f>
        <v>#VALUE!</v>
      </c>
      <c r="Q160" s="838">
        <v>27.990100000000002</v>
      </c>
      <c r="R160" s="838">
        <v>27.990100000000002</v>
      </c>
    </row>
    <row r="161" spans="1:18" ht="28.9" customHeight="1" x14ac:dyDescent="0.2">
      <c r="A161" s="845">
        <v>48</v>
      </c>
      <c r="B161" s="846" t="s">
        <v>214</v>
      </c>
      <c r="C161" s="847"/>
      <c r="D161" s="847" t="s">
        <v>939</v>
      </c>
      <c r="E161" s="848"/>
      <c r="F161" s="848">
        <v>27.990100000000002</v>
      </c>
      <c r="G161" s="848">
        <v>27.990100000000002</v>
      </c>
      <c r="H161" s="848"/>
      <c r="I161" s="848">
        <v>100</v>
      </c>
      <c r="K161" s="843" t="s">
        <v>67</v>
      </c>
      <c r="L161" s="837" t="s">
        <v>2427</v>
      </c>
      <c r="M161" s="791" t="s">
        <v>939</v>
      </c>
      <c r="N161" s="791" t="str">
        <f t="shared" si="2"/>
        <v>0500000172</v>
      </c>
      <c r="O161" s="838" t="e">
        <f>SUMIF('[6]Расходы (ведомств.)'!$H$10:$H$17581,N161,'[6]Расходы (ведомств.)'!$I$10:$I$17581)/1000000</f>
        <v>#VALUE!</v>
      </c>
      <c r="P161" s="838" t="e">
        <f>SUMIF('[6]Расходы (ведомств.)'!$H$10:$H$17581,N161,'[6]Расходы (ведомств.)'!$J$10:$J$17581)/1000000</f>
        <v>#VALUE!</v>
      </c>
      <c r="Q161" s="838">
        <v>27.990100000000002</v>
      </c>
      <c r="R161" s="838">
        <v>27.990100000000002</v>
      </c>
    </row>
    <row r="162" spans="1:18" ht="17.649999999999999" customHeight="1" x14ac:dyDescent="0.2">
      <c r="A162" s="845">
        <v>49</v>
      </c>
      <c r="B162" s="846" t="s">
        <v>314</v>
      </c>
      <c r="C162" s="847"/>
      <c r="D162" s="847" t="s">
        <v>938</v>
      </c>
      <c r="E162" s="848"/>
      <c r="F162" s="848">
        <v>17.990100000000002</v>
      </c>
      <c r="G162" s="848">
        <v>17.990100000000002</v>
      </c>
      <c r="H162" s="848"/>
      <c r="I162" s="848">
        <v>100</v>
      </c>
      <c r="K162" s="843" t="s">
        <v>67</v>
      </c>
      <c r="L162" s="837" t="s">
        <v>2427</v>
      </c>
      <c r="M162" s="791" t="s">
        <v>938</v>
      </c>
      <c r="N162" s="791" t="str">
        <f t="shared" si="2"/>
        <v>0500000174</v>
      </c>
      <c r="O162" s="838" t="e">
        <f>SUMIF('[6]Расходы (ведомств.)'!$H$10:$H$17581,N162,'[6]Расходы (ведомств.)'!$I$10:$I$17581)/1000000</f>
        <v>#VALUE!</v>
      </c>
      <c r="P162" s="838" t="e">
        <f>SUMIF('[6]Расходы (ведомств.)'!$H$10:$H$17581,N162,'[6]Расходы (ведомств.)'!$J$10:$J$17581)/1000000</f>
        <v>#VALUE!</v>
      </c>
      <c r="Q162" s="838">
        <v>17.990100000000002</v>
      </c>
      <c r="R162" s="838">
        <v>17.990100000000002</v>
      </c>
    </row>
    <row r="163" spans="1:18" ht="40.35" customHeight="1" x14ac:dyDescent="0.2">
      <c r="A163" s="845">
        <v>50</v>
      </c>
      <c r="B163" s="846" t="s">
        <v>12</v>
      </c>
      <c r="C163" s="847"/>
      <c r="D163" s="847" t="s">
        <v>592</v>
      </c>
      <c r="E163" s="848">
        <v>-41.7</v>
      </c>
      <c r="F163" s="848">
        <v>174.95500000000001</v>
      </c>
      <c r="G163" s="848">
        <v>174.71279847</v>
      </c>
      <c r="H163" s="848">
        <v>-418.97553589928054</v>
      </c>
      <c r="I163" s="848">
        <v>99.861563527764275</v>
      </c>
      <c r="K163" s="843" t="s">
        <v>67</v>
      </c>
      <c r="L163" s="837" t="s">
        <v>2427</v>
      </c>
      <c r="M163" s="791" t="s">
        <v>592</v>
      </c>
      <c r="N163" s="791" t="str">
        <f t="shared" si="2"/>
        <v>0500000177</v>
      </c>
      <c r="O163" s="838" t="e">
        <f>SUMIF('[6]Расходы (ведомств.)'!$H$10:$H$17581,N163,'[6]Расходы (ведомств.)'!$I$10:$I$17581)/1000000</f>
        <v>#VALUE!</v>
      </c>
      <c r="P163" s="838" t="e">
        <f>SUMIF('[6]Расходы (ведомств.)'!$H$10:$H$17581,N163,'[6]Расходы (ведомств.)'!$J$10:$J$17581)/1000000</f>
        <v>#VALUE!</v>
      </c>
      <c r="Q163" s="838">
        <v>174.95500000000001</v>
      </c>
      <c r="R163" s="838">
        <v>174.71279847</v>
      </c>
    </row>
    <row r="164" spans="1:18" ht="17.649999999999999" customHeight="1" x14ac:dyDescent="0.2">
      <c r="A164" s="845">
        <v>51</v>
      </c>
      <c r="B164" s="846" t="s">
        <v>331</v>
      </c>
      <c r="C164" s="847"/>
      <c r="D164" s="847" t="s">
        <v>899</v>
      </c>
      <c r="E164" s="848"/>
      <c r="F164" s="848">
        <v>27.990100000000002</v>
      </c>
      <c r="G164" s="848">
        <v>27.990100000000002</v>
      </c>
      <c r="H164" s="848"/>
      <c r="I164" s="848">
        <v>100</v>
      </c>
      <c r="K164" s="843" t="s">
        <v>67</v>
      </c>
      <c r="L164" s="837" t="s">
        <v>2427</v>
      </c>
      <c r="M164" s="791" t="s">
        <v>899</v>
      </c>
      <c r="N164" s="791" t="str">
        <f t="shared" si="2"/>
        <v>0500000182</v>
      </c>
      <c r="O164" s="838" t="e">
        <f>SUMIF('[6]Расходы (ведомств.)'!$H$10:$H$17581,N164,'[6]Расходы (ведомств.)'!$I$10:$I$17581)/1000000</f>
        <v>#VALUE!</v>
      </c>
      <c r="P164" s="838" t="e">
        <f>SUMIF('[6]Расходы (ведомств.)'!$H$10:$H$17581,N164,'[6]Расходы (ведомств.)'!$J$10:$J$17581)/1000000</f>
        <v>#VALUE!</v>
      </c>
      <c r="Q164" s="838">
        <v>27.990100000000002</v>
      </c>
      <c r="R164" s="838">
        <v>27.990100000000002</v>
      </c>
    </row>
    <row r="165" spans="1:18" ht="17.649999999999999" customHeight="1" x14ac:dyDescent="0.2">
      <c r="A165" s="845">
        <v>52</v>
      </c>
      <c r="B165" s="846" t="s">
        <v>15</v>
      </c>
      <c r="C165" s="847"/>
      <c r="D165" s="847" t="s">
        <v>593</v>
      </c>
      <c r="E165" s="848"/>
      <c r="F165" s="848">
        <v>66.5</v>
      </c>
      <c r="G165" s="848">
        <v>66.5</v>
      </c>
      <c r="H165" s="848"/>
      <c r="I165" s="848">
        <v>100</v>
      </c>
      <c r="K165" s="843" t="s">
        <v>67</v>
      </c>
      <c r="L165" s="837" t="s">
        <v>2427</v>
      </c>
      <c r="M165" s="791" t="s">
        <v>593</v>
      </c>
      <c r="N165" s="791" t="str">
        <f t="shared" si="2"/>
        <v>0500000187</v>
      </c>
      <c r="O165" s="838" t="e">
        <f>SUMIF('[6]Расходы (ведомств.)'!$H$10:$H$17581,N165,'[6]Расходы (ведомств.)'!$I$10:$I$17581)/1000000</f>
        <v>#VALUE!</v>
      </c>
      <c r="P165" s="838" t="e">
        <f>SUMIF('[6]Расходы (ведомств.)'!$H$10:$H$17581,N165,'[6]Расходы (ведомств.)'!$J$10:$J$17581)/1000000</f>
        <v>#VALUE!</v>
      </c>
      <c r="Q165" s="838">
        <v>66.5</v>
      </c>
      <c r="R165" s="838">
        <v>66.5</v>
      </c>
    </row>
    <row r="166" spans="1:18" ht="17.649999999999999" customHeight="1" x14ac:dyDescent="0.2">
      <c r="A166" s="845">
        <v>53</v>
      </c>
      <c r="B166" s="846" t="s">
        <v>447</v>
      </c>
      <c r="C166" s="847"/>
      <c r="D166" s="847" t="s">
        <v>594</v>
      </c>
      <c r="E166" s="848"/>
      <c r="F166" s="848">
        <v>36.5</v>
      </c>
      <c r="G166" s="848">
        <v>36.5</v>
      </c>
      <c r="H166" s="848"/>
      <c r="I166" s="848">
        <v>100</v>
      </c>
      <c r="K166" s="843" t="s">
        <v>67</v>
      </c>
      <c r="L166" s="837" t="s">
        <v>2427</v>
      </c>
      <c r="M166" s="791" t="s">
        <v>594</v>
      </c>
      <c r="N166" s="791" t="str">
        <f t="shared" si="2"/>
        <v>0500000188</v>
      </c>
      <c r="O166" s="838" t="e">
        <f>SUMIF('[6]Расходы (ведомств.)'!$H$10:$H$17581,N166,'[6]Расходы (ведомств.)'!$I$10:$I$17581)/1000000</f>
        <v>#VALUE!</v>
      </c>
      <c r="P166" s="838" t="e">
        <f>SUMIF('[6]Расходы (ведомств.)'!$H$10:$H$17581,N166,'[6]Расходы (ведомств.)'!$J$10:$J$17581)/1000000</f>
        <v>#VALUE!</v>
      </c>
      <c r="Q166" s="838">
        <v>36.5</v>
      </c>
      <c r="R166" s="838">
        <v>36.5</v>
      </c>
    </row>
    <row r="167" spans="1:18" ht="17.649999999999999" customHeight="1" x14ac:dyDescent="0.2">
      <c r="A167" s="845">
        <v>54</v>
      </c>
      <c r="B167" s="846" t="s">
        <v>448</v>
      </c>
      <c r="C167" s="847"/>
      <c r="D167" s="847" t="s">
        <v>453</v>
      </c>
      <c r="E167" s="848"/>
      <c r="F167" s="848">
        <v>36.5</v>
      </c>
      <c r="G167" s="848">
        <v>36.5</v>
      </c>
      <c r="H167" s="848"/>
      <c r="I167" s="848">
        <v>100</v>
      </c>
      <c r="K167" s="843" t="s">
        <v>67</v>
      </c>
      <c r="L167" s="837" t="s">
        <v>2427</v>
      </c>
      <c r="M167" s="791" t="s">
        <v>453</v>
      </c>
      <c r="N167" s="791" t="str">
        <f t="shared" si="2"/>
        <v>0500000192</v>
      </c>
      <c r="O167" s="838" t="e">
        <f>SUMIF('[6]Расходы (ведомств.)'!$H$10:$H$17581,N167,'[6]Расходы (ведомств.)'!$I$10:$I$17581)/1000000</f>
        <v>#VALUE!</v>
      </c>
      <c r="P167" s="838" t="e">
        <f>SUMIF('[6]Расходы (ведомств.)'!$H$10:$H$17581,N167,'[6]Расходы (ведомств.)'!$J$10:$J$17581)/1000000</f>
        <v>#VALUE!</v>
      </c>
      <c r="Q167" s="838">
        <v>36.5</v>
      </c>
      <c r="R167" s="838">
        <v>36.5</v>
      </c>
    </row>
    <row r="168" spans="1:18" ht="28.9" customHeight="1" x14ac:dyDescent="0.2">
      <c r="A168" s="845">
        <v>55</v>
      </c>
      <c r="B168" s="846" t="s">
        <v>526</v>
      </c>
      <c r="C168" s="847"/>
      <c r="D168" s="847" t="s">
        <v>454</v>
      </c>
      <c r="E168" s="848"/>
      <c r="F168" s="848">
        <v>36.5</v>
      </c>
      <c r="G168" s="848">
        <v>36.5</v>
      </c>
      <c r="H168" s="848"/>
      <c r="I168" s="848">
        <v>100</v>
      </c>
      <c r="K168" s="843" t="s">
        <v>67</v>
      </c>
      <c r="L168" s="837" t="s">
        <v>2427</v>
      </c>
      <c r="M168" s="791" t="s">
        <v>454</v>
      </c>
      <c r="N168" s="791" t="str">
        <f t="shared" si="2"/>
        <v>0500000204</v>
      </c>
      <c r="O168" s="838" t="e">
        <f>SUMIF('[6]Расходы (ведомств.)'!$H$10:$H$17581,N168,'[6]Расходы (ведомств.)'!$I$10:$I$17581)/1000000</f>
        <v>#VALUE!</v>
      </c>
      <c r="P168" s="838" t="e">
        <f>SUMIF('[6]Расходы (ведомств.)'!$H$10:$H$17581,N168,'[6]Расходы (ведомств.)'!$J$10:$J$17581)/1000000</f>
        <v>#VALUE!</v>
      </c>
      <c r="Q168" s="838">
        <v>36.5</v>
      </c>
      <c r="R168" s="838">
        <v>36.5</v>
      </c>
    </row>
    <row r="169" spans="1:18" ht="17.649999999999999" customHeight="1" x14ac:dyDescent="0.2">
      <c r="A169" s="845">
        <v>56</v>
      </c>
      <c r="B169" s="846" t="s">
        <v>227</v>
      </c>
      <c r="C169" s="847"/>
      <c r="D169" s="847" t="s">
        <v>751</v>
      </c>
      <c r="E169" s="848"/>
      <c r="F169" s="848">
        <v>36.5</v>
      </c>
      <c r="G169" s="848">
        <v>36.5</v>
      </c>
      <c r="H169" s="848"/>
      <c r="I169" s="848">
        <v>100</v>
      </c>
      <c r="K169" s="843" t="s">
        <v>67</v>
      </c>
      <c r="L169" s="837" t="s">
        <v>2427</v>
      </c>
      <c r="M169" s="791" t="s">
        <v>751</v>
      </c>
      <c r="N169" s="791" t="str">
        <f t="shared" si="2"/>
        <v>0500000259</v>
      </c>
      <c r="O169" s="838" t="e">
        <f>SUMIF('[6]Расходы (ведомств.)'!$H$10:$H$17581,N169,'[6]Расходы (ведомств.)'!$I$10:$I$17581)/1000000</f>
        <v>#VALUE!</v>
      </c>
      <c r="P169" s="838" t="e">
        <f>SUMIF('[6]Расходы (ведомств.)'!$H$10:$H$17581,N169,'[6]Расходы (ведомств.)'!$J$10:$J$17581)/1000000</f>
        <v>#VALUE!</v>
      </c>
      <c r="Q169" s="838">
        <v>36.5</v>
      </c>
      <c r="R169" s="838">
        <v>36.5</v>
      </c>
    </row>
    <row r="170" spans="1:18" ht="28.9" customHeight="1" x14ac:dyDescent="0.2">
      <c r="A170" s="845">
        <v>57</v>
      </c>
      <c r="B170" s="846" t="s">
        <v>234</v>
      </c>
      <c r="C170" s="847"/>
      <c r="D170" s="847" t="s">
        <v>455</v>
      </c>
      <c r="E170" s="848"/>
      <c r="F170" s="848">
        <v>36.5</v>
      </c>
      <c r="G170" s="848">
        <v>36.5</v>
      </c>
      <c r="H170" s="848"/>
      <c r="I170" s="848">
        <v>100</v>
      </c>
      <c r="K170" s="843" t="s">
        <v>67</v>
      </c>
      <c r="L170" s="837" t="s">
        <v>2427</v>
      </c>
      <c r="M170" s="791" t="s">
        <v>455</v>
      </c>
      <c r="N170" s="791" t="str">
        <f t="shared" si="2"/>
        <v>0500000260</v>
      </c>
      <c r="O170" s="838" t="e">
        <f>SUMIF('[6]Расходы (ведомств.)'!$H$10:$H$17581,N170,'[6]Расходы (ведомств.)'!$I$10:$I$17581)/1000000</f>
        <v>#VALUE!</v>
      </c>
      <c r="P170" s="838" t="e">
        <f>SUMIF('[6]Расходы (ведомств.)'!$H$10:$H$17581,N170,'[6]Расходы (ведомств.)'!$J$10:$J$17581)/1000000</f>
        <v>#VALUE!</v>
      </c>
      <c r="Q170" s="838">
        <v>36.5</v>
      </c>
      <c r="R170" s="838">
        <v>36.5</v>
      </c>
    </row>
    <row r="171" spans="1:18" ht="17.649999999999999" customHeight="1" x14ac:dyDescent="0.2">
      <c r="A171" s="845">
        <v>58</v>
      </c>
      <c r="B171" s="846" t="s">
        <v>343</v>
      </c>
      <c r="C171" s="847"/>
      <c r="D171" s="847" t="s">
        <v>1024</v>
      </c>
      <c r="E171" s="848"/>
      <c r="F171" s="848">
        <v>17.990100000000002</v>
      </c>
      <c r="G171" s="848">
        <v>17.990100000000002</v>
      </c>
      <c r="H171" s="848"/>
      <c r="I171" s="848">
        <v>100</v>
      </c>
      <c r="K171" s="843" t="s">
        <v>67</v>
      </c>
      <c r="L171" s="837" t="s">
        <v>2427</v>
      </c>
      <c r="M171" s="791" t="s">
        <v>1024</v>
      </c>
      <c r="N171" s="791" t="str">
        <f t="shared" si="2"/>
        <v>0500000279</v>
      </c>
      <c r="O171" s="838" t="e">
        <f>SUMIF('[6]Расходы (ведомств.)'!$H$10:$H$17581,N171,'[6]Расходы (ведомств.)'!$I$10:$I$17581)/1000000</f>
        <v>#VALUE!</v>
      </c>
      <c r="P171" s="838" t="e">
        <f>SUMIF('[6]Расходы (ведомств.)'!$H$10:$H$17581,N171,'[6]Расходы (ведомств.)'!$J$10:$J$17581)/1000000</f>
        <v>#VALUE!</v>
      </c>
      <c r="Q171" s="838">
        <v>17.990100000000002</v>
      </c>
      <c r="R171" s="838">
        <v>17.990100000000002</v>
      </c>
    </row>
    <row r="172" spans="1:18" ht="17.649999999999999" customHeight="1" x14ac:dyDescent="0.2">
      <c r="A172" s="845">
        <v>59</v>
      </c>
      <c r="B172" s="846" t="s">
        <v>1022</v>
      </c>
      <c r="C172" s="847"/>
      <c r="D172" s="847" t="s">
        <v>1023</v>
      </c>
      <c r="E172" s="848"/>
      <c r="F172" s="848">
        <v>26.5</v>
      </c>
      <c r="G172" s="848">
        <v>26.5</v>
      </c>
      <c r="H172" s="848"/>
      <c r="I172" s="848">
        <v>100</v>
      </c>
      <c r="K172" s="843" t="s">
        <v>67</v>
      </c>
      <c r="L172" s="837" t="s">
        <v>2427</v>
      </c>
      <c r="M172" s="791" t="s">
        <v>1023</v>
      </c>
      <c r="N172" s="791" t="str">
        <f t="shared" si="2"/>
        <v>0500000302</v>
      </c>
      <c r="O172" s="838" t="e">
        <f>SUMIF('[6]Расходы (ведомств.)'!$H$10:$H$17581,N172,'[6]Расходы (ведомств.)'!$I$10:$I$17581)/1000000</f>
        <v>#VALUE!</v>
      </c>
      <c r="P172" s="838" t="e">
        <f>SUMIF('[6]Расходы (ведомств.)'!$H$10:$H$17581,N172,'[6]Расходы (ведомств.)'!$J$10:$J$17581)/1000000</f>
        <v>#VALUE!</v>
      </c>
      <c r="Q172" s="838">
        <v>26.5</v>
      </c>
      <c r="R172" s="838">
        <v>26.5</v>
      </c>
    </row>
    <row r="173" spans="1:18" ht="17.649999999999999" customHeight="1" x14ac:dyDescent="0.2">
      <c r="A173" s="845">
        <v>60</v>
      </c>
      <c r="B173" s="846" t="s">
        <v>528</v>
      </c>
      <c r="C173" s="847"/>
      <c r="D173" s="847" t="s">
        <v>456</v>
      </c>
      <c r="E173" s="848">
        <v>1092</v>
      </c>
      <c r="F173" s="848">
        <v>1982.0401999999999</v>
      </c>
      <c r="G173" s="848">
        <v>1981.30886175</v>
      </c>
      <c r="H173" s="848">
        <v>181.4385404532967</v>
      </c>
      <c r="I173" s="848">
        <v>99.963101744858662</v>
      </c>
      <c r="K173" s="843" t="s">
        <v>67</v>
      </c>
      <c r="L173" s="837" t="s">
        <v>2427</v>
      </c>
      <c r="M173" s="791" t="s">
        <v>456</v>
      </c>
      <c r="N173" s="791" t="str">
        <f t="shared" si="2"/>
        <v>0500000303</v>
      </c>
      <c r="O173" s="838" t="e">
        <f>SUMIF('[6]Расходы (ведомств.)'!$H$10:$H$17581,N173,'[6]Расходы (ведомств.)'!$I$10:$I$17581)/1000000</f>
        <v>#VALUE!</v>
      </c>
      <c r="P173" s="838" t="e">
        <f>SUMIF('[6]Расходы (ведомств.)'!$H$10:$H$17581,N173,'[6]Расходы (ведомств.)'!$J$10:$J$17581)/1000000</f>
        <v>#VALUE!</v>
      </c>
      <c r="Q173" s="838">
        <v>1982.0401999999999</v>
      </c>
      <c r="R173" s="838">
        <v>1981.30886175</v>
      </c>
    </row>
    <row r="174" spans="1:18" ht="17.649999999999999" customHeight="1" x14ac:dyDescent="0.2">
      <c r="A174" s="845">
        <v>61</v>
      </c>
      <c r="B174" s="846" t="s">
        <v>13</v>
      </c>
      <c r="C174" s="847"/>
      <c r="D174" s="847" t="s">
        <v>752</v>
      </c>
      <c r="E174" s="848"/>
      <c r="F174" s="848">
        <v>36.5</v>
      </c>
      <c r="G174" s="848">
        <v>36.5</v>
      </c>
      <c r="H174" s="848"/>
      <c r="I174" s="848">
        <v>100</v>
      </c>
      <c r="K174" s="843" t="s">
        <v>67</v>
      </c>
      <c r="L174" s="837" t="s">
        <v>2427</v>
      </c>
      <c r="M174" s="791" t="s">
        <v>752</v>
      </c>
      <c r="N174" s="791" t="str">
        <f t="shared" si="2"/>
        <v>0500000310</v>
      </c>
      <c r="O174" s="838" t="e">
        <f>SUMIF('[6]Расходы (ведомств.)'!$H$10:$H$17581,N174,'[6]Расходы (ведомств.)'!$I$10:$I$17581)/1000000</f>
        <v>#VALUE!</v>
      </c>
      <c r="P174" s="838" t="e">
        <f>SUMIF('[6]Расходы (ведомств.)'!$H$10:$H$17581,N174,'[6]Расходы (ведомств.)'!$J$10:$J$17581)/1000000</f>
        <v>#VALUE!</v>
      </c>
      <c r="Q174" s="838">
        <v>36.5</v>
      </c>
      <c r="R174" s="838">
        <v>36.5</v>
      </c>
    </row>
    <row r="175" spans="1:18" ht="17.649999999999999" customHeight="1" x14ac:dyDescent="0.2">
      <c r="A175" s="845">
        <v>62</v>
      </c>
      <c r="B175" s="846" t="s">
        <v>226</v>
      </c>
      <c r="C175" s="847"/>
      <c r="D175" s="847" t="s">
        <v>1019</v>
      </c>
      <c r="E175" s="848"/>
      <c r="F175" s="848">
        <v>62.5</v>
      </c>
      <c r="G175" s="848">
        <v>62.5</v>
      </c>
      <c r="H175" s="848"/>
      <c r="I175" s="848">
        <v>100</v>
      </c>
      <c r="K175" s="843" t="s">
        <v>67</v>
      </c>
      <c r="L175" s="837" t="s">
        <v>2427</v>
      </c>
      <c r="M175" s="791" t="s">
        <v>1019</v>
      </c>
      <c r="N175" s="791" t="str">
        <f t="shared" si="2"/>
        <v>0500000318</v>
      </c>
      <c r="O175" s="838" t="e">
        <f>SUMIF('[6]Расходы (ведомств.)'!$H$10:$H$17581,N175,'[6]Расходы (ведомств.)'!$I$10:$I$17581)/1000000</f>
        <v>#VALUE!</v>
      </c>
      <c r="P175" s="838" t="e">
        <f>SUMIF('[6]Расходы (ведомств.)'!$H$10:$H$17581,N175,'[6]Расходы (ведомств.)'!$J$10:$J$17581)/1000000</f>
        <v>#VALUE!</v>
      </c>
      <c r="Q175" s="838">
        <v>62.5</v>
      </c>
      <c r="R175" s="838">
        <v>62.5</v>
      </c>
    </row>
    <row r="176" spans="1:18" ht="28.9" customHeight="1" x14ac:dyDescent="0.2">
      <c r="A176" s="845">
        <v>63</v>
      </c>
      <c r="B176" s="846" t="s">
        <v>2359</v>
      </c>
      <c r="C176" s="847"/>
      <c r="D176" s="847" t="s">
        <v>952</v>
      </c>
      <c r="E176" s="848">
        <v>53.4</v>
      </c>
      <c r="F176" s="848">
        <v>53.41</v>
      </c>
      <c r="G176" s="848">
        <v>53.41</v>
      </c>
      <c r="H176" s="848">
        <v>100.0187265917603</v>
      </c>
      <c r="I176" s="848">
        <v>100</v>
      </c>
      <c r="K176" s="843" t="s">
        <v>67</v>
      </c>
      <c r="L176" s="837" t="s">
        <v>2427</v>
      </c>
      <c r="M176" s="791" t="s">
        <v>952</v>
      </c>
      <c r="N176" s="791" t="str">
        <f t="shared" si="2"/>
        <v>0500000319</v>
      </c>
      <c r="O176" s="838" t="e">
        <f>SUMIF('[6]Расходы (ведомств.)'!$H$10:$H$17581,N176,'[6]Расходы (ведомств.)'!$I$10:$I$17581)/1000000</f>
        <v>#VALUE!</v>
      </c>
      <c r="P176" s="838" t="e">
        <f>SUMIF('[6]Расходы (ведомств.)'!$H$10:$H$17581,N176,'[6]Расходы (ведомств.)'!$J$10:$J$17581)/1000000</f>
        <v>#VALUE!</v>
      </c>
      <c r="Q176" s="838">
        <v>53.41</v>
      </c>
      <c r="R176" s="838">
        <v>53.41</v>
      </c>
    </row>
    <row r="177" spans="1:18" ht="17.649999999999999" customHeight="1" x14ac:dyDescent="0.2">
      <c r="A177" s="845">
        <v>64</v>
      </c>
      <c r="B177" s="846" t="s">
        <v>521</v>
      </c>
      <c r="C177" s="847"/>
      <c r="D177" s="847" t="s">
        <v>86</v>
      </c>
      <c r="E177" s="848"/>
      <c r="F177" s="848">
        <v>17.990100000000002</v>
      </c>
      <c r="G177" s="848">
        <v>17.990100000000002</v>
      </c>
      <c r="H177" s="848"/>
      <c r="I177" s="848">
        <v>100</v>
      </c>
      <c r="K177" s="843" t="s">
        <v>67</v>
      </c>
      <c r="L177" s="837" t="s">
        <v>2427</v>
      </c>
      <c r="M177" s="791" t="s">
        <v>86</v>
      </c>
      <c r="N177" s="791" t="str">
        <f t="shared" si="2"/>
        <v>0500000320</v>
      </c>
      <c r="O177" s="838" t="e">
        <f>SUMIF('[6]Расходы (ведомств.)'!$H$10:$H$17581,N177,'[6]Расходы (ведомств.)'!$I$10:$I$17581)/1000000</f>
        <v>#VALUE!</v>
      </c>
      <c r="P177" s="838" t="e">
        <f>SUMIF('[6]Расходы (ведомств.)'!$H$10:$H$17581,N177,'[6]Расходы (ведомств.)'!$J$10:$J$17581)/1000000</f>
        <v>#VALUE!</v>
      </c>
      <c r="Q177" s="838">
        <v>17.990100000000002</v>
      </c>
      <c r="R177" s="838">
        <v>17.990100000000002</v>
      </c>
    </row>
    <row r="178" spans="1:18" ht="28.9" customHeight="1" x14ac:dyDescent="0.2">
      <c r="A178" s="845">
        <v>65</v>
      </c>
      <c r="B178" s="846" t="s">
        <v>130</v>
      </c>
      <c r="C178" s="847"/>
      <c r="D178" s="847" t="s">
        <v>898</v>
      </c>
      <c r="E178" s="848"/>
      <c r="F178" s="848">
        <v>27.990100000000002</v>
      </c>
      <c r="G178" s="848">
        <v>27.990100000000002</v>
      </c>
      <c r="H178" s="848"/>
      <c r="I178" s="848">
        <v>100</v>
      </c>
      <c r="K178" s="843" t="s">
        <v>67</v>
      </c>
      <c r="L178" s="837" t="s">
        <v>2427</v>
      </c>
      <c r="M178" s="791" t="s">
        <v>898</v>
      </c>
      <c r="N178" s="791" t="str">
        <f t="shared" si="2"/>
        <v>0500000321</v>
      </c>
      <c r="O178" s="838" t="e">
        <f>SUMIF('[6]Расходы (ведомств.)'!$H$10:$H$17581,N178,'[6]Расходы (ведомств.)'!$I$10:$I$17581)/1000000</f>
        <v>#VALUE!</v>
      </c>
      <c r="P178" s="838" t="e">
        <f>SUMIF('[6]Расходы (ведомств.)'!$H$10:$H$17581,N178,'[6]Расходы (ведомств.)'!$J$10:$J$17581)/1000000</f>
        <v>#VALUE!</v>
      </c>
      <c r="Q178" s="838">
        <v>27.990100000000002</v>
      </c>
      <c r="R178" s="838">
        <v>27.990100000000002</v>
      </c>
    </row>
    <row r="179" spans="1:18" ht="17.649999999999999" customHeight="1" x14ac:dyDescent="0.2">
      <c r="A179" s="845">
        <v>66</v>
      </c>
      <c r="B179" s="846" t="s">
        <v>522</v>
      </c>
      <c r="C179" s="847"/>
      <c r="D179" s="847" t="s">
        <v>896</v>
      </c>
      <c r="E179" s="848"/>
      <c r="F179" s="848">
        <v>27.990100000000002</v>
      </c>
      <c r="G179" s="848">
        <v>27.986610579999997</v>
      </c>
      <c r="H179" s="848"/>
      <c r="I179" s="848">
        <v>99.987533377872879</v>
      </c>
      <c r="K179" s="843" t="s">
        <v>67</v>
      </c>
      <c r="L179" s="837" t="s">
        <v>2427</v>
      </c>
      <c r="M179" s="791" t="s">
        <v>896</v>
      </c>
      <c r="N179" s="791" t="str">
        <f t="shared" si="2"/>
        <v>0500000322</v>
      </c>
      <c r="O179" s="838" t="e">
        <f>SUMIF('[6]Расходы (ведомств.)'!$H$10:$H$17581,N179,'[6]Расходы (ведомств.)'!$I$10:$I$17581)/1000000</f>
        <v>#VALUE!</v>
      </c>
      <c r="P179" s="838" t="e">
        <f>SUMIF('[6]Расходы (ведомств.)'!$H$10:$H$17581,N179,'[6]Расходы (ведомств.)'!$J$10:$J$17581)/1000000</f>
        <v>#VALUE!</v>
      </c>
      <c r="Q179" s="838">
        <v>27.990100000000002</v>
      </c>
      <c r="R179" s="838">
        <v>27.986610579999997</v>
      </c>
    </row>
    <row r="180" spans="1:18" ht="28.9" customHeight="1" x14ac:dyDescent="0.2">
      <c r="A180" s="845">
        <v>67</v>
      </c>
      <c r="B180" s="846" t="s">
        <v>1016</v>
      </c>
      <c r="C180" s="847"/>
      <c r="D180" s="847" t="s">
        <v>1408</v>
      </c>
      <c r="E180" s="848"/>
      <c r="F180" s="848">
        <v>26.5</v>
      </c>
      <c r="G180" s="848">
        <v>26.5</v>
      </c>
      <c r="H180" s="848"/>
      <c r="I180" s="848">
        <v>100</v>
      </c>
      <c r="K180" s="843" t="s">
        <v>67</v>
      </c>
      <c r="L180" s="837" t="s">
        <v>2427</v>
      </c>
      <c r="M180" s="791" t="s">
        <v>1408</v>
      </c>
      <c r="N180" s="791" t="str">
        <f t="shared" si="2"/>
        <v>0500000350</v>
      </c>
      <c r="O180" s="838" t="e">
        <f>SUMIF('[6]Расходы (ведомств.)'!$H$10:$H$17581,N180,'[6]Расходы (ведомств.)'!$I$10:$I$17581)/1000000</f>
        <v>#VALUE!</v>
      </c>
      <c r="P180" s="838" t="e">
        <f>SUMIF('[6]Расходы (ведомств.)'!$H$10:$H$17581,N180,'[6]Расходы (ведомств.)'!$J$10:$J$17581)/1000000</f>
        <v>#VALUE!</v>
      </c>
      <c r="Q180" s="838">
        <v>26.5</v>
      </c>
      <c r="R180" s="838">
        <v>26.5</v>
      </c>
    </row>
    <row r="181" spans="1:18" ht="28.9" customHeight="1" x14ac:dyDescent="0.2">
      <c r="A181" s="845">
        <v>68</v>
      </c>
      <c r="B181" s="846" t="s">
        <v>1250</v>
      </c>
      <c r="C181" s="847"/>
      <c r="D181" s="847" t="s">
        <v>1411</v>
      </c>
      <c r="E181" s="848"/>
      <c r="F181" s="848">
        <v>26.5</v>
      </c>
      <c r="G181" s="848">
        <v>26.5</v>
      </c>
      <c r="H181" s="848"/>
      <c r="I181" s="848">
        <v>100</v>
      </c>
      <c r="K181" s="843" t="s">
        <v>67</v>
      </c>
      <c r="L181" s="837" t="s">
        <v>2427</v>
      </c>
      <c r="M181" s="791" t="s">
        <v>1411</v>
      </c>
      <c r="N181" s="791" t="str">
        <f t="shared" si="2"/>
        <v>0500000370</v>
      </c>
      <c r="O181" s="838" t="e">
        <f>SUMIF('[6]Расходы (ведомств.)'!$H$10:$H$17581,N181,'[6]Расходы (ведомств.)'!$I$10:$I$17581)/1000000</f>
        <v>#VALUE!</v>
      </c>
      <c r="P181" s="838" t="e">
        <f>SUMIF('[6]Расходы (ведомств.)'!$H$10:$H$17581,N181,'[6]Расходы (ведомств.)'!$J$10:$J$17581)/1000000</f>
        <v>#VALUE!</v>
      </c>
      <c r="Q181" s="838">
        <v>26.5</v>
      </c>
      <c r="R181" s="838">
        <v>26.5</v>
      </c>
    </row>
    <row r="182" spans="1:18" ht="17.649999999999999" customHeight="1" x14ac:dyDescent="0.2">
      <c r="A182" s="845">
        <v>69</v>
      </c>
      <c r="B182" s="846" t="s">
        <v>2347</v>
      </c>
      <c r="C182" s="847"/>
      <c r="D182" s="847" t="s">
        <v>2330</v>
      </c>
      <c r="E182" s="848"/>
      <c r="F182" s="848">
        <v>26.5</v>
      </c>
      <c r="G182" s="848">
        <v>26.5</v>
      </c>
      <c r="H182" s="848"/>
      <c r="I182" s="848">
        <v>100</v>
      </c>
      <c r="K182" s="843" t="s">
        <v>67</v>
      </c>
      <c r="L182" s="837" t="s">
        <v>2427</v>
      </c>
      <c r="M182" s="791" t="s">
        <v>2330</v>
      </c>
      <c r="N182" s="791" t="str">
        <f t="shared" si="2"/>
        <v>0500000380</v>
      </c>
      <c r="O182" s="838" t="e">
        <f>SUMIF('[6]Расходы (ведомств.)'!$H$10:$H$17581,N182,'[6]Расходы (ведомств.)'!$I$10:$I$17581)/1000000</f>
        <v>#VALUE!</v>
      </c>
      <c r="P182" s="838" t="e">
        <f>SUMIF('[6]Расходы (ведомств.)'!$H$10:$H$17581,N182,'[6]Расходы (ведомств.)'!$J$10:$J$17581)/1000000</f>
        <v>#VALUE!</v>
      </c>
      <c r="Q182" s="838">
        <v>26.5</v>
      </c>
      <c r="R182" s="838">
        <v>26.5</v>
      </c>
    </row>
    <row r="183" spans="1:18" ht="17.649999999999999" customHeight="1" x14ac:dyDescent="0.2">
      <c r="A183" s="845">
        <v>70</v>
      </c>
      <c r="B183" s="846" t="s">
        <v>90</v>
      </c>
      <c r="C183" s="847"/>
      <c r="D183" s="847" t="s">
        <v>897</v>
      </c>
      <c r="E183" s="848"/>
      <c r="F183" s="848">
        <v>27.990100000000002</v>
      </c>
      <c r="G183" s="848">
        <v>27.990100000000002</v>
      </c>
      <c r="H183" s="848"/>
      <c r="I183" s="848">
        <v>100</v>
      </c>
      <c r="K183" s="843" t="s">
        <v>67</v>
      </c>
      <c r="L183" s="837" t="s">
        <v>2427</v>
      </c>
      <c r="M183" s="791" t="s">
        <v>897</v>
      </c>
      <c r="N183" s="791" t="str">
        <f t="shared" si="2"/>
        <v>0500000388</v>
      </c>
      <c r="O183" s="838" t="e">
        <f>SUMIF('[6]Расходы (ведомств.)'!$H$10:$H$17581,N183,'[6]Расходы (ведомств.)'!$I$10:$I$17581)/1000000</f>
        <v>#VALUE!</v>
      </c>
      <c r="P183" s="838" t="e">
        <f>SUMIF('[6]Расходы (ведомств.)'!$H$10:$H$17581,N183,'[6]Расходы (ведомств.)'!$J$10:$J$17581)/1000000</f>
        <v>#VALUE!</v>
      </c>
      <c r="Q183" s="838">
        <v>27.990100000000002</v>
      </c>
      <c r="R183" s="838">
        <v>27.990100000000002</v>
      </c>
    </row>
    <row r="184" spans="1:18" ht="17.649999999999999" customHeight="1" x14ac:dyDescent="0.2">
      <c r="A184" s="845">
        <v>71</v>
      </c>
      <c r="B184" s="846" t="s">
        <v>907</v>
      </c>
      <c r="C184" s="847"/>
      <c r="D184" s="847" t="s">
        <v>342</v>
      </c>
      <c r="E184" s="848">
        <v>464.3</v>
      </c>
      <c r="F184" s="848">
        <v>500.76499999999999</v>
      </c>
      <c r="G184" s="848">
        <v>500.76495305999998</v>
      </c>
      <c r="H184" s="848">
        <v>107.85374823605427</v>
      </c>
      <c r="I184" s="848">
        <v>99.999990626341699</v>
      </c>
      <c r="K184" s="843" t="s">
        <v>67</v>
      </c>
      <c r="L184" s="837" t="s">
        <v>2427</v>
      </c>
      <c r="M184" s="791" t="s">
        <v>342</v>
      </c>
      <c r="N184" s="791" t="str">
        <f t="shared" si="2"/>
        <v>0500000415</v>
      </c>
      <c r="O184" s="838" t="e">
        <f>SUMIF('[6]Расходы (ведомств.)'!$H$10:$H$17581,N184,'[6]Расходы (ведомств.)'!$I$10:$I$17581)/1000000</f>
        <v>#VALUE!</v>
      </c>
      <c r="P184" s="838" t="e">
        <f>SUMIF('[6]Расходы (ведомств.)'!$H$10:$H$17581,N184,'[6]Расходы (ведомств.)'!$J$10:$J$17581)/1000000</f>
        <v>#VALUE!</v>
      </c>
      <c r="Q184" s="838">
        <v>500.76499999999999</v>
      </c>
      <c r="R184" s="838">
        <v>500.76495305999998</v>
      </c>
    </row>
    <row r="185" spans="1:18" ht="17.649999999999999" customHeight="1" x14ac:dyDescent="0.2">
      <c r="A185" s="845">
        <v>72</v>
      </c>
      <c r="B185" s="846" t="s">
        <v>909</v>
      </c>
      <c r="C185" s="847"/>
      <c r="D185" s="847" t="s">
        <v>749</v>
      </c>
      <c r="E185" s="848">
        <v>213.8</v>
      </c>
      <c r="F185" s="848">
        <v>250.25</v>
      </c>
      <c r="G185" s="848">
        <v>250.25</v>
      </c>
      <c r="H185" s="848">
        <v>117.04864359214217</v>
      </c>
      <c r="I185" s="848">
        <v>100</v>
      </c>
      <c r="K185" s="843" t="s">
        <v>67</v>
      </c>
      <c r="L185" s="837" t="s">
        <v>2427</v>
      </c>
      <c r="M185" s="791" t="s">
        <v>749</v>
      </c>
      <c r="N185" s="791" t="str">
        <f t="shared" si="2"/>
        <v>0500000417</v>
      </c>
      <c r="O185" s="838" t="e">
        <f>SUMIF('[6]Расходы (ведомств.)'!$H$10:$H$17581,N185,'[6]Расходы (ведомств.)'!$I$10:$I$17581)/1000000</f>
        <v>#VALUE!</v>
      </c>
      <c r="P185" s="838" t="e">
        <f>SUMIF('[6]Расходы (ведомств.)'!$H$10:$H$17581,N185,'[6]Расходы (ведомств.)'!$J$10:$J$17581)/1000000</f>
        <v>#VALUE!</v>
      </c>
      <c r="Q185" s="838">
        <v>250.25</v>
      </c>
      <c r="R185" s="838">
        <v>250.25</v>
      </c>
    </row>
    <row r="186" spans="1:18" ht="28.9" customHeight="1" x14ac:dyDescent="0.2">
      <c r="A186" s="845">
        <v>73</v>
      </c>
      <c r="B186" s="846" t="s">
        <v>236</v>
      </c>
      <c r="C186" s="847"/>
      <c r="D186" s="847" t="s">
        <v>934</v>
      </c>
      <c r="E186" s="848"/>
      <c r="F186" s="848">
        <v>36.5</v>
      </c>
      <c r="G186" s="848">
        <v>36.5</v>
      </c>
      <c r="H186" s="848"/>
      <c r="I186" s="848">
        <v>100</v>
      </c>
      <c r="K186" s="843" t="s">
        <v>67</v>
      </c>
      <c r="L186" s="837" t="s">
        <v>2427</v>
      </c>
      <c r="M186" s="791" t="s">
        <v>934</v>
      </c>
      <c r="N186" s="791" t="str">
        <f t="shared" si="2"/>
        <v>0500000498</v>
      </c>
      <c r="O186" s="838" t="e">
        <f>SUMIF('[6]Расходы (ведомств.)'!$H$10:$H$17581,N186,'[6]Расходы (ведомств.)'!$I$10:$I$17581)/1000000</f>
        <v>#VALUE!</v>
      </c>
      <c r="P186" s="838" t="e">
        <f>SUMIF('[6]Расходы (ведомств.)'!$H$10:$H$17581,N186,'[6]Расходы (ведомств.)'!$J$10:$J$17581)/1000000</f>
        <v>#VALUE!</v>
      </c>
      <c r="Q186" s="838">
        <v>36.5</v>
      </c>
      <c r="R186" s="838">
        <v>36.5</v>
      </c>
    </row>
    <row r="187" spans="1:18" ht="17.649999999999999" customHeight="1" x14ac:dyDescent="0.2">
      <c r="A187" s="845">
        <v>74</v>
      </c>
      <c r="B187" s="846" t="s">
        <v>402</v>
      </c>
      <c r="C187" s="847"/>
      <c r="D187" s="847" t="s">
        <v>1003</v>
      </c>
      <c r="E187" s="848"/>
      <c r="F187" s="848">
        <v>27.990100000000002</v>
      </c>
      <c r="G187" s="848">
        <v>27.990100000000002</v>
      </c>
      <c r="H187" s="848"/>
      <c r="I187" s="848">
        <v>100</v>
      </c>
      <c r="K187" s="843" t="s">
        <v>67</v>
      </c>
      <c r="L187" s="837" t="s">
        <v>2427</v>
      </c>
      <c r="M187" s="791" t="s">
        <v>1003</v>
      </c>
      <c r="N187" s="791" t="str">
        <f t="shared" si="2"/>
        <v>0500000587</v>
      </c>
      <c r="O187" s="838" t="e">
        <f>SUMIF('[6]Расходы (ведомств.)'!$H$10:$H$17581,N187,'[6]Расходы (ведомств.)'!$I$10:$I$17581)/1000000</f>
        <v>#VALUE!</v>
      </c>
      <c r="P187" s="838" t="e">
        <f>SUMIF('[6]Расходы (ведомств.)'!$H$10:$H$17581,N187,'[6]Расходы (ведомств.)'!$J$10:$J$17581)/1000000</f>
        <v>#VALUE!</v>
      </c>
      <c r="Q187" s="838">
        <v>27.990100000000002</v>
      </c>
      <c r="R187" s="838">
        <v>27.990100000000002</v>
      </c>
    </row>
    <row r="188" spans="1:18" ht="17.649999999999999" customHeight="1" x14ac:dyDescent="0.2">
      <c r="A188" s="845">
        <v>75</v>
      </c>
      <c r="B188" s="846" t="s">
        <v>16</v>
      </c>
      <c r="C188" s="847"/>
      <c r="D188" s="847" t="s">
        <v>991</v>
      </c>
      <c r="E188" s="848"/>
      <c r="F188" s="848">
        <v>17.990100000000002</v>
      </c>
      <c r="G188" s="848">
        <v>17.990100000000002</v>
      </c>
      <c r="H188" s="848"/>
      <c r="I188" s="848">
        <v>100</v>
      </c>
      <c r="K188" s="843" t="s">
        <v>67</v>
      </c>
      <c r="L188" s="837" t="s">
        <v>2427</v>
      </c>
      <c r="M188" s="791" t="s">
        <v>991</v>
      </c>
      <c r="N188" s="791" t="str">
        <f t="shared" si="2"/>
        <v>0500000721</v>
      </c>
      <c r="O188" s="838" t="e">
        <f>SUMIF('[6]Расходы (ведомств.)'!$H$10:$H$17581,N188,'[6]Расходы (ведомств.)'!$I$10:$I$17581)/1000000</f>
        <v>#VALUE!</v>
      </c>
      <c r="P188" s="838" t="e">
        <f>SUMIF('[6]Расходы (ведомств.)'!$H$10:$H$17581,N188,'[6]Расходы (ведомств.)'!$J$10:$J$17581)/1000000</f>
        <v>#VALUE!</v>
      </c>
      <c r="Q188" s="838">
        <v>17.990100000000002</v>
      </c>
      <c r="R188" s="838">
        <v>17.990100000000002</v>
      </c>
    </row>
    <row r="189" spans="1:18" ht="17.649999999999999" customHeight="1" x14ac:dyDescent="0.2">
      <c r="A189" s="845">
        <v>76</v>
      </c>
      <c r="B189" s="846" t="s">
        <v>149</v>
      </c>
      <c r="C189" s="847"/>
      <c r="D189" s="847" t="s">
        <v>933</v>
      </c>
      <c r="E189" s="848"/>
      <c r="F189" s="848">
        <v>36.5</v>
      </c>
      <c r="G189" s="848">
        <v>36.5</v>
      </c>
      <c r="H189" s="848"/>
      <c r="I189" s="848">
        <v>100</v>
      </c>
      <c r="K189" s="843" t="s">
        <v>67</v>
      </c>
      <c r="L189" s="837" t="s">
        <v>2427</v>
      </c>
      <c r="M189" s="791" t="s">
        <v>933</v>
      </c>
      <c r="N189" s="791" t="str">
        <f t="shared" si="2"/>
        <v>0500000724</v>
      </c>
      <c r="O189" s="838" t="e">
        <f>SUMIF('[6]Расходы (ведомств.)'!$H$10:$H$17581,N189,'[6]Расходы (ведомств.)'!$I$10:$I$17581)/1000000</f>
        <v>#VALUE!</v>
      </c>
      <c r="P189" s="838" t="e">
        <f>SUMIF('[6]Расходы (ведомств.)'!$H$10:$H$17581,N189,'[6]Расходы (ведомств.)'!$J$10:$J$17581)/1000000</f>
        <v>#VALUE!</v>
      </c>
      <c r="Q189" s="838">
        <v>36.5</v>
      </c>
      <c r="R189" s="838">
        <v>36.5</v>
      </c>
    </row>
    <row r="190" spans="1:18" ht="17.649999999999999" customHeight="1" x14ac:dyDescent="0.2">
      <c r="A190" s="845">
        <v>77</v>
      </c>
      <c r="B190" s="846" t="s">
        <v>913</v>
      </c>
      <c r="C190" s="847"/>
      <c r="D190" s="847" t="s">
        <v>1361</v>
      </c>
      <c r="E190" s="848"/>
      <c r="F190" s="848">
        <v>26.5</v>
      </c>
      <c r="G190" s="848">
        <v>26.5</v>
      </c>
      <c r="H190" s="848"/>
      <c r="I190" s="848">
        <v>100</v>
      </c>
      <c r="K190" s="843" t="s">
        <v>67</v>
      </c>
      <c r="L190" s="837" t="s">
        <v>2427</v>
      </c>
      <c r="M190" s="791" t="s">
        <v>1361</v>
      </c>
      <c r="N190" s="791" t="str">
        <f t="shared" si="2"/>
        <v>0500000777</v>
      </c>
      <c r="O190" s="838" t="e">
        <f>SUMIF('[6]Расходы (ведомств.)'!$H$10:$H$17581,N190,'[6]Расходы (ведомств.)'!$I$10:$I$17581)/1000000</f>
        <v>#VALUE!</v>
      </c>
      <c r="P190" s="838" t="e">
        <f>SUMIF('[6]Расходы (ведомств.)'!$H$10:$H$17581,N190,'[6]Расходы (ведомств.)'!$J$10:$J$17581)/1000000</f>
        <v>#VALUE!</v>
      </c>
      <c r="Q190" s="838">
        <v>26.5</v>
      </c>
      <c r="R190" s="838">
        <v>26.5</v>
      </c>
    </row>
    <row r="191" spans="1:18" ht="28.9" customHeight="1" x14ac:dyDescent="0.2">
      <c r="A191" s="849"/>
      <c r="B191" s="850" t="s">
        <v>1365</v>
      </c>
      <c r="C191" s="851" t="s">
        <v>496</v>
      </c>
      <c r="D191" s="851"/>
      <c r="E191" s="844">
        <v>73431.100000000006</v>
      </c>
      <c r="F191" s="844">
        <v>79699.186499999996</v>
      </c>
      <c r="G191" s="844">
        <v>77998.84512554</v>
      </c>
      <c r="H191" s="844">
        <v>106.22045036168598</v>
      </c>
      <c r="I191" s="844">
        <v>97.866551154245471</v>
      </c>
      <c r="K191" s="843" t="s">
        <v>496</v>
      </c>
      <c r="L191" s="837" t="s">
        <v>2427</v>
      </c>
      <c r="N191" s="791" t="str">
        <f t="shared" si="2"/>
        <v>0700000</v>
      </c>
      <c r="O191" s="838" t="e">
        <f>SUMIF('[6]Расходы (ведомств.)'!$H$10:$H$17581,N191,'[6]Расходы (ведомств.)'!$I$10:$I$17581)/1000000</f>
        <v>#VALUE!</v>
      </c>
      <c r="P191" s="838" t="e">
        <f>SUMIF('[6]Расходы (ведомств.)'!$H$10:$H$17581,N191,'[6]Расходы (ведомств.)'!$J$10:$J$17581)/1000000</f>
        <v>#VALUE!</v>
      </c>
      <c r="Q191" s="838">
        <v>0</v>
      </c>
      <c r="R191" s="838">
        <v>0</v>
      </c>
    </row>
    <row r="192" spans="1:18" ht="28.9" customHeight="1" x14ac:dyDescent="0.2">
      <c r="A192" s="845">
        <v>1</v>
      </c>
      <c r="B192" s="846" t="s">
        <v>1824</v>
      </c>
      <c r="C192" s="847"/>
      <c r="D192" s="847" t="s">
        <v>918</v>
      </c>
      <c r="E192" s="848">
        <v>852.5</v>
      </c>
      <c r="F192" s="848">
        <v>858.98419999999999</v>
      </c>
      <c r="G192" s="848">
        <v>745.31728664000002</v>
      </c>
      <c r="H192" s="848">
        <v>87.42724769970674</v>
      </c>
      <c r="I192" s="848">
        <v>86.767287063021641</v>
      </c>
      <c r="K192" s="843" t="s">
        <v>496</v>
      </c>
      <c r="L192" s="837" t="s">
        <v>2427</v>
      </c>
      <c r="M192" s="791" t="s">
        <v>918</v>
      </c>
      <c r="N192" s="791" t="str">
        <f t="shared" si="2"/>
        <v>0700000149</v>
      </c>
      <c r="O192" s="838" t="e">
        <f>SUMIF('[6]Расходы (ведомств.)'!$H$10:$H$17581,N192,'[6]Расходы (ведомств.)'!$I$10:$I$17581)/1000000</f>
        <v>#VALUE!</v>
      </c>
      <c r="P192" s="838" t="e">
        <f>SUMIF('[6]Расходы (ведомств.)'!$H$10:$H$17581,N192,'[6]Расходы (ведомств.)'!$J$10:$J$17581)/1000000</f>
        <v>#VALUE!</v>
      </c>
      <c r="Q192" s="838">
        <v>858.98419999999999</v>
      </c>
      <c r="R192" s="838">
        <v>745.31728664000002</v>
      </c>
    </row>
    <row r="193" spans="1:18" ht="17.649999999999999" customHeight="1" x14ac:dyDescent="0.2">
      <c r="A193" s="845">
        <v>2</v>
      </c>
      <c r="B193" s="846" t="s">
        <v>89</v>
      </c>
      <c r="C193" s="847"/>
      <c r="D193" s="847" t="s">
        <v>944</v>
      </c>
      <c r="E193" s="848">
        <v>43083.700000000004</v>
      </c>
      <c r="F193" s="848">
        <v>47525.977099999996</v>
      </c>
      <c r="G193" s="848">
        <v>46099.538894520003</v>
      </c>
      <c r="H193" s="848">
        <v>106.99995333390586</v>
      </c>
      <c r="I193" s="848">
        <v>96.998613616131223</v>
      </c>
      <c r="K193" s="843" t="s">
        <v>496</v>
      </c>
      <c r="L193" s="837" t="s">
        <v>2427</v>
      </c>
      <c r="M193" s="791" t="s">
        <v>944</v>
      </c>
      <c r="N193" s="791" t="str">
        <f t="shared" si="2"/>
        <v>0700000150</v>
      </c>
      <c r="O193" s="838" t="e">
        <f>SUMIF('[6]Расходы (ведомств.)'!$H$10:$H$17581,N193,'[6]Расходы (ведомств.)'!$I$10:$I$17581)/1000000</f>
        <v>#VALUE!</v>
      </c>
      <c r="P193" s="838" t="e">
        <f>SUMIF('[6]Расходы (ведомств.)'!$H$10:$H$17581,N193,'[6]Расходы (ведомств.)'!$J$10:$J$17581)/1000000</f>
        <v>#VALUE!</v>
      </c>
      <c r="Q193" s="838">
        <v>47525.977099999996</v>
      </c>
      <c r="R193" s="838">
        <v>46099.538894520003</v>
      </c>
    </row>
    <row r="194" spans="1:18" ht="17.649999999999999" customHeight="1" x14ac:dyDescent="0.2">
      <c r="A194" s="845">
        <v>3</v>
      </c>
      <c r="B194" s="846" t="s">
        <v>448</v>
      </c>
      <c r="C194" s="847"/>
      <c r="D194" s="847" t="s">
        <v>453</v>
      </c>
      <c r="E194" s="848">
        <v>29403</v>
      </c>
      <c r="F194" s="848">
        <v>31222.312699999999</v>
      </c>
      <c r="G194" s="848">
        <v>31064.904508029998</v>
      </c>
      <c r="H194" s="848">
        <v>105.65215967088393</v>
      </c>
      <c r="I194" s="848">
        <v>99.495847109461565</v>
      </c>
      <c r="K194" s="843" t="s">
        <v>496</v>
      </c>
      <c r="L194" s="837" t="s">
        <v>2427</v>
      </c>
      <c r="M194" s="791" t="s">
        <v>453</v>
      </c>
      <c r="N194" s="791" t="str">
        <f t="shared" si="2"/>
        <v>0700000192</v>
      </c>
      <c r="O194" s="838" t="e">
        <f>SUMIF('[6]Расходы (ведомств.)'!$H$10:$H$17581,N194,'[6]Расходы (ведомств.)'!$I$10:$I$17581)/1000000</f>
        <v>#VALUE!</v>
      </c>
      <c r="P194" s="838" t="e">
        <f>SUMIF('[6]Расходы (ведомств.)'!$H$10:$H$17581,N194,'[6]Расходы (ведомств.)'!$J$10:$J$17581)/1000000</f>
        <v>#VALUE!</v>
      </c>
      <c r="Q194" s="838">
        <v>31222.312699999999</v>
      </c>
      <c r="R194" s="838">
        <v>31064.904508029998</v>
      </c>
    </row>
    <row r="195" spans="1:18" ht="17.649999999999999" customHeight="1" x14ac:dyDescent="0.2">
      <c r="A195" s="845">
        <v>4</v>
      </c>
      <c r="B195" s="846" t="s">
        <v>13</v>
      </c>
      <c r="C195" s="847"/>
      <c r="D195" s="847" t="s">
        <v>752</v>
      </c>
      <c r="E195" s="848">
        <v>91.9</v>
      </c>
      <c r="F195" s="848">
        <v>91.912499999999994</v>
      </c>
      <c r="G195" s="848">
        <v>89.08443634999999</v>
      </c>
      <c r="H195" s="848">
        <v>96.93627459194775</v>
      </c>
      <c r="I195" s="848">
        <v>96.92309136406908</v>
      </c>
      <c r="K195" s="843" t="s">
        <v>496</v>
      </c>
      <c r="L195" s="837" t="s">
        <v>2427</v>
      </c>
      <c r="M195" s="791" t="s">
        <v>752</v>
      </c>
      <c r="N195" s="791" t="str">
        <f t="shared" si="2"/>
        <v>0700000310</v>
      </c>
      <c r="O195" s="838" t="e">
        <f>SUMIF('[6]Расходы (ведомств.)'!$H$10:$H$17581,N195,'[6]Расходы (ведомств.)'!$I$10:$I$17581)/1000000</f>
        <v>#VALUE!</v>
      </c>
      <c r="P195" s="838" t="e">
        <f>SUMIF('[6]Расходы (ведомств.)'!$H$10:$H$17581,N195,'[6]Расходы (ведомств.)'!$J$10:$J$17581)/1000000</f>
        <v>#VALUE!</v>
      </c>
      <c r="Q195" s="838">
        <v>91.912499999999994</v>
      </c>
      <c r="R195" s="838">
        <v>89.08443634999999</v>
      </c>
    </row>
    <row r="196" spans="1:18" ht="41.25" customHeight="1" x14ac:dyDescent="0.2">
      <c r="A196" s="849"/>
      <c r="B196" s="850" t="s">
        <v>1366</v>
      </c>
      <c r="C196" s="851" t="s">
        <v>535</v>
      </c>
      <c r="D196" s="851"/>
      <c r="E196" s="844">
        <v>838172.70000000007</v>
      </c>
      <c r="F196" s="844">
        <v>842435.3925999999</v>
      </c>
      <c r="G196" s="844">
        <v>838921.38813704986</v>
      </c>
      <c r="H196" s="844">
        <v>100.08932385140315</v>
      </c>
      <c r="I196" s="844">
        <v>99.582875494807396</v>
      </c>
      <c r="K196" s="843" t="s">
        <v>535</v>
      </c>
      <c r="L196" s="837" t="s">
        <v>2427</v>
      </c>
      <c r="N196" s="791" t="str">
        <f t="shared" si="2"/>
        <v>0800000</v>
      </c>
      <c r="O196" s="838" t="e">
        <f>SUMIF('[6]Расходы (ведомств.)'!$H$10:$H$17581,N196,'[6]Расходы (ведомств.)'!$I$10:$I$17581)/1000000</f>
        <v>#VALUE!</v>
      </c>
      <c r="P196" s="838" t="e">
        <f>SUMIF('[6]Расходы (ведомств.)'!$H$10:$H$17581,N196,'[6]Расходы (ведомств.)'!$J$10:$J$17581)/1000000</f>
        <v>#VALUE!</v>
      </c>
      <c r="Q196" s="838">
        <v>0</v>
      </c>
      <c r="R196" s="838">
        <v>0</v>
      </c>
    </row>
    <row r="197" spans="1:18" ht="28.9" customHeight="1" x14ac:dyDescent="0.2">
      <c r="A197" s="845">
        <v>1</v>
      </c>
      <c r="B197" s="846" t="s">
        <v>213</v>
      </c>
      <c r="C197" s="847"/>
      <c r="D197" s="847" t="s">
        <v>710</v>
      </c>
      <c r="E197" s="848">
        <v>43.1</v>
      </c>
      <c r="F197" s="848">
        <v>43.129800000000003</v>
      </c>
      <c r="G197" s="848">
        <v>43.129800000000003</v>
      </c>
      <c r="H197" s="848">
        <v>100.06914153132251</v>
      </c>
      <c r="I197" s="848">
        <v>100</v>
      </c>
      <c r="K197" s="843" t="s">
        <v>535</v>
      </c>
      <c r="L197" s="837" t="s">
        <v>2427</v>
      </c>
      <c r="M197" s="791" t="s">
        <v>710</v>
      </c>
      <c r="N197" s="791" t="str">
        <f t="shared" si="2"/>
        <v>0800000020</v>
      </c>
      <c r="O197" s="838" t="e">
        <f>SUMIF('[6]Расходы (ведомств.)'!$H$10:$H$17581,N197,'[6]Расходы (ведомств.)'!$I$10:$I$17581)/1000000</f>
        <v>#VALUE!</v>
      </c>
      <c r="P197" s="838" t="e">
        <f>SUMIF('[6]Расходы (ведомств.)'!$H$10:$H$17581,N197,'[6]Расходы (ведомств.)'!$J$10:$J$17581)/1000000</f>
        <v>#VALUE!</v>
      </c>
      <c r="Q197" s="838">
        <v>43.129800000000003</v>
      </c>
      <c r="R197" s="838">
        <v>43.129800000000003</v>
      </c>
    </row>
    <row r="198" spans="1:18" ht="17.649999999999999" customHeight="1" x14ac:dyDescent="0.2">
      <c r="A198" s="845">
        <v>2</v>
      </c>
      <c r="B198" s="846" t="s">
        <v>915</v>
      </c>
      <c r="C198" s="847"/>
      <c r="D198" s="847" t="s">
        <v>916</v>
      </c>
      <c r="E198" s="848">
        <v>5.4</v>
      </c>
      <c r="F198" s="848">
        <v>5.4</v>
      </c>
      <c r="G198" s="848">
        <v>5.4</v>
      </c>
      <c r="H198" s="848">
        <v>100</v>
      </c>
      <c r="I198" s="848">
        <v>100</v>
      </c>
      <c r="K198" s="843" t="s">
        <v>535</v>
      </c>
      <c r="L198" s="837" t="s">
        <v>2427</v>
      </c>
      <c r="M198" s="791" t="s">
        <v>916</v>
      </c>
      <c r="N198" s="791" t="str">
        <f t="shared" si="2"/>
        <v>0800000056</v>
      </c>
      <c r="O198" s="838" t="e">
        <f>SUMIF('[6]Расходы (ведомств.)'!$H$10:$H$17581,N198,'[6]Расходы (ведомств.)'!$I$10:$I$17581)/1000000</f>
        <v>#VALUE!</v>
      </c>
      <c r="P198" s="838" t="e">
        <f>SUMIF('[6]Расходы (ведомств.)'!$H$10:$H$17581,N198,'[6]Расходы (ведомств.)'!$J$10:$J$17581)/1000000</f>
        <v>#VALUE!</v>
      </c>
      <c r="Q198" s="838">
        <v>5.4</v>
      </c>
      <c r="R198" s="838">
        <v>5.4</v>
      </c>
    </row>
    <row r="199" spans="1:18" ht="17.649999999999999" customHeight="1" x14ac:dyDescent="0.2">
      <c r="A199" s="845">
        <v>3</v>
      </c>
      <c r="B199" s="846" t="s">
        <v>360</v>
      </c>
      <c r="C199" s="847"/>
      <c r="D199" s="847" t="s">
        <v>443</v>
      </c>
      <c r="E199" s="848">
        <v>53.800000000000004</v>
      </c>
      <c r="F199" s="848">
        <v>115.3107</v>
      </c>
      <c r="G199" s="848">
        <v>110.48055228</v>
      </c>
      <c r="H199" s="848">
        <v>205.35418639405202</v>
      </c>
      <c r="I199" s="848">
        <v>95.811188623432173</v>
      </c>
      <c r="K199" s="843" t="s">
        <v>535</v>
      </c>
      <c r="L199" s="837" t="s">
        <v>2427</v>
      </c>
      <c r="M199" s="791" t="s">
        <v>443</v>
      </c>
      <c r="N199" s="791" t="str">
        <f t="shared" si="2"/>
        <v>0800000074</v>
      </c>
      <c r="O199" s="838" t="e">
        <f>SUMIF('[6]Расходы (ведомств.)'!$H$10:$H$17581,N199,'[6]Расходы (ведомств.)'!$I$10:$I$17581)/1000000</f>
        <v>#VALUE!</v>
      </c>
      <c r="P199" s="838" t="e">
        <f>SUMIF('[6]Расходы (ведомств.)'!$H$10:$H$17581,N199,'[6]Расходы (ведомств.)'!$J$10:$J$17581)/1000000</f>
        <v>#VALUE!</v>
      </c>
      <c r="Q199" s="838">
        <v>115.3107</v>
      </c>
      <c r="R199" s="838">
        <v>110.48055228</v>
      </c>
    </row>
    <row r="200" spans="1:18" ht="17.649999999999999" customHeight="1" x14ac:dyDescent="0.2">
      <c r="A200" s="845">
        <v>4</v>
      </c>
      <c r="B200" s="846" t="s">
        <v>315</v>
      </c>
      <c r="C200" s="847"/>
      <c r="D200" s="847" t="s">
        <v>69</v>
      </c>
      <c r="E200" s="848">
        <v>203.8</v>
      </c>
      <c r="F200" s="848">
        <v>203.82749999999999</v>
      </c>
      <c r="G200" s="848">
        <v>203.24063100999999</v>
      </c>
      <c r="H200" s="848">
        <v>99.725530426889094</v>
      </c>
      <c r="I200" s="848">
        <v>99.712075657112024</v>
      </c>
      <c r="K200" s="843" t="s">
        <v>535</v>
      </c>
      <c r="L200" s="837" t="s">
        <v>2427</v>
      </c>
      <c r="M200" s="791" t="s">
        <v>69</v>
      </c>
      <c r="N200" s="791" t="str">
        <f t="shared" si="2"/>
        <v>0800000103</v>
      </c>
      <c r="O200" s="838" t="e">
        <f>SUMIF('[6]Расходы (ведомств.)'!$H$10:$H$17581,N200,'[6]Расходы (ведомств.)'!$I$10:$I$17581)/1000000</f>
        <v>#VALUE!</v>
      </c>
      <c r="P200" s="838" t="e">
        <f>SUMIF('[6]Расходы (ведомств.)'!$H$10:$H$17581,N200,'[6]Расходы (ведомств.)'!$J$10:$J$17581)/1000000</f>
        <v>#VALUE!</v>
      </c>
      <c r="Q200" s="838">
        <v>203.82749999999999</v>
      </c>
      <c r="R200" s="838">
        <v>203.24063100999999</v>
      </c>
    </row>
    <row r="201" spans="1:18" ht="17.649999999999999" customHeight="1" x14ac:dyDescent="0.2">
      <c r="A201" s="845">
        <v>5</v>
      </c>
      <c r="B201" s="846" t="s">
        <v>733</v>
      </c>
      <c r="C201" s="847"/>
      <c r="D201" s="847" t="s">
        <v>783</v>
      </c>
      <c r="E201" s="848">
        <v>147.9</v>
      </c>
      <c r="F201" s="848">
        <v>147.94380000000001</v>
      </c>
      <c r="G201" s="848">
        <v>146.09308974999999</v>
      </c>
      <c r="H201" s="848">
        <v>98.778289215686272</v>
      </c>
      <c r="I201" s="848">
        <v>98.749045076576351</v>
      </c>
      <c r="K201" s="843" t="s">
        <v>535</v>
      </c>
      <c r="L201" s="837" t="s">
        <v>2427</v>
      </c>
      <c r="M201" s="791" t="s">
        <v>783</v>
      </c>
      <c r="N201" s="791" t="str">
        <f t="shared" si="2"/>
        <v>0800000108</v>
      </c>
      <c r="O201" s="838" t="e">
        <f>SUMIF('[6]Расходы (ведомств.)'!$H$10:$H$17581,N201,'[6]Расходы (ведомств.)'!$I$10:$I$17581)/1000000</f>
        <v>#VALUE!</v>
      </c>
      <c r="P201" s="838" t="e">
        <f>SUMIF('[6]Расходы (ведомств.)'!$H$10:$H$17581,N201,'[6]Расходы (ведомств.)'!$J$10:$J$17581)/1000000</f>
        <v>#VALUE!</v>
      </c>
      <c r="Q201" s="838">
        <v>147.94380000000001</v>
      </c>
      <c r="R201" s="838">
        <v>146.09308974999999</v>
      </c>
    </row>
    <row r="202" spans="1:18" ht="17.649999999999999" customHeight="1" x14ac:dyDescent="0.2">
      <c r="A202" s="845">
        <v>6</v>
      </c>
      <c r="B202" s="846" t="s">
        <v>147</v>
      </c>
      <c r="C202" s="847"/>
      <c r="D202" s="847" t="s">
        <v>85</v>
      </c>
      <c r="E202" s="848">
        <v>3.4</v>
      </c>
      <c r="F202" s="848">
        <v>3.4470000000000001</v>
      </c>
      <c r="G202" s="848">
        <v>0</v>
      </c>
      <c r="H202" s="848">
        <v>0</v>
      </c>
      <c r="I202" s="848">
        <v>0</v>
      </c>
      <c r="K202" s="843" t="s">
        <v>535</v>
      </c>
      <c r="L202" s="837" t="s">
        <v>2427</v>
      </c>
      <c r="M202" s="791" t="s">
        <v>85</v>
      </c>
      <c r="N202" s="791" t="str">
        <f t="shared" si="2"/>
        <v>0800000153</v>
      </c>
      <c r="O202" s="838" t="e">
        <f>SUMIF('[6]Расходы (ведомств.)'!$H$10:$H$17581,N202,'[6]Расходы (ведомств.)'!$I$10:$I$17581)/1000000</f>
        <v>#VALUE!</v>
      </c>
      <c r="P202" s="838" t="e">
        <f>SUMIF('[6]Расходы (ведомств.)'!$H$10:$H$17581,N202,'[6]Расходы (ведомств.)'!$J$10:$J$17581)/1000000</f>
        <v>#VALUE!</v>
      </c>
      <c r="Q202" s="838">
        <v>3.4470000000000001</v>
      </c>
      <c r="R202" s="838">
        <v>0</v>
      </c>
    </row>
    <row r="203" spans="1:18" ht="40.35" customHeight="1" x14ac:dyDescent="0.2">
      <c r="A203" s="845">
        <v>7</v>
      </c>
      <c r="B203" s="846" t="s">
        <v>12</v>
      </c>
      <c r="C203" s="847"/>
      <c r="D203" s="847" t="s">
        <v>592</v>
      </c>
      <c r="E203" s="848">
        <v>218.70000000000002</v>
      </c>
      <c r="F203" s="848">
        <v>218.7098</v>
      </c>
      <c r="G203" s="848">
        <v>217.83617425999998</v>
      </c>
      <c r="H203" s="848">
        <v>99.605017951531764</v>
      </c>
      <c r="I203" s="848">
        <v>99.600554826532687</v>
      </c>
      <c r="K203" s="843" t="s">
        <v>535</v>
      </c>
      <c r="L203" s="837" t="s">
        <v>2427</v>
      </c>
      <c r="M203" s="791" t="s">
        <v>592</v>
      </c>
      <c r="N203" s="791" t="str">
        <f t="shared" si="2"/>
        <v>0800000177</v>
      </c>
      <c r="O203" s="838" t="e">
        <f>SUMIF('[6]Расходы (ведомств.)'!$H$10:$H$17581,N203,'[6]Расходы (ведомств.)'!$I$10:$I$17581)/1000000</f>
        <v>#VALUE!</v>
      </c>
      <c r="P203" s="838" t="e">
        <f>SUMIF('[6]Расходы (ведомств.)'!$H$10:$H$17581,N203,'[6]Расходы (ведомств.)'!$J$10:$J$17581)/1000000</f>
        <v>#VALUE!</v>
      </c>
      <c r="Q203" s="838">
        <v>218.7098</v>
      </c>
      <c r="R203" s="838">
        <v>217.83617425999998</v>
      </c>
    </row>
    <row r="204" spans="1:18" ht="17.649999999999999" customHeight="1" x14ac:dyDescent="0.2">
      <c r="A204" s="845">
        <v>8</v>
      </c>
      <c r="B204" s="846" t="s">
        <v>15</v>
      </c>
      <c r="C204" s="847"/>
      <c r="D204" s="847" t="s">
        <v>593</v>
      </c>
      <c r="E204" s="848">
        <v>2.9</v>
      </c>
      <c r="F204" s="848">
        <v>0</v>
      </c>
      <c r="G204" s="848">
        <v>0</v>
      </c>
      <c r="H204" s="848">
        <v>0</v>
      </c>
      <c r="I204" s="848"/>
      <c r="K204" s="843" t="s">
        <v>535</v>
      </c>
      <c r="L204" s="837" t="s">
        <v>2427</v>
      </c>
      <c r="M204" s="791" t="s">
        <v>593</v>
      </c>
      <c r="N204" s="791" t="str">
        <f t="shared" si="2"/>
        <v>0800000187</v>
      </c>
      <c r="O204" s="838" t="e">
        <f>SUMIF('[6]Расходы (ведомств.)'!$H$10:$H$17581,N204,'[6]Расходы (ведомств.)'!$I$10:$I$17581)/1000000</f>
        <v>#VALUE!</v>
      </c>
      <c r="P204" s="838" t="e">
        <f>SUMIF('[6]Расходы (ведомств.)'!$H$10:$H$17581,N204,'[6]Расходы (ведомств.)'!$J$10:$J$17581)/1000000</f>
        <v>#VALUE!</v>
      </c>
      <c r="Q204" s="838">
        <v>0</v>
      </c>
      <c r="R204" s="838">
        <v>0</v>
      </c>
    </row>
    <row r="205" spans="1:18" ht="17.649999999999999" customHeight="1" x14ac:dyDescent="0.2">
      <c r="A205" s="845">
        <v>9</v>
      </c>
      <c r="B205" s="846" t="s">
        <v>1826</v>
      </c>
      <c r="C205" s="847"/>
      <c r="D205" s="847" t="s">
        <v>594</v>
      </c>
      <c r="E205" s="848">
        <v>837462.6</v>
      </c>
      <c r="F205" s="848">
        <v>841679.18799999997</v>
      </c>
      <c r="G205" s="848">
        <v>838176.96497427986</v>
      </c>
      <c r="H205" s="848">
        <v>100.08530111962968</v>
      </c>
      <c r="I205" s="848">
        <v>99.583900484216315</v>
      </c>
      <c r="K205" s="843" t="s">
        <v>535</v>
      </c>
      <c r="L205" s="837" t="s">
        <v>2427</v>
      </c>
      <c r="M205" s="791" t="s">
        <v>594</v>
      </c>
      <c r="N205" s="791" t="str">
        <f t="shared" ref="N205:N268" si="3">CONCATENATE(K205,L205,M205)</f>
        <v>0800000188</v>
      </c>
      <c r="O205" s="838" t="e">
        <f>SUMIF('[6]Расходы (ведомств.)'!$H$10:$H$17581,N205,'[6]Расходы (ведомств.)'!$I$10:$I$17581)/1000000</f>
        <v>#VALUE!</v>
      </c>
      <c r="P205" s="838" t="e">
        <f>SUMIF('[6]Расходы (ведомств.)'!$H$10:$H$17581,N205,'[6]Расходы (ведомств.)'!$J$10:$J$17581)/1000000</f>
        <v>#VALUE!</v>
      </c>
      <c r="Q205" s="838">
        <v>841679.18799999997</v>
      </c>
      <c r="R205" s="838">
        <v>838176.96497427986</v>
      </c>
    </row>
    <row r="206" spans="1:18" ht="28.9" customHeight="1" x14ac:dyDescent="0.2">
      <c r="A206" s="845">
        <v>10</v>
      </c>
      <c r="B206" s="846" t="s">
        <v>526</v>
      </c>
      <c r="C206" s="847"/>
      <c r="D206" s="847" t="s">
        <v>454</v>
      </c>
      <c r="E206" s="848">
        <v>15.200000000000001</v>
      </c>
      <c r="F206" s="848">
        <v>3.19</v>
      </c>
      <c r="G206" s="848">
        <v>2.9969154700000002</v>
      </c>
      <c r="H206" s="848">
        <v>19.716549144736842</v>
      </c>
      <c r="I206" s="848">
        <v>93.947193416927917</v>
      </c>
      <c r="K206" s="843" t="s">
        <v>535</v>
      </c>
      <c r="L206" s="837" t="s">
        <v>2427</v>
      </c>
      <c r="M206" s="791" t="s">
        <v>454</v>
      </c>
      <c r="N206" s="791" t="str">
        <f t="shared" si="3"/>
        <v>0800000204</v>
      </c>
      <c r="O206" s="838" t="e">
        <f>SUMIF('[6]Расходы (ведомств.)'!$H$10:$H$17581,N206,'[6]Расходы (ведомств.)'!$I$10:$I$17581)/1000000</f>
        <v>#VALUE!</v>
      </c>
      <c r="P206" s="838" t="e">
        <f>SUMIF('[6]Расходы (ведомств.)'!$H$10:$H$17581,N206,'[6]Расходы (ведомств.)'!$J$10:$J$17581)/1000000</f>
        <v>#VALUE!</v>
      </c>
      <c r="Q206" s="838">
        <v>3.19</v>
      </c>
      <c r="R206" s="838">
        <v>2.9969154700000002</v>
      </c>
    </row>
    <row r="207" spans="1:18" ht="17.649999999999999" customHeight="1" x14ac:dyDescent="0.2">
      <c r="A207" s="845">
        <v>11</v>
      </c>
      <c r="B207" s="846" t="s">
        <v>521</v>
      </c>
      <c r="C207" s="847"/>
      <c r="D207" s="847" t="s">
        <v>86</v>
      </c>
      <c r="E207" s="848">
        <v>15.8</v>
      </c>
      <c r="F207" s="848">
        <v>15.246</v>
      </c>
      <c r="G207" s="848">
        <v>15.246</v>
      </c>
      <c r="H207" s="848">
        <v>96.493670886075947</v>
      </c>
      <c r="I207" s="848">
        <v>100</v>
      </c>
      <c r="K207" s="843" t="s">
        <v>535</v>
      </c>
      <c r="L207" s="837" t="s">
        <v>2427</v>
      </c>
      <c r="M207" s="791" t="s">
        <v>86</v>
      </c>
      <c r="N207" s="791" t="str">
        <f t="shared" si="3"/>
        <v>0800000320</v>
      </c>
      <c r="O207" s="838" t="e">
        <f>SUMIF('[6]Расходы (ведомств.)'!$H$10:$H$17581,N207,'[6]Расходы (ведомств.)'!$I$10:$I$17581)/1000000</f>
        <v>#VALUE!</v>
      </c>
      <c r="P207" s="838" t="e">
        <f>SUMIF('[6]Расходы (ведомств.)'!$H$10:$H$17581,N207,'[6]Расходы (ведомств.)'!$J$10:$J$17581)/1000000</f>
        <v>#VALUE!</v>
      </c>
      <c r="Q207" s="838">
        <v>15.246</v>
      </c>
      <c r="R207" s="838">
        <v>15.246</v>
      </c>
    </row>
    <row r="208" spans="1:18" ht="28.9" customHeight="1" x14ac:dyDescent="0.2">
      <c r="A208" s="849"/>
      <c r="B208" s="850" t="s">
        <v>1367</v>
      </c>
      <c r="C208" s="851" t="s">
        <v>784</v>
      </c>
      <c r="D208" s="851"/>
      <c r="E208" s="844">
        <v>30373.5</v>
      </c>
      <c r="F208" s="844">
        <v>31120.3079</v>
      </c>
      <c r="G208" s="844">
        <v>31083.397088990001</v>
      </c>
      <c r="H208" s="844">
        <v>102.337225176519</v>
      </c>
      <c r="I208" s="844">
        <v>99.881393168960258</v>
      </c>
      <c r="K208" s="843" t="s">
        <v>784</v>
      </c>
      <c r="L208" s="837" t="s">
        <v>2427</v>
      </c>
      <c r="N208" s="791" t="str">
        <f t="shared" si="3"/>
        <v>0900000</v>
      </c>
      <c r="O208" s="838" t="e">
        <f>SUMIF('[6]Расходы (ведомств.)'!$H$10:$H$17581,N208,'[6]Расходы (ведомств.)'!$I$10:$I$17581)/1000000</f>
        <v>#VALUE!</v>
      </c>
      <c r="P208" s="838" t="e">
        <f>SUMIF('[6]Расходы (ведомств.)'!$H$10:$H$17581,N208,'[6]Расходы (ведомств.)'!$J$10:$J$17581)/1000000</f>
        <v>#VALUE!</v>
      </c>
      <c r="Q208" s="838">
        <v>0</v>
      </c>
      <c r="R208" s="838">
        <v>0</v>
      </c>
    </row>
    <row r="209" spans="1:18" ht="28.9" customHeight="1" x14ac:dyDescent="0.2">
      <c r="A209" s="845">
        <v>1</v>
      </c>
      <c r="B209" s="846" t="s">
        <v>1827</v>
      </c>
      <c r="C209" s="847"/>
      <c r="D209" s="847" t="s">
        <v>454</v>
      </c>
      <c r="E209" s="848">
        <v>30373.5</v>
      </c>
      <c r="F209" s="848">
        <v>31120.3079</v>
      </c>
      <c r="G209" s="848">
        <v>31083.397088990001</v>
      </c>
      <c r="H209" s="848">
        <v>102.337225176519</v>
      </c>
      <c r="I209" s="848">
        <v>99.881393168960258</v>
      </c>
      <c r="K209" s="843" t="s">
        <v>784</v>
      </c>
      <c r="L209" s="837" t="s">
        <v>2427</v>
      </c>
      <c r="M209" s="791" t="s">
        <v>454</v>
      </c>
      <c r="N209" s="791" t="str">
        <f t="shared" si="3"/>
        <v>0900000204</v>
      </c>
      <c r="O209" s="838" t="e">
        <f>SUMIF('[6]Расходы (ведомств.)'!$H$10:$H$17581,N209,'[6]Расходы (ведомств.)'!$I$10:$I$17581)/1000000</f>
        <v>#VALUE!</v>
      </c>
      <c r="P209" s="838" t="e">
        <f>SUMIF('[6]Расходы (ведомств.)'!$H$10:$H$17581,N209,'[6]Расходы (ведомств.)'!$J$10:$J$17581)/1000000</f>
        <v>#VALUE!</v>
      </c>
      <c r="Q209" s="838">
        <v>31120.3079</v>
      </c>
      <c r="R209" s="838">
        <v>31083.397088990001</v>
      </c>
    </row>
    <row r="210" spans="1:18" ht="51.6" customHeight="1" x14ac:dyDescent="0.2">
      <c r="A210" s="849"/>
      <c r="B210" s="850" t="s">
        <v>1368</v>
      </c>
      <c r="C210" s="851" t="s">
        <v>68</v>
      </c>
      <c r="D210" s="851"/>
      <c r="E210" s="844">
        <v>193149.80000000002</v>
      </c>
      <c r="F210" s="844">
        <v>204957.55499999999</v>
      </c>
      <c r="G210" s="844">
        <v>201013.23282699002</v>
      </c>
      <c r="H210" s="844">
        <v>104.07115763360355</v>
      </c>
      <c r="I210" s="844">
        <v>98.07554194671674</v>
      </c>
      <c r="K210" s="843" t="s">
        <v>68</v>
      </c>
      <c r="L210" s="837" t="s">
        <v>2427</v>
      </c>
      <c r="N210" s="791" t="str">
        <f t="shared" si="3"/>
        <v>1000000</v>
      </c>
      <c r="O210" s="838" t="e">
        <f>SUMIF('[6]Расходы (ведомств.)'!$H$10:$H$17581,N210,'[6]Расходы (ведомств.)'!$I$10:$I$17581)/1000000</f>
        <v>#VALUE!</v>
      </c>
      <c r="P210" s="838" t="e">
        <f>SUMIF('[6]Расходы (ведомств.)'!$H$10:$H$17581,N210,'[6]Расходы (ведомств.)'!$J$10:$J$17581)/1000000</f>
        <v>#VALUE!</v>
      </c>
      <c r="Q210" s="838">
        <v>0</v>
      </c>
      <c r="R210" s="838">
        <v>0</v>
      </c>
    </row>
    <row r="211" spans="1:18" ht="28.9" customHeight="1" x14ac:dyDescent="0.2">
      <c r="A211" s="845">
        <v>1</v>
      </c>
      <c r="B211" s="846" t="s">
        <v>213</v>
      </c>
      <c r="C211" s="847"/>
      <c r="D211" s="847" t="s">
        <v>710</v>
      </c>
      <c r="E211" s="848">
        <v>900</v>
      </c>
      <c r="F211" s="848">
        <v>1017.6</v>
      </c>
      <c r="G211" s="848">
        <v>1017.6</v>
      </c>
      <c r="H211" s="848">
        <v>113.06666666666668</v>
      </c>
      <c r="I211" s="848">
        <v>100</v>
      </c>
      <c r="K211" s="843" t="s">
        <v>68</v>
      </c>
      <c r="L211" s="837" t="s">
        <v>2427</v>
      </c>
      <c r="M211" s="791" t="s">
        <v>710</v>
      </c>
      <c r="N211" s="791" t="str">
        <f t="shared" si="3"/>
        <v>1000000020</v>
      </c>
      <c r="O211" s="838" t="e">
        <f>SUMIF('[6]Расходы (ведомств.)'!$H$10:$H$17581,N211,'[6]Расходы (ведомств.)'!$I$10:$I$17581)/1000000</f>
        <v>#VALUE!</v>
      </c>
      <c r="P211" s="838" t="e">
        <f>SUMIF('[6]Расходы (ведомств.)'!$H$10:$H$17581,N211,'[6]Расходы (ведомств.)'!$J$10:$J$17581)/1000000</f>
        <v>#VALUE!</v>
      </c>
      <c r="Q211" s="838">
        <v>1017.6</v>
      </c>
      <c r="R211" s="838">
        <v>1017.6</v>
      </c>
    </row>
    <row r="212" spans="1:18" ht="17.649999999999999" customHeight="1" x14ac:dyDescent="0.2">
      <c r="A212" s="845">
        <v>2</v>
      </c>
      <c r="B212" s="846" t="s">
        <v>145</v>
      </c>
      <c r="C212" s="847"/>
      <c r="D212" s="847" t="s">
        <v>101</v>
      </c>
      <c r="E212" s="848">
        <v>590.70000000000005</v>
      </c>
      <c r="F212" s="848">
        <v>591.15629999999999</v>
      </c>
      <c r="G212" s="848">
        <v>586.27458733000003</v>
      </c>
      <c r="H212" s="848">
        <v>99.250818914846789</v>
      </c>
      <c r="I212" s="848">
        <v>99.174209482331506</v>
      </c>
      <c r="K212" s="843" t="s">
        <v>68</v>
      </c>
      <c r="L212" s="837" t="s">
        <v>2427</v>
      </c>
      <c r="M212" s="791" t="s">
        <v>101</v>
      </c>
      <c r="N212" s="791" t="str">
        <f t="shared" si="3"/>
        <v>1000000022</v>
      </c>
      <c r="O212" s="838" t="e">
        <f>SUMIF('[6]Расходы (ведомств.)'!$H$10:$H$17581,N212,'[6]Расходы (ведомств.)'!$I$10:$I$17581)/1000000</f>
        <v>#VALUE!</v>
      </c>
      <c r="P212" s="838" t="e">
        <f>SUMIF('[6]Расходы (ведомств.)'!$H$10:$H$17581,N212,'[6]Расходы (ведомств.)'!$J$10:$J$17581)/1000000</f>
        <v>#VALUE!</v>
      </c>
      <c r="Q212" s="838">
        <v>591.15629999999999</v>
      </c>
      <c r="R212" s="838">
        <v>586.27458733000003</v>
      </c>
    </row>
    <row r="213" spans="1:18" ht="17.649999999999999" customHeight="1" x14ac:dyDescent="0.2">
      <c r="A213" s="845">
        <v>3</v>
      </c>
      <c r="B213" s="846" t="s">
        <v>237</v>
      </c>
      <c r="C213" s="847"/>
      <c r="D213" s="847" t="s">
        <v>884</v>
      </c>
      <c r="E213" s="848">
        <v>1.3</v>
      </c>
      <c r="F213" s="848">
        <v>1.2611000000000001</v>
      </c>
      <c r="G213" s="848">
        <v>1.2588999999999999</v>
      </c>
      <c r="H213" s="848">
        <v>96.83846153846153</v>
      </c>
      <c r="I213" s="848">
        <v>99.825549123780803</v>
      </c>
      <c r="K213" s="843" t="s">
        <v>68</v>
      </c>
      <c r="L213" s="837" t="s">
        <v>2427</v>
      </c>
      <c r="M213" s="791" t="s">
        <v>884</v>
      </c>
      <c r="N213" s="791" t="str">
        <f t="shared" si="3"/>
        <v>1000000053</v>
      </c>
      <c r="O213" s="838" t="e">
        <f>SUMIF('[6]Расходы (ведомств.)'!$H$10:$H$17581,N213,'[6]Расходы (ведомств.)'!$I$10:$I$17581)/1000000</f>
        <v>#VALUE!</v>
      </c>
      <c r="P213" s="838" t="e">
        <f>SUMIF('[6]Расходы (ведомств.)'!$H$10:$H$17581,N213,'[6]Расходы (ведомств.)'!$J$10:$J$17581)/1000000</f>
        <v>#VALUE!</v>
      </c>
      <c r="Q213" s="838">
        <v>1.2611000000000001</v>
      </c>
      <c r="R213" s="838">
        <v>1.2588999999999999</v>
      </c>
    </row>
    <row r="214" spans="1:18" ht="17.649999999999999" customHeight="1" x14ac:dyDescent="0.2">
      <c r="A214" s="845">
        <v>4</v>
      </c>
      <c r="B214" s="846" t="s">
        <v>915</v>
      </c>
      <c r="C214" s="847"/>
      <c r="D214" s="847" t="s">
        <v>916</v>
      </c>
      <c r="E214" s="848">
        <v>870.1</v>
      </c>
      <c r="F214" s="848">
        <v>870.06600000000003</v>
      </c>
      <c r="G214" s="848">
        <v>690.13488566000001</v>
      </c>
      <c r="H214" s="848">
        <v>79.316732060682682</v>
      </c>
      <c r="I214" s="848">
        <v>79.319831559904657</v>
      </c>
      <c r="K214" s="843" t="s">
        <v>68</v>
      </c>
      <c r="L214" s="837" t="s">
        <v>2427</v>
      </c>
      <c r="M214" s="791" t="s">
        <v>916</v>
      </c>
      <c r="N214" s="791" t="str">
        <f t="shared" si="3"/>
        <v>1000000056</v>
      </c>
      <c r="O214" s="838" t="e">
        <f>SUMIF('[6]Расходы (ведомств.)'!$H$10:$H$17581,N214,'[6]Расходы (ведомств.)'!$I$10:$I$17581)/1000000</f>
        <v>#VALUE!</v>
      </c>
      <c r="P214" s="838" t="e">
        <f>SUMIF('[6]Расходы (ведомств.)'!$H$10:$H$17581,N214,'[6]Расходы (ведомств.)'!$J$10:$J$17581)/1000000</f>
        <v>#VALUE!</v>
      </c>
      <c r="Q214" s="838">
        <v>870.06600000000003</v>
      </c>
      <c r="R214" s="838">
        <v>690.13488566000001</v>
      </c>
    </row>
    <row r="215" spans="1:18" ht="28.9" customHeight="1" x14ac:dyDescent="0.2">
      <c r="A215" s="845">
        <v>5</v>
      </c>
      <c r="B215" s="846" t="s">
        <v>1217</v>
      </c>
      <c r="C215" s="847"/>
      <c r="D215" s="847" t="s">
        <v>1174</v>
      </c>
      <c r="E215" s="848">
        <v>5066.2</v>
      </c>
      <c r="F215" s="848">
        <v>5066.1742000000004</v>
      </c>
      <c r="G215" s="848">
        <v>4669.1957285299995</v>
      </c>
      <c r="H215" s="848">
        <v>92.163667611424728</v>
      </c>
      <c r="I215" s="848">
        <v>92.164136964141491</v>
      </c>
      <c r="K215" s="843" t="s">
        <v>68</v>
      </c>
      <c r="L215" s="837" t="s">
        <v>2427</v>
      </c>
      <c r="M215" s="791" t="s">
        <v>1174</v>
      </c>
      <c r="N215" s="791" t="str">
        <f t="shared" si="3"/>
        <v>1000000069</v>
      </c>
      <c r="O215" s="838" t="e">
        <f>SUMIF('[6]Расходы (ведомств.)'!$H$10:$H$17581,N215,'[6]Расходы (ведомств.)'!$I$10:$I$17581)/1000000</f>
        <v>#VALUE!</v>
      </c>
      <c r="P215" s="838" t="e">
        <f>SUMIF('[6]Расходы (ведомств.)'!$H$10:$H$17581,N215,'[6]Расходы (ведомств.)'!$J$10:$J$17581)/1000000</f>
        <v>#VALUE!</v>
      </c>
      <c r="Q215" s="838">
        <v>5066.1742000000004</v>
      </c>
      <c r="R215" s="838">
        <v>4669.1957285299995</v>
      </c>
    </row>
    <row r="216" spans="1:18" ht="28.9" customHeight="1" x14ac:dyDescent="0.2">
      <c r="A216" s="845">
        <v>6</v>
      </c>
      <c r="B216" s="846" t="s">
        <v>215</v>
      </c>
      <c r="C216" s="847"/>
      <c r="D216" s="847" t="s">
        <v>903</v>
      </c>
      <c r="E216" s="848">
        <v>94.2</v>
      </c>
      <c r="F216" s="848">
        <v>94.178200000000004</v>
      </c>
      <c r="G216" s="848">
        <v>87.479873739999988</v>
      </c>
      <c r="H216" s="848">
        <v>92.866108004246271</v>
      </c>
      <c r="I216" s="848">
        <v>92.887604286342267</v>
      </c>
      <c r="K216" s="843" t="s">
        <v>68</v>
      </c>
      <c r="L216" s="837" t="s">
        <v>2427</v>
      </c>
      <c r="M216" s="791" t="s">
        <v>903</v>
      </c>
      <c r="N216" s="791" t="str">
        <f t="shared" si="3"/>
        <v>1000000071</v>
      </c>
      <c r="O216" s="838" t="e">
        <f>SUMIF('[6]Расходы (ведомств.)'!$H$10:$H$17581,N216,'[6]Расходы (ведомств.)'!$I$10:$I$17581)/1000000</f>
        <v>#VALUE!</v>
      </c>
      <c r="P216" s="838" t="e">
        <f>SUMIF('[6]Расходы (ведомств.)'!$H$10:$H$17581,N216,'[6]Расходы (ведомств.)'!$J$10:$J$17581)/1000000</f>
        <v>#VALUE!</v>
      </c>
      <c r="Q216" s="838">
        <v>94.178200000000004</v>
      </c>
      <c r="R216" s="838">
        <v>87.479873739999988</v>
      </c>
    </row>
    <row r="217" spans="1:18" ht="28.9" customHeight="1" x14ac:dyDescent="0.2">
      <c r="A217" s="845">
        <v>7</v>
      </c>
      <c r="B217" s="846" t="s">
        <v>647</v>
      </c>
      <c r="C217" s="847"/>
      <c r="D217" s="847" t="s">
        <v>948</v>
      </c>
      <c r="E217" s="848">
        <v>135</v>
      </c>
      <c r="F217" s="848">
        <v>135</v>
      </c>
      <c r="G217" s="848">
        <v>91.181848860000002</v>
      </c>
      <c r="H217" s="848">
        <v>67.542110266666668</v>
      </c>
      <c r="I217" s="848">
        <v>67.542110266666668</v>
      </c>
      <c r="K217" s="843" t="s">
        <v>68</v>
      </c>
      <c r="L217" s="837" t="s">
        <v>2427</v>
      </c>
      <c r="M217" s="791" t="s">
        <v>948</v>
      </c>
      <c r="N217" s="791" t="str">
        <f t="shared" si="3"/>
        <v>1000000081</v>
      </c>
      <c r="O217" s="838" t="e">
        <f>SUMIF('[6]Расходы (ведомств.)'!$H$10:$H$17581,N217,'[6]Расходы (ведомств.)'!$I$10:$I$17581)/1000000</f>
        <v>#VALUE!</v>
      </c>
      <c r="P217" s="838" t="e">
        <f>SUMIF('[6]Расходы (ведомств.)'!$H$10:$H$17581,N217,'[6]Расходы (ведомств.)'!$J$10:$J$17581)/1000000</f>
        <v>#VALUE!</v>
      </c>
      <c r="Q217" s="838">
        <v>135</v>
      </c>
      <c r="R217" s="838">
        <v>91.181848860000002</v>
      </c>
    </row>
    <row r="218" spans="1:18" ht="17.649999999999999" customHeight="1" x14ac:dyDescent="0.2">
      <c r="A218" s="845">
        <v>8</v>
      </c>
      <c r="B218" s="846" t="s">
        <v>646</v>
      </c>
      <c r="C218" s="847"/>
      <c r="D218" s="847" t="s">
        <v>87</v>
      </c>
      <c r="E218" s="848">
        <v>530</v>
      </c>
      <c r="F218" s="848">
        <v>529.99929999999995</v>
      </c>
      <c r="G218" s="848">
        <v>511.44046261</v>
      </c>
      <c r="H218" s="848">
        <v>96.498200492452838</v>
      </c>
      <c r="I218" s="848">
        <v>96.498327943074642</v>
      </c>
      <c r="K218" s="843" t="s">
        <v>68</v>
      </c>
      <c r="L218" s="837" t="s">
        <v>2427</v>
      </c>
      <c r="M218" s="791" t="s">
        <v>87</v>
      </c>
      <c r="N218" s="791" t="str">
        <f t="shared" si="3"/>
        <v>1000000082</v>
      </c>
      <c r="O218" s="838" t="e">
        <f>SUMIF('[6]Расходы (ведомств.)'!$H$10:$H$17581,N218,'[6]Расходы (ведомств.)'!$I$10:$I$17581)/1000000</f>
        <v>#VALUE!</v>
      </c>
      <c r="P218" s="838" t="e">
        <f>SUMIF('[6]Расходы (ведомств.)'!$H$10:$H$17581,N218,'[6]Расходы (ведомств.)'!$J$10:$J$17581)/1000000</f>
        <v>#VALUE!</v>
      </c>
      <c r="Q218" s="838">
        <v>529.99929999999995</v>
      </c>
      <c r="R218" s="838">
        <v>511.44046261</v>
      </c>
    </row>
    <row r="219" spans="1:18" ht="17.649999999999999" customHeight="1" x14ac:dyDescent="0.2">
      <c r="A219" s="845">
        <v>9</v>
      </c>
      <c r="B219" s="846" t="s">
        <v>83</v>
      </c>
      <c r="C219" s="847"/>
      <c r="D219" s="847" t="s">
        <v>296</v>
      </c>
      <c r="E219" s="848">
        <v>7600</v>
      </c>
      <c r="F219" s="848">
        <v>6245.6688999999997</v>
      </c>
      <c r="G219" s="848">
        <v>4846.5643123999998</v>
      </c>
      <c r="H219" s="848">
        <v>63.77058305789474</v>
      </c>
      <c r="I219" s="848">
        <v>77.598803106581599</v>
      </c>
      <c r="K219" s="843" t="s">
        <v>68</v>
      </c>
      <c r="L219" s="837" t="s">
        <v>2427</v>
      </c>
      <c r="M219" s="791" t="s">
        <v>296</v>
      </c>
      <c r="N219" s="791" t="str">
        <f t="shared" si="3"/>
        <v>1000000092</v>
      </c>
      <c r="O219" s="838" t="e">
        <f>SUMIF('[6]Расходы (ведомств.)'!$H$10:$H$17581,N219,'[6]Расходы (ведомств.)'!$I$10:$I$17581)/1000000</f>
        <v>#VALUE!</v>
      </c>
      <c r="P219" s="838" t="e">
        <f>SUMIF('[6]Расходы (ведомств.)'!$H$10:$H$17581,N219,'[6]Расходы (ведомств.)'!$J$10:$J$17581)/1000000</f>
        <v>#VALUE!</v>
      </c>
      <c r="Q219" s="838">
        <v>6245.6688999999997</v>
      </c>
      <c r="R219" s="838">
        <v>4846.5643123999998</v>
      </c>
    </row>
    <row r="220" spans="1:18" ht="28.9" customHeight="1" x14ac:dyDescent="0.2">
      <c r="A220" s="845">
        <v>10</v>
      </c>
      <c r="B220" s="846" t="s">
        <v>88</v>
      </c>
      <c r="C220" s="847"/>
      <c r="D220" s="847" t="s">
        <v>900</v>
      </c>
      <c r="E220" s="848">
        <v>168.3</v>
      </c>
      <c r="F220" s="848">
        <v>168.25030000000001</v>
      </c>
      <c r="G220" s="848">
        <v>134.30838478999999</v>
      </c>
      <c r="H220" s="848">
        <v>79.802961847890657</v>
      </c>
      <c r="I220" s="848">
        <v>79.826535102760573</v>
      </c>
      <c r="K220" s="843" t="s">
        <v>68</v>
      </c>
      <c r="L220" s="837" t="s">
        <v>2427</v>
      </c>
      <c r="M220" s="791" t="s">
        <v>900</v>
      </c>
      <c r="N220" s="791" t="str">
        <f t="shared" si="3"/>
        <v>1000000141</v>
      </c>
      <c r="O220" s="838" t="e">
        <f>SUMIF('[6]Расходы (ведомств.)'!$H$10:$H$17581,N220,'[6]Расходы (ведомств.)'!$I$10:$I$17581)/1000000</f>
        <v>#VALUE!</v>
      </c>
      <c r="P220" s="838" t="e">
        <f>SUMIF('[6]Расходы (ведомств.)'!$H$10:$H$17581,N220,'[6]Расходы (ведомств.)'!$J$10:$J$17581)/1000000</f>
        <v>#VALUE!</v>
      </c>
      <c r="Q220" s="838">
        <v>168.25030000000001</v>
      </c>
      <c r="R220" s="838">
        <v>134.30838478999999</v>
      </c>
    </row>
    <row r="221" spans="1:18" ht="28.9" customHeight="1" x14ac:dyDescent="0.2">
      <c r="A221" s="845">
        <v>11</v>
      </c>
      <c r="B221" s="846" t="s">
        <v>44</v>
      </c>
      <c r="C221" s="847"/>
      <c r="D221" s="847" t="s">
        <v>591</v>
      </c>
      <c r="E221" s="848">
        <v>24.400000000000002</v>
      </c>
      <c r="F221" s="848">
        <v>24.4373</v>
      </c>
      <c r="G221" s="848">
        <v>24.4373</v>
      </c>
      <c r="H221" s="848">
        <v>100.15286885245902</v>
      </c>
      <c r="I221" s="848">
        <v>100</v>
      </c>
      <c r="K221" s="843" t="s">
        <v>68</v>
      </c>
      <c r="L221" s="837" t="s">
        <v>2427</v>
      </c>
      <c r="M221" s="791" t="s">
        <v>591</v>
      </c>
      <c r="N221" s="791" t="str">
        <f t="shared" si="3"/>
        <v>1000000169</v>
      </c>
      <c r="O221" s="838" t="e">
        <f>SUMIF('[6]Расходы (ведомств.)'!$H$10:$H$17581,N221,'[6]Расходы (ведомств.)'!$I$10:$I$17581)/1000000</f>
        <v>#VALUE!</v>
      </c>
      <c r="P221" s="838" t="e">
        <f>SUMIF('[6]Расходы (ведомств.)'!$H$10:$H$17581,N221,'[6]Расходы (ведомств.)'!$J$10:$J$17581)/1000000</f>
        <v>#VALUE!</v>
      </c>
      <c r="Q221" s="838">
        <v>24.4373</v>
      </c>
      <c r="R221" s="838">
        <v>24.4373</v>
      </c>
    </row>
    <row r="222" spans="1:18" ht="17.649999999999999" customHeight="1" x14ac:dyDescent="0.2">
      <c r="A222" s="845">
        <v>12</v>
      </c>
      <c r="B222" s="846" t="s">
        <v>131</v>
      </c>
      <c r="C222" s="847"/>
      <c r="D222" s="847" t="s">
        <v>912</v>
      </c>
      <c r="E222" s="848"/>
      <c r="F222" s="848">
        <v>821.25300000000004</v>
      </c>
      <c r="G222" s="848">
        <v>780.47641082000007</v>
      </c>
      <c r="H222" s="848"/>
      <c r="I222" s="848">
        <v>95.034832240491056</v>
      </c>
      <c r="K222" s="843" t="s">
        <v>68</v>
      </c>
      <c r="L222" s="837" t="s">
        <v>2427</v>
      </c>
      <c r="M222" s="791" t="s">
        <v>912</v>
      </c>
      <c r="N222" s="791" t="str">
        <f t="shared" si="3"/>
        <v>1000000171</v>
      </c>
      <c r="O222" s="838" t="e">
        <f>SUMIF('[6]Расходы (ведомств.)'!$H$10:$H$17581,N222,'[6]Расходы (ведомств.)'!$I$10:$I$17581)/1000000</f>
        <v>#VALUE!</v>
      </c>
      <c r="P222" s="838" t="e">
        <f>SUMIF('[6]Расходы (ведомств.)'!$H$10:$H$17581,N222,'[6]Расходы (ведомств.)'!$J$10:$J$17581)/1000000</f>
        <v>#VALUE!</v>
      </c>
      <c r="Q222" s="838">
        <v>821.25300000000004</v>
      </c>
      <c r="R222" s="838">
        <v>780.47641082000007</v>
      </c>
    </row>
    <row r="223" spans="1:18" ht="40.35" customHeight="1" x14ac:dyDescent="0.2">
      <c r="A223" s="845">
        <v>13</v>
      </c>
      <c r="B223" s="846" t="s">
        <v>1828</v>
      </c>
      <c r="C223" s="847"/>
      <c r="D223" s="847" t="s">
        <v>592</v>
      </c>
      <c r="E223" s="848">
        <v>171583.6</v>
      </c>
      <c r="F223" s="848">
        <v>182954.03200000001</v>
      </c>
      <c r="G223" s="848">
        <v>181430.20152874003</v>
      </c>
      <c r="H223" s="848">
        <v>105.73866122912681</v>
      </c>
      <c r="I223" s="848">
        <v>99.167096535341742</v>
      </c>
      <c r="K223" s="843" t="s">
        <v>68</v>
      </c>
      <c r="L223" s="837" t="s">
        <v>2427</v>
      </c>
      <c r="M223" s="791" t="s">
        <v>592</v>
      </c>
      <c r="N223" s="791" t="str">
        <f t="shared" si="3"/>
        <v>1000000177</v>
      </c>
      <c r="O223" s="838" t="e">
        <f>SUMIF('[6]Расходы (ведомств.)'!$H$10:$H$17581,N223,'[6]Расходы (ведомств.)'!$I$10:$I$17581)/1000000</f>
        <v>#VALUE!</v>
      </c>
      <c r="P223" s="838" t="e">
        <f>SUMIF('[6]Расходы (ведомств.)'!$H$10:$H$17581,N223,'[6]Расходы (ведомств.)'!$J$10:$J$17581)/1000000</f>
        <v>#VALUE!</v>
      </c>
      <c r="Q223" s="838">
        <v>182954.03200000001</v>
      </c>
      <c r="R223" s="838">
        <v>181430.20152874003</v>
      </c>
    </row>
    <row r="224" spans="1:18" ht="17.649999999999999" customHeight="1" x14ac:dyDescent="0.2">
      <c r="A224" s="845">
        <v>14</v>
      </c>
      <c r="B224" s="846" t="s">
        <v>15</v>
      </c>
      <c r="C224" s="847"/>
      <c r="D224" s="847" t="s">
        <v>593</v>
      </c>
      <c r="E224" s="848">
        <v>154</v>
      </c>
      <c r="F224" s="848">
        <v>154</v>
      </c>
      <c r="G224" s="848">
        <v>125.3906515</v>
      </c>
      <c r="H224" s="848">
        <v>81.422500974025979</v>
      </c>
      <c r="I224" s="848">
        <v>81.422500974025979</v>
      </c>
      <c r="K224" s="843" t="s">
        <v>68</v>
      </c>
      <c r="L224" s="837" t="s">
        <v>2427</v>
      </c>
      <c r="M224" s="791" t="s">
        <v>593</v>
      </c>
      <c r="N224" s="791" t="str">
        <f t="shared" si="3"/>
        <v>1000000187</v>
      </c>
      <c r="O224" s="838" t="e">
        <f>SUMIF('[6]Расходы (ведомств.)'!$H$10:$H$17581,N224,'[6]Расходы (ведомств.)'!$I$10:$I$17581)/1000000</f>
        <v>#VALUE!</v>
      </c>
      <c r="P224" s="838" t="e">
        <f>SUMIF('[6]Расходы (ведомств.)'!$H$10:$H$17581,N224,'[6]Расходы (ведомств.)'!$J$10:$J$17581)/1000000</f>
        <v>#VALUE!</v>
      </c>
      <c r="Q224" s="838">
        <v>154</v>
      </c>
      <c r="R224" s="838">
        <v>125.3906515</v>
      </c>
    </row>
    <row r="225" spans="1:18" ht="17.649999999999999" customHeight="1" x14ac:dyDescent="0.2">
      <c r="A225" s="845">
        <v>15</v>
      </c>
      <c r="B225" s="846" t="s">
        <v>447</v>
      </c>
      <c r="C225" s="847"/>
      <c r="D225" s="847" t="s">
        <v>594</v>
      </c>
      <c r="E225" s="848">
        <v>160.1</v>
      </c>
      <c r="F225" s="848">
        <v>160.11580000000001</v>
      </c>
      <c r="G225" s="848">
        <v>158.99216078000001</v>
      </c>
      <c r="H225" s="848">
        <v>99.308032966895695</v>
      </c>
      <c r="I225" s="848">
        <v>99.298233391083201</v>
      </c>
      <c r="K225" s="843" t="s">
        <v>68</v>
      </c>
      <c r="L225" s="837" t="s">
        <v>2427</v>
      </c>
      <c r="M225" s="791" t="s">
        <v>594</v>
      </c>
      <c r="N225" s="791" t="str">
        <f t="shared" si="3"/>
        <v>1000000188</v>
      </c>
      <c r="O225" s="838" t="e">
        <f>SUMIF('[6]Расходы (ведомств.)'!$H$10:$H$17581,N225,'[6]Расходы (ведомств.)'!$I$10:$I$17581)/1000000</f>
        <v>#VALUE!</v>
      </c>
      <c r="P225" s="838" t="e">
        <f>SUMIF('[6]Расходы (ведомств.)'!$H$10:$H$17581,N225,'[6]Расходы (ведомств.)'!$J$10:$J$17581)/1000000</f>
        <v>#VALUE!</v>
      </c>
      <c r="Q225" s="838">
        <v>160.11580000000001</v>
      </c>
      <c r="R225" s="838">
        <v>158.99216078000001</v>
      </c>
    </row>
    <row r="226" spans="1:18" ht="17.649999999999999" customHeight="1" x14ac:dyDescent="0.2">
      <c r="A226" s="845">
        <v>16</v>
      </c>
      <c r="B226" s="846" t="s">
        <v>525</v>
      </c>
      <c r="C226" s="847"/>
      <c r="D226" s="847" t="s">
        <v>1027</v>
      </c>
      <c r="E226" s="848">
        <v>0.8</v>
      </c>
      <c r="F226" s="848">
        <v>0.76090000000000002</v>
      </c>
      <c r="G226" s="848">
        <v>0.76090000000000002</v>
      </c>
      <c r="H226" s="848">
        <v>95.112499999999997</v>
      </c>
      <c r="I226" s="848">
        <v>100</v>
      </c>
      <c r="K226" s="843" t="s">
        <v>68</v>
      </c>
      <c r="L226" s="837" t="s">
        <v>2427</v>
      </c>
      <c r="M226" s="791" t="s">
        <v>1027</v>
      </c>
      <c r="N226" s="791" t="str">
        <f t="shared" si="3"/>
        <v>1000000189</v>
      </c>
      <c r="O226" s="838" t="e">
        <f>SUMIF('[6]Расходы (ведомств.)'!$H$10:$H$17581,N226,'[6]Расходы (ведомств.)'!$I$10:$I$17581)/1000000</f>
        <v>#VALUE!</v>
      </c>
      <c r="P226" s="838" t="e">
        <f>SUMIF('[6]Расходы (ведомств.)'!$H$10:$H$17581,N226,'[6]Расходы (ведомств.)'!$J$10:$J$17581)/1000000</f>
        <v>#VALUE!</v>
      </c>
      <c r="Q226" s="838">
        <v>0.76090000000000002</v>
      </c>
      <c r="R226" s="838">
        <v>0.76090000000000002</v>
      </c>
    </row>
    <row r="227" spans="1:18" ht="17.649999999999999" customHeight="1" x14ac:dyDescent="0.2">
      <c r="A227" s="845">
        <v>17</v>
      </c>
      <c r="B227" s="846" t="s">
        <v>90</v>
      </c>
      <c r="C227" s="847"/>
      <c r="D227" s="847" t="s">
        <v>897</v>
      </c>
      <c r="E227" s="848">
        <v>293.60000000000002</v>
      </c>
      <c r="F227" s="848">
        <v>318.9384</v>
      </c>
      <c r="G227" s="848">
        <v>168.11614151999999</v>
      </c>
      <c r="H227" s="848">
        <v>57.260266185286092</v>
      </c>
      <c r="I227" s="848">
        <v>52.711163509944235</v>
      </c>
      <c r="K227" s="843" t="s">
        <v>68</v>
      </c>
      <c r="L227" s="837" t="s">
        <v>2427</v>
      </c>
      <c r="M227" s="791" t="s">
        <v>897</v>
      </c>
      <c r="N227" s="791" t="str">
        <f t="shared" si="3"/>
        <v>1000000388</v>
      </c>
      <c r="O227" s="838" t="e">
        <f>SUMIF('[6]Расходы (ведомств.)'!$H$10:$H$17581,N227,'[6]Расходы (ведомств.)'!$I$10:$I$17581)/1000000</f>
        <v>#VALUE!</v>
      </c>
      <c r="P227" s="838" t="e">
        <f>SUMIF('[6]Расходы (ведомств.)'!$H$10:$H$17581,N227,'[6]Расходы (ведомств.)'!$J$10:$J$17581)/1000000</f>
        <v>#VALUE!</v>
      </c>
      <c r="Q227" s="838">
        <v>318.9384</v>
      </c>
      <c r="R227" s="838">
        <v>168.11614151999999</v>
      </c>
    </row>
    <row r="228" spans="1:18" ht="28.9" customHeight="1" x14ac:dyDescent="0.2">
      <c r="A228" s="845">
        <v>18</v>
      </c>
      <c r="B228" s="846" t="s">
        <v>236</v>
      </c>
      <c r="C228" s="847"/>
      <c r="D228" s="847" t="s">
        <v>934</v>
      </c>
      <c r="E228" s="848">
        <v>4977.7</v>
      </c>
      <c r="F228" s="848">
        <v>5804.6633000000002</v>
      </c>
      <c r="G228" s="848">
        <v>5689.4187497100002</v>
      </c>
      <c r="H228" s="848">
        <v>114.29814471964966</v>
      </c>
      <c r="I228" s="848">
        <v>98.01462127372659</v>
      </c>
      <c r="K228" s="843" t="s">
        <v>68</v>
      </c>
      <c r="L228" s="837" t="s">
        <v>2427</v>
      </c>
      <c r="M228" s="791" t="s">
        <v>934</v>
      </c>
      <c r="N228" s="791" t="str">
        <f t="shared" si="3"/>
        <v>1000000498</v>
      </c>
      <c r="O228" s="838" t="e">
        <f>SUMIF('[6]Расходы (ведомств.)'!$H$10:$H$17581,N228,'[6]Расходы (ведомств.)'!$I$10:$I$17581)/1000000</f>
        <v>#VALUE!</v>
      </c>
      <c r="P228" s="838" t="e">
        <f>SUMIF('[6]Расходы (ведомств.)'!$H$10:$H$17581,N228,'[6]Расходы (ведомств.)'!$J$10:$J$17581)/1000000</f>
        <v>#VALUE!</v>
      </c>
      <c r="Q228" s="838">
        <v>5804.6633000000002</v>
      </c>
      <c r="R228" s="838">
        <v>5689.4187497100002</v>
      </c>
    </row>
    <row r="229" spans="1:18" ht="28.9" customHeight="1" x14ac:dyDescent="0.2">
      <c r="A229" s="849"/>
      <c r="B229" s="850" t="s">
        <v>1829</v>
      </c>
      <c r="C229" s="851" t="s">
        <v>108</v>
      </c>
      <c r="D229" s="851"/>
      <c r="E229" s="844">
        <v>95143.400000000009</v>
      </c>
      <c r="F229" s="844">
        <v>94646.378699999987</v>
      </c>
      <c r="G229" s="844">
        <v>94254.118270189996</v>
      </c>
      <c r="H229" s="844">
        <v>99.065324836184104</v>
      </c>
      <c r="I229" s="844">
        <v>99.585551570807226</v>
      </c>
      <c r="K229" s="843" t="s">
        <v>108</v>
      </c>
      <c r="L229" s="837" t="s">
        <v>2427</v>
      </c>
      <c r="N229" s="791" t="str">
        <f t="shared" si="3"/>
        <v>1100000</v>
      </c>
      <c r="O229" s="838" t="e">
        <f>SUMIF('[6]Расходы (ведомств.)'!$H$10:$H$17581,N229,'[6]Расходы (ведомств.)'!$I$10:$I$17581)/1000000</f>
        <v>#VALUE!</v>
      </c>
      <c r="P229" s="838" t="e">
        <f>SUMIF('[6]Расходы (ведомств.)'!$H$10:$H$17581,N229,'[6]Расходы (ведомств.)'!$J$10:$J$17581)/1000000</f>
        <v>#VALUE!</v>
      </c>
      <c r="Q229" s="838">
        <v>0</v>
      </c>
      <c r="R229" s="838">
        <v>0</v>
      </c>
    </row>
    <row r="230" spans="1:18" ht="17.649999999999999" customHeight="1" x14ac:dyDescent="0.2">
      <c r="A230" s="845">
        <v>1</v>
      </c>
      <c r="B230" s="846" t="s">
        <v>1172</v>
      </c>
      <c r="C230" s="847"/>
      <c r="D230" s="847" t="s">
        <v>926</v>
      </c>
      <c r="E230" s="848">
        <v>251.3</v>
      </c>
      <c r="F230" s="848">
        <v>314.76749999999998</v>
      </c>
      <c r="G230" s="848">
        <v>214.47604296999998</v>
      </c>
      <c r="H230" s="848">
        <v>85.346614791086338</v>
      </c>
      <c r="I230" s="848">
        <v>68.1379249668406</v>
      </c>
      <c r="K230" s="843" t="s">
        <v>108</v>
      </c>
      <c r="L230" s="837" t="s">
        <v>2427</v>
      </c>
      <c r="M230" s="791" t="s">
        <v>926</v>
      </c>
      <c r="N230" s="791" t="str">
        <f t="shared" si="3"/>
        <v>1100000007</v>
      </c>
      <c r="O230" s="838" t="e">
        <f>SUMIF('[6]Расходы (ведомств.)'!$H$10:$H$17581,N230,'[6]Расходы (ведомств.)'!$I$10:$I$17581)/1000000</f>
        <v>#VALUE!</v>
      </c>
      <c r="P230" s="838" t="e">
        <f>SUMIF('[6]Расходы (ведомств.)'!$H$10:$H$17581,N230,'[6]Расходы (ведомств.)'!$J$10:$J$17581)/1000000</f>
        <v>#VALUE!</v>
      </c>
      <c r="Q230" s="838">
        <v>314.76749999999998</v>
      </c>
      <c r="R230" s="838">
        <v>214.47604296999998</v>
      </c>
    </row>
    <row r="231" spans="1:18" ht="28.9" customHeight="1" x14ac:dyDescent="0.2">
      <c r="A231" s="845">
        <v>2</v>
      </c>
      <c r="B231" s="846" t="s">
        <v>213</v>
      </c>
      <c r="C231" s="847"/>
      <c r="D231" s="847" t="s">
        <v>710</v>
      </c>
      <c r="E231" s="848">
        <v>16.3</v>
      </c>
      <c r="F231" s="848">
        <v>35.500799999999998</v>
      </c>
      <c r="G231" s="848">
        <v>35.500799999999998</v>
      </c>
      <c r="H231" s="848">
        <v>217.79631901840492</v>
      </c>
      <c r="I231" s="848">
        <v>100</v>
      </c>
      <c r="K231" s="843" t="s">
        <v>108</v>
      </c>
      <c r="L231" s="837" t="s">
        <v>2427</v>
      </c>
      <c r="M231" s="791" t="s">
        <v>710</v>
      </c>
      <c r="N231" s="791" t="str">
        <f t="shared" si="3"/>
        <v>1100000020</v>
      </c>
      <c r="O231" s="838" t="e">
        <f>SUMIF('[6]Расходы (ведомств.)'!$H$10:$H$17581,N231,'[6]Расходы (ведомств.)'!$I$10:$I$17581)/1000000</f>
        <v>#VALUE!</v>
      </c>
      <c r="P231" s="838" t="e">
        <f>SUMIF('[6]Расходы (ведомств.)'!$H$10:$H$17581,N231,'[6]Расходы (ведомств.)'!$J$10:$J$17581)/1000000</f>
        <v>#VALUE!</v>
      </c>
      <c r="Q231" s="838">
        <v>35.500799999999998</v>
      </c>
      <c r="R231" s="838">
        <v>35.500799999999998</v>
      </c>
    </row>
    <row r="232" spans="1:18" ht="17.649999999999999" customHeight="1" x14ac:dyDescent="0.2">
      <c r="A232" s="845">
        <v>3</v>
      </c>
      <c r="B232" s="846" t="s">
        <v>1830</v>
      </c>
      <c r="C232" s="847"/>
      <c r="D232" s="847" t="s">
        <v>883</v>
      </c>
      <c r="E232" s="848">
        <v>79423.3</v>
      </c>
      <c r="F232" s="848">
        <v>76106.091700000004</v>
      </c>
      <c r="G232" s="848">
        <v>76088.583241870001</v>
      </c>
      <c r="H232" s="848">
        <v>95.80133694000375</v>
      </c>
      <c r="I232" s="848">
        <v>99.976994669232226</v>
      </c>
      <c r="K232" s="843" t="s">
        <v>108</v>
      </c>
      <c r="L232" s="837" t="s">
        <v>2427</v>
      </c>
      <c r="M232" s="791" t="s">
        <v>883</v>
      </c>
      <c r="N232" s="791" t="str">
        <f t="shared" si="3"/>
        <v>1100000054</v>
      </c>
      <c r="O232" s="838" t="e">
        <f>SUMIF('[6]Расходы (ведомств.)'!$H$10:$H$17581,N232,'[6]Расходы (ведомств.)'!$I$10:$I$17581)/1000000</f>
        <v>#VALUE!</v>
      </c>
      <c r="P232" s="838" t="e">
        <f>SUMIF('[6]Расходы (ведомств.)'!$H$10:$H$17581,N232,'[6]Расходы (ведомств.)'!$J$10:$J$17581)/1000000</f>
        <v>#VALUE!</v>
      </c>
      <c r="Q232" s="838">
        <v>76106.091700000004</v>
      </c>
      <c r="R232" s="838">
        <v>76088.583241870001</v>
      </c>
    </row>
    <row r="233" spans="1:18" ht="28.9" customHeight="1" x14ac:dyDescent="0.2">
      <c r="A233" s="845">
        <v>4</v>
      </c>
      <c r="B233" s="846" t="s">
        <v>1217</v>
      </c>
      <c r="C233" s="847"/>
      <c r="D233" s="847" t="s">
        <v>1174</v>
      </c>
      <c r="E233" s="848">
        <v>382.1</v>
      </c>
      <c r="F233" s="848">
        <v>391.9923</v>
      </c>
      <c r="G233" s="848">
        <v>211.23419321</v>
      </c>
      <c r="H233" s="848">
        <v>55.282437375032714</v>
      </c>
      <c r="I233" s="848">
        <v>53.887332279230989</v>
      </c>
      <c r="K233" s="843" t="s">
        <v>108</v>
      </c>
      <c r="L233" s="837" t="s">
        <v>2427</v>
      </c>
      <c r="M233" s="791" t="s">
        <v>1174</v>
      </c>
      <c r="N233" s="791" t="str">
        <f t="shared" si="3"/>
        <v>1100000069</v>
      </c>
      <c r="O233" s="838" t="e">
        <f>SUMIF('[6]Расходы (ведомств.)'!$H$10:$H$17581,N233,'[6]Расходы (ведомств.)'!$I$10:$I$17581)/1000000</f>
        <v>#VALUE!</v>
      </c>
      <c r="P233" s="838" t="e">
        <f>SUMIF('[6]Расходы (ведомств.)'!$H$10:$H$17581,N233,'[6]Расходы (ведомств.)'!$J$10:$J$17581)/1000000</f>
        <v>#VALUE!</v>
      </c>
      <c r="Q233" s="838">
        <v>391.9923</v>
      </c>
      <c r="R233" s="838">
        <v>211.23419321</v>
      </c>
    </row>
    <row r="234" spans="1:18" ht="17.649999999999999" customHeight="1" x14ac:dyDescent="0.2">
      <c r="A234" s="845">
        <v>5</v>
      </c>
      <c r="B234" s="846" t="s">
        <v>360</v>
      </c>
      <c r="C234" s="847"/>
      <c r="D234" s="847" t="s">
        <v>443</v>
      </c>
      <c r="E234" s="848">
        <v>6.4</v>
      </c>
      <c r="F234" s="848">
        <v>14.1221</v>
      </c>
      <c r="G234" s="848">
        <v>14.1221</v>
      </c>
      <c r="H234" s="848">
        <v>220.65781249999995</v>
      </c>
      <c r="I234" s="848">
        <v>100</v>
      </c>
      <c r="K234" s="843" t="s">
        <v>108</v>
      </c>
      <c r="L234" s="837" t="s">
        <v>2427</v>
      </c>
      <c r="M234" s="791" t="s">
        <v>443</v>
      </c>
      <c r="N234" s="791" t="str">
        <f t="shared" si="3"/>
        <v>1100000074</v>
      </c>
      <c r="O234" s="838" t="e">
        <f>SUMIF('[6]Расходы (ведомств.)'!$H$10:$H$17581,N234,'[6]Расходы (ведомств.)'!$I$10:$I$17581)/1000000</f>
        <v>#VALUE!</v>
      </c>
      <c r="P234" s="838" t="e">
        <f>SUMIF('[6]Расходы (ведомств.)'!$H$10:$H$17581,N234,'[6]Расходы (ведомств.)'!$J$10:$J$17581)/1000000</f>
        <v>#VALUE!</v>
      </c>
      <c r="Q234" s="838">
        <v>14.1221</v>
      </c>
      <c r="R234" s="838">
        <v>14.1221</v>
      </c>
    </row>
    <row r="235" spans="1:18" ht="17.649999999999999" customHeight="1" x14ac:dyDescent="0.2">
      <c r="A235" s="845">
        <v>6</v>
      </c>
      <c r="B235" s="846" t="s">
        <v>645</v>
      </c>
      <c r="C235" s="847"/>
      <c r="D235" s="847" t="s">
        <v>588</v>
      </c>
      <c r="E235" s="848">
        <v>17.600000000000001</v>
      </c>
      <c r="F235" s="848">
        <v>23.539300000000001</v>
      </c>
      <c r="G235" s="848">
        <v>23.539300000000001</v>
      </c>
      <c r="H235" s="848">
        <v>133.74602272727273</v>
      </c>
      <c r="I235" s="848">
        <v>100</v>
      </c>
      <c r="K235" s="843" t="s">
        <v>108</v>
      </c>
      <c r="L235" s="837" t="s">
        <v>2427</v>
      </c>
      <c r="M235" s="791" t="s">
        <v>588</v>
      </c>
      <c r="N235" s="791" t="str">
        <f t="shared" si="3"/>
        <v>1100000084</v>
      </c>
      <c r="O235" s="838" t="e">
        <f>SUMIF('[6]Расходы (ведомств.)'!$H$10:$H$17581,N235,'[6]Расходы (ведомств.)'!$I$10:$I$17581)/1000000</f>
        <v>#VALUE!</v>
      </c>
      <c r="P235" s="838" t="e">
        <f>SUMIF('[6]Расходы (ведомств.)'!$H$10:$H$17581,N235,'[6]Расходы (ведомств.)'!$J$10:$J$17581)/1000000</f>
        <v>#VALUE!</v>
      </c>
      <c r="Q235" s="838">
        <v>23.539300000000001</v>
      </c>
      <c r="R235" s="838">
        <v>23.539300000000001</v>
      </c>
    </row>
    <row r="236" spans="1:18" ht="17.649999999999999" customHeight="1" x14ac:dyDescent="0.2">
      <c r="A236" s="845">
        <v>7</v>
      </c>
      <c r="B236" s="846" t="s">
        <v>734</v>
      </c>
      <c r="C236" s="847"/>
      <c r="D236" s="847" t="s">
        <v>589</v>
      </c>
      <c r="E236" s="848">
        <v>11.5</v>
      </c>
      <c r="F236" s="848">
        <v>24.353899999999999</v>
      </c>
      <c r="G236" s="848">
        <v>24.353899999999999</v>
      </c>
      <c r="H236" s="848">
        <v>211.77304347826086</v>
      </c>
      <c r="I236" s="848">
        <v>100</v>
      </c>
      <c r="K236" s="843" t="s">
        <v>108</v>
      </c>
      <c r="L236" s="837" t="s">
        <v>2427</v>
      </c>
      <c r="M236" s="791" t="s">
        <v>589</v>
      </c>
      <c r="N236" s="791" t="str">
        <f t="shared" si="3"/>
        <v>1100000109</v>
      </c>
      <c r="O236" s="838" t="e">
        <f>SUMIF('[6]Расходы (ведомств.)'!$H$10:$H$17581,N236,'[6]Расходы (ведомств.)'!$I$10:$I$17581)/1000000</f>
        <v>#VALUE!</v>
      </c>
      <c r="P236" s="838" t="e">
        <f>SUMIF('[6]Расходы (ведомств.)'!$H$10:$H$17581,N236,'[6]Расходы (ведомств.)'!$J$10:$J$17581)/1000000</f>
        <v>#VALUE!</v>
      </c>
      <c r="Q236" s="838">
        <v>24.353899999999999</v>
      </c>
      <c r="R236" s="838">
        <v>24.353899999999999</v>
      </c>
    </row>
    <row r="237" spans="1:18" ht="17.649999999999999" customHeight="1" x14ac:dyDescent="0.2">
      <c r="A237" s="845">
        <v>8</v>
      </c>
      <c r="B237" s="846" t="s">
        <v>330</v>
      </c>
      <c r="C237" s="847"/>
      <c r="D237" s="847" t="s">
        <v>785</v>
      </c>
      <c r="E237" s="848">
        <v>1.6</v>
      </c>
      <c r="F237" s="848">
        <v>6.3391999999999999</v>
      </c>
      <c r="G237" s="848">
        <v>6.3391999999999999</v>
      </c>
      <c r="H237" s="848">
        <v>396.2</v>
      </c>
      <c r="I237" s="848">
        <v>100</v>
      </c>
      <c r="K237" s="843" t="s">
        <v>108</v>
      </c>
      <c r="L237" s="837" t="s">
        <v>2427</v>
      </c>
      <c r="M237" s="791" t="s">
        <v>785</v>
      </c>
      <c r="N237" s="791" t="str">
        <f t="shared" si="3"/>
        <v>1100000110</v>
      </c>
      <c r="O237" s="838" t="e">
        <f>SUMIF('[6]Расходы (ведомств.)'!$H$10:$H$17581,N237,'[6]Расходы (ведомств.)'!$I$10:$I$17581)/1000000</f>
        <v>#VALUE!</v>
      </c>
      <c r="P237" s="838" t="e">
        <f>SUMIF('[6]Расходы (ведомств.)'!$H$10:$H$17581,N237,'[6]Расходы (ведомств.)'!$J$10:$J$17581)/1000000</f>
        <v>#VALUE!</v>
      </c>
      <c r="Q237" s="838">
        <v>6.3391999999999999</v>
      </c>
      <c r="R237" s="838">
        <v>6.3391999999999999</v>
      </c>
    </row>
    <row r="238" spans="1:18" ht="17.649999999999999" customHeight="1" x14ac:dyDescent="0.2">
      <c r="A238" s="845">
        <v>9</v>
      </c>
      <c r="B238" s="846" t="s">
        <v>644</v>
      </c>
      <c r="C238" s="847"/>
      <c r="D238" s="847" t="s">
        <v>590</v>
      </c>
      <c r="E238" s="848">
        <v>323.90000000000003</v>
      </c>
      <c r="F238" s="848">
        <v>323.8999</v>
      </c>
      <c r="G238" s="848">
        <v>323.8365</v>
      </c>
      <c r="H238" s="848">
        <v>99.980395183698661</v>
      </c>
      <c r="I238" s="848">
        <v>99.980426051381926</v>
      </c>
      <c r="K238" s="843" t="s">
        <v>108</v>
      </c>
      <c r="L238" s="837" t="s">
        <v>2427</v>
      </c>
      <c r="M238" s="791" t="s">
        <v>590</v>
      </c>
      <c r="N238" s="791" t="str">
        <f t="shared" si="3"/>
        <v>1100000135</v>
      </c>
      <c r="O238" s="838" t="e">
        <f>SUMIF('[6]Расходы (ведомств.)'!$H$10:$H$17581,N238,'[6]Расходы (ведомств.)'!$I$10:$I$17581)/1000000</f>
        <v>#VALUE!</v>
      </c>
      <c r="P238" s="838" t="e">
        <f>SUMIF('[6]Расходы (ведомств.)'!$H$10:$H$17581,N238,'[6]Расходы (ведомств.)'!$J$10:$J$17581)/1000000</f>
        <v>#VALUE!</v>
      </c>
      <c r="Q238" s="838">
        <v>323.8999</v>
      </c>
      <c r="R238" s="838">
        <v>323.8365</v>
      </c>
    </row>
    <row r="239" spans="1:18" ht="17.649999999999999" customHeight="1" x14ac:dyDescent="0.2">
      <c r="A239" s="845">
        <v>10</v>
      </c>
      <c r="B239" s="846" t="s">
        <v>41</v>
      </c>
      <c r="C239" s="847"/>
      <c r="D239" s="847" t="s">
        <v>882</v>
      </c>
      <c r="E239" s="848">
        <v>1517.3</v>
      </c>
      <c r="F239" s="848">
        <v>1983.8384000000001</v>
      </c>
      <c r="G239" s="848">
        <v>1966.5714137800003</v>
      </c>
      <c r="H239" s="848">
        <v>129.60992643379689</v>
      </c>
      <c r="I239" s="848">
        <v>99.12961730048174</v>
      </c>
      <c r="K239" s="843" t="s">
        <v>108</v>
      </c>
      <c r="L239" s="837" t="s">
        <v>2427</v>
      </c>
      <c r="M239" s="791" t="s">
        <v>882</v>
      </c>
      <c r="N239" s="791" t="str">
        <f t="shared" si="3"/>
        <v>1100000155</v>
      </c>
      <c r="O239" s="838" t="e">
        <f>SUMIF('[6]Расходы (ведомств.)'!$H$10:$H$17581,N239,'[6]Расходы (ведомств.)'!$I$10:$I$17581)/1000000</f>
        <v>#VALUE!</v>
      </c>
      <c r="P239" s="838" t="e">
        <f>SUMIF('[6]Расходы (ведомств.)'!$H$10:$H$17581,N239,'[6]Расходы (ведомств.)'!$J$10:$J$17581)/1000000</f>
        <v>#VALUE!</v>
      </c>
      <c r="Q239" s="838">
        <v>1983.8384000000001</v>
      </c>
      <c r="R239" s="838">
        <v>1966.5714137800003</v>
      </c>
    </row>
    <row r="240" spans="1:18" ht="28.9" customHeight="1" x14ac:dyDescent="0.2">
      <c r="A240" s="845">
        <v>11</v>
      </c>
      <c r="B240" s="846" t="s">
        <v>44</v>
      </c>
      <c r="C240" s="847"/>
      <c r="D240" s="847" t="s">
        <v>591</v>
      </c>
      <c r="E240" s="848">
        <v>8.9</v>
      </c>
      <c r="F240" s="848">
        <v>12.1784</v>
      </c>
      <c r="G240" s="848">
        <v>12.1784</v>
      </c>
      <c r="H240" s="848">
        <v>136.83595505617976</v>
      </c>
      <c r="I240" s="848">
        <v>100</v>
      </c>
      <c r="K240" s="843" t="s">
        <v>108</v>
      </c>
      <c r="L240" s="837" t="s">
        <v>2427</v>
      </c>
      <c r="M240" s="791" t="s">
        <v>591</v>
      </c>
      <c r="N240" s="791" t="str">
        <f t="shared" si="3"/>
        <v>1100000169</v>
      </c>
      <c r="O240" s="838" t="e">
        <f>SUMIF('[6]Расходы (ведомств.)'!$H$10:$H$17581,N240,'[6]Расходы (ведомств.)'!$I$10:$I$17581)/1000000</f>
        <v>#VALUE!</v>
      </c>
      <c r="P240" s="838" t="e">
        <f>SUMIF('[6]Расходы (ведомств.)'!$H$10:$H$17581,N240,'[6]Расходы (ведомств.)'!$J$10:$J$17581)/1000000</f>
        <v>#VALUE!</v>
      </c>
      <c r="Q240" s="838">
        <v>12.1784</v>
      </c>
      <c r="R240" s="838">
        <v>12.1784</v>
      </c>
    </row>
    <row r="241" spans="1:18" ht="17.649999999999999" customHeight="1" x14ac:dyDescent="0.2">
      <c r="A241" s="845">
        <v>12</v>
      </c>
      <c r="B241" s="846" t="s">
        <v>314</v>
      </c>
      <c r="C241" s="847"/>
      <c r="D241" s="847" t="s">
        <v>938</v>
      </c>
      <c r="E241" s="848">
        <v>4462.9000000000005</v>
      </c>
      <c r="F241" s="848">
        <v>4480.9650000000001</v>
      </c>
      <c r="G241" s="848">
        <v>4461.4499382700005</v>
      </c>
      <c r="H241" s="848">
        <v>99.9675085318963</v>
      </c>
      <c r="I241" s="848">
        <v>99.564489753211646</v>
      </c>
      <c r="K241" s="843" t="s">
        <v>108</v>
      </c>
      <c r="L241" s="837" t="s">
        <v>2427</v>
      </c>
      <c r="M241" s="791" t="s">
        <v>938</v>
      </c>
      <c r="N241" s="791" t="str">
        <f t="shared" si="3"/>
        <v>1100000174</v>
      </c>
      <c r="O241" s="838" t="e">
        <f>SUMIF('[6]Расходы (ведомств.)'!$H$10:$H$17581,N241,'[6]Расходы (ведомств.)'!$I$10:$I$17581)/1000000</f>
        <v>#VALUE!</v>
      </c>
      <c r="P241" s="838" t="e">
        <f>SUMIF('[6]Расходы (ведомств.)'!$H$10:$H$17581,N241,'[6]Расходы (ведомств.)'!$J$10:$J$17581)/1000000</f>
        <v>#VALUE!</v>
      </c>
      <c r="Q241" s="838">
        <v>4480.9650000000001</v>
      </c>
      <c r="R241" s="838">
        <v>4461.4499382700005</v>
      </c>
    </row>
    <row r="242" spans="1:18" ht="17.649999999999999" customHeight="1" x14ac:dyDescent="0.2">
      <c r="A242" s="845">
        <v>13</v>
      </c>
      <c r="B242" s="846" t="s">
        <v>2347</v>
      </c>
      <c r="C242" s="847"/>
      <c r="D242" s="847" t="s">
        <v>2330</v>
      </c>
      <c r="E242" s="848"/>
      <c r="F242" s="848">
        <v>1495.8234</v>
      </c>
      <c r="G242" s="848">
        <v>1438.9664400899999</v>
      </c>
      <c r="H242" s="848"/>
      <c r="I242" s="848">
        <v>96.198952368976165</v>
      </c>
      <c r="K242" s="843" t="s">
        <v>108</v>
      </c>
      <c r="L242" s="837" t="s">
        <v>2427</v>
      </c>
      <c r="M242" s="791" t="s">
        <v>2330</v>
      </c>
      <c r="N242" s="791" t="str">
        <f t="shared" si="3"/>
        <v>1100000380</v>
      </c>
      <c r="O242" s="838" t="e">
        <f>SUMIF('[6]Расходы (ведомств.)'!$H$10:$H$17581,N242,'[6]Расходы (ведомств.)'!$I$10:$I$17581)/1000000</f>
        <v>#VALUE!</v>
      </c>
      <c r="P242" s="838" t="e">
        <f>SUMIF('[6]Расходы (ведомств.)'!$H$10:$H$17581,N242,'[6]Расходы (ведомств.)'!$J$10:$J$17581)/1000000</f>
        <v>#VALUE!</v>
      </c>
      <c r="Q242" s="838">
        <v>1495.8234</v>
      </c>
      <c r="R242" s="838">
        <v>1438.9664400899999</v>
      </c>
    </row>
    <row r="243" spans="1:18" ht="28.9" customHeight="1" x14ac:dyDescent="0.2">
      <c r="A243" s="845">
        <v>14</v>
      </c>
      <c r="B243" s="846" t="s">
        <v>1173</v>
      </c>
      <c r="C243" s="847"/>
      <c r="D243" s="847" t="s">
        <v>1011</v>
      </c>
      <c r="E243" s="848">
        <v>4012.8</v>
      </c>
      <c r="F243" s="848">
        <v>4458.2015000000001</v>
      </c>
      <c r="G243" s="848">
        <v>4458.2015000000001</v>
      </c>
      <c r="H243" s="848">
        <v>111.09951903907496</v>
      </c>
      <c r="I243" s="848">
        <v>100</v>
      </c>
      <c r="K243" s="843" t="s">
        <v>108</v>
      </c>
      <c r="L243" s="837" t="s">
        <v>2427</v>
      </c>
      <c r="M243" s="791" t="s">
        <v>1011</v>
      </c>
      <c r="N243" s="791" t="str">
        <f t="shared" si="3"/>
        <v>1100000409</v>
      </c>
      <c r="O243" s="838" t="e">
        <f>SUMIF('[6]Расходы (ведомств.)'!$H$10:$H$17581,N243,'[6]Расходы (ведомств.)'!$I$10:$I$17581)/1000000</f>
        <v>#VALUE!</v>
      </c>
      <c r="P243" s="838" t="e">
        <f>SUMIF('[6]Расходы (ведомств.)'!$H$10:$H$17581,N243,'[6]Расходы (ведомств.)'!$J$10:$J$17581)/1000000</f>
        <v>#VALUE!</v>
      </c>
      <c r="Q243" s="838">
        <v>4458.2015000000001</v>
      </c>
      <c r="R243" s="838">
        <v>4458.2015000000001</v>
      </c>
    </row>
    <row r="244" spans="1:18" ht="28.9" customHeight="1" x14ac:dyDescent="0.2">
      <c r="A244" s="845">
        <v>15</v>
      </c>
      <c r="B244" s="846" t="s">
        <v>999</v>
      </c>
      <c r="C244" s="847"/>
      <c r="D244" s="847" t="s">
        <v>1000</v>
      </c>
      <c r="E244" s="848">
        <v>726.4</v>
      </c>
      <c r="F244" s="848">
        <v>764.92669999999998</v>
      </c>
      <c r="G244" s="848">
        <v>764.92669999999998</v>
      </c>
      <c r="H244" s="848">
        <v>105.30378579295154</v>
      </c>
      <c r="I244" s="848">
        <v>100</v>
      </c>
      <c r="K244" s="843" t="s">
        <v>108</v>
      </c>
      <c r="L244" s="837" t="s">
        <v>2427</v>
      </c>
      <c r="M244" s="791" t="s">
        <v>1000</v>
      </c>
      <c r="N244" s="791" t="str">
        <f t="shared" si="3"/>
        <v>1100000591</v>
      </c>
      <c r="O244" s="838" t="e">
        <f>SUMIF('[6]Расходы (ведомств.)'!$H$10:$H$17581,N244,'[6]Расходы (ведомств.)'!$I$10:$I$17581)/1000000</f>
        <v>#VALUE!</v>
      </c>
      <c r="P244" s="838" t="e">
        <f>SUMIF('[6]Расходы (ведомств.)'!$H$10:$H$17581,N244,'[6]Расходы (ведомств.)'!$J$10:$J$17581)/1000000</f>
        <v>#VALUE!</v>
      </c>
      <c r="Q244" s="838">
        <v>764.92669999999998</v>
      </c>
      <c r="R244" s="838">
        <v>764.92669999999998</v>
      </c>
    </row>
    <row r="245" spans="1:18" ht="28.9" customHeight="1" x14ac:dyDescent="0.2">
      <c r="A245" s="845">
        <v>16</v>
      </c>
      <c r="B245" s="846" t="s">
        <v>996</v>
      </c>
      <c r="C245" s="847"/>
      <c r="D245" s="847" t="s">
        <v>997</v>
      </c>
      <c r="E245" s="848">
        <v>3942.2000000000003</v>
      </c>
      <c r="F245" s="848">
        <v>4164.4023999999999</v>
      </c>
      <c r="G245" s="848">
        <v>4164.4023999999999</v>
      </c>
      <c r="H245" s="848">
        <v>105.63650753386433</v>
      </c>
      <c r="I245" s="848">
        <v>100</v>
      </c>
      <c r="K245" s="843" t="s">
        <v>108</v>
      </c>
      <c r="L245" s="837" t="s">
        <v>2427</v>
      </c>
      <c r="M245" s="791" t="s">
        <v>997</v>
      </c>
      <c r="N245" s="791" t="str">
        <f t="shared" si="3"/>
        <v>1100000597</v>
      </c>
      <c r="O245" s="838" t="e">
        <f>SUMIF('[6]Расходы (ведомств.)'!$H$10:$H$17581,N245,'[6]Расходы (ведомств.)'!$I$10:$I$17581)/1000000</f>
        <v>#VALUE!</v>
      </c>
      <c r="P245" s="838" t="e">
        <f>SUMIF('[6]Расходы (ведомств.)'!$H$10:$H$17581,N245,'[6]Расходы (ведомств.)'!$J$10:$J$17581)/1000000</f>
        <v>#VALUE!</v>
      </c>
      <c r="Q245" s="838">
        <v>4164.4023999999999</v>
      </c>
      <c r="R245" s="838">
        <v>4164.4023999999999</v>
      </c>
    </row>
    <row r="246" spans="1:18" ht="17.649999999999999" customHeight="1" x14ac:dyDescent="0.2">
      <c r="A246" s="845">
        <v>17</v>
      </c>
      <c r="B246" s="846" t="s">
        <v>913</v>
      </c>
      <c r="C246" s="847"/>
      <c r="D246" s="847" t="s">
        <v>1361</v>
      </c>
      <c r="E246" s="848">
        <v>39</v>
      </c>
      <c r="F246" s="848">
        <v>45.436199999999999</v>
      </c>
      <c r="G246" s="848">
        <v>45.436199999999999</v>
      </c>
      <c r="H246" s="848">
        <v>116.50307692307693</v>
      </c>
      <c r="I246" s="848">
        <v>100</v>
      </c>
      <c r="K246" s="843" t="s">
        <v>108</v>
      </c>
      <c r="L246" s="837" t="s">
        <v>2427</v>
      </c>
      <c r="M246" s="791" t="s">
        <v>1361</v>
      </c>
      <c r="N246" s="791" t="str">
        <f t="shared" si="3"/>
        <v>1100000777</v>
      </c>
      <c r="O246" s="838" t="e">
        <f>SUMIF('[6]Расходы (ведомств.)'!$H$10:$H$17581,N246,'[6]Расходы (ведомств.)'!$I$10:$I$17581)/1000000</f>
        <v>#VALUE!</v>
      </c>
      <c r="P246" s="838" t="e">
        <f>SUMIF('[6]Расходы (ведомств.)'!$H$10:$H$17581,N246,'[6]Расходы (ведомств.)'!$J$10:$J$17581)/1000000</f>
        <v>#VALUE!</v>
      </c>
      <c r="Q246" s="838">
        <v>45.436199999999999</v>
      </c>
      <c r="R246" s="838">
        <v>45.436199999999999</v>
      </c>
    </row>
    <row r="247" spans="1:18" ht="28.9" customHeight="1" x14ac:dyDescent="0.2">
      <c r="A247" s="849"/>
      <c r="B247" s="850" t="s">
        <v>1370</v>
      </c>
      <c r="C247" s="851" t="s">
        <v>106</v>
      </c>
      <c r="D247" s="851"/>
      <c r="E247" s="844">
        <v>29835.3</v>
      </c>
      <c r="F247" s="844">
        <v>31357.479599999999</v>
      </c>
      <c r="G247" s="844">
        <v>29967.811689779999</v>
      </c>
      <c r="H247" s="844">
        <v>100.44414398306705</v>
      </c>
      <c r="I247" s="844">
        <v>95.568304825685033</v>
      </c>
      <c r="K247" s="843" t="s">
        <v>106</v>
      </c>
      <c r="L247" s="837" t="s">
        <v>2427</v>
      </c>
      <c r="N247" s="791" t="str">
        <f t="shared" si="3"/>
        <v>1200000</v>
      </c>
      <c r="O247" s="838" t="e">
        <f>SUMIF('[6]Расходы (ведомств.)'!$H$10:$H$17581,N247,'[6]Расходы (ведомств.)'!$I$10:$I$17581)/1000000</f>
        <v>#VALUE!</v>
      </c>
      <c r="P247" s="838" t="e">
        <f>SUMIF('[6]Расходы (ведомств.)'!$H$10:$H$17581,N247,'[6]Расходы (ведомств.)'!$J$10:$J$17581)/1000000</f>
        <v>#VALUE!</v>
      </c>
      <c r="Q247" s="838">
        <v>0</v>
      </c>
      <c r="R247" s="838">
        <v>0</v>
      </c>
    </row>
    <row r="248" spans="1:18" ht="17.649999999999999" customHeight="1" x14ac:dyDescent="0.2">
      <c r="A248" s="845">
        <v>1</v>
      </c>
      <c r="B248" s="846" t="s">
        <v>145</v>
      </c>
      <c r="C248" s="847"/>
      <c r="D248" s="847" t="s">
        <v>101</v>
      </c>
      <c r="E248" s="848">
        <v>1145.2</v>
      </c>
      <c r="F248" s="848">
        <v>1216.9849999999999</v>
      </c>
      <c r="G248" s="848">
        <v>1153.6427779400001</v>
      </c>
      <c r="H248" s="848">
        <v>100.73723174467342</v>
      </c>
      <c r="I248" s="848">
        <v>94.795151784122254</v>
      </c>
      <c r="K248" s="843" t="s">
        <v>106</v>
      </c>
      <c r="L248" s="837" t="s">
        <v>2427</v>
      </c>
      <c r="M248" s="791" t="s">
        <v>101</v>
      </c>
      <c r="N248" s="791" t="str">
        <f t="shared" si="3"/>
        <v>1200000022</v>
      </c>
      <c r="O248" s="838" t="e">
        <f>SUMIF('[6]Расходы (ведомств.)'!$H$10:$H$17581,N248,'[6]Расходы (ведомств.)'!$I$10:$I$17581)/1000000</f>
        <v>#VALUE!</v>
      </c>
      <c r="P248" s="838" t="e">
        <f>SUMIF('[6]Расходы (ведомств.)'!$H$10:$H$17581,N248,'[6]Расходы (ведомств.)'!$J$10:$J$17581)/1000000</f>
        <v>#VALUE!</v>
      </c>
      <c r="Q248" s="838">
        <v>1216.9849999999999</v>
      </c>
      <c r="R248" s="838">
        <v>1153.6427779400001</v>
      </c>
    </row>
    <row r="249" spans="1:18" ht="17.649999999999999" customHeight="1" x14ac:dyDescent="0.2">
      <c r="A249" s="845">
        <v>2</v>
      </c>
      <c r="B249" s="846" t="s">
        <v>45</v>
      </c>
      <c r="C249" s="847"/>
      <c r="D249" s="847" t="s">
        <v>951</v>
      </c>
      <c r="E249" s="848">
        <v>3364.2000000000003</v>
      </c>
      <c r="F249" s="848">
        <v>3870.2091</v>
      </c>
      <c r="G249" s="848">
        <v>3838.4483547799996</v>
      </c>
      <c r="H249" s="848">
        <v>114.0969132269187</v>
      </c>
      <c r="I249" s="848">
        <v>99.179353249414859</v>
      </c>
      <c r="K249" s="843" t="s">
        <v>106</v>
      </c>
      <c r="L249" s="837" t="s">
        <v>2427</v>
      </c>
      <c r="M249" s="791" t="s">
        <v>951</v>
      </c>
      <c r="N249" s="791" t="str">
        <f t="shared" si="3"/>
        <v>1200000048</v>
      </c>
      <c r="O249" s="838" t="e">
        <f>SUMIF('[6]Расходы (ведомств.)'!$H$10:$H$17581,N249,'[6]Расходы (ведомств.)'!$I$10:$I$17581)/1000000</f>
        <v>#VALUE!</v>
      </c>
      <c r="P249" s="838" t="e">
        <f>SUMIF('[6]Расходы (ведомств.)'!$H$10:$H$17581,N249,'[6]Расходы (ведомств.)'!$J$10:$J$17581)/1000000</f>
        <v>#VALUE!</v>
      </c>
      <c r="Q249" s="838">
        <v>3870.2091</v>
      </c>
      <c r="R249" s="838">
        <v>3838.4483547799996</v>
      </c>
    </row>
    <row r="250" spans="1:18" ht="17.649999999999999" customHeight="1" x14ac:dyDescent="0.2">
      <c r="A250" s="845">
        <v>3</v>
      </c>
      <c r="B250" s="846" t="s">
        <v>320</v>
      </c>
      <c r="C250" s="847"/>
      <c r="D250" s="847" t="s">
        <v>904</v>
      </c>
      <c r="E250" s="848">
        <v>123.8</v>
      </c>
      <c r="F250" s="848">
        <v>123.75</v>
      </c>
      <c r="G250" s="848">
        <v>123.75</v>
      </c>
      <c r="H250" s="848">
        <v>99.959612277867521</v>
      </c>
      <c r="I250" s="848">
        <v>100</v>
      </c>
      <c r="K250" s="843" t="s">
        <v>106</v>
      </c>
      <c r="L250" s="837" t="s">
        <v>2427</v>
      </c>
      <c r="M250" s="791" t="s">
        <v>904</v>
      </c>
      <c r="N250" s="791" t="str">
        <f t="shared" si="3"/>
        <v>1200000049</v>
      </c>
      <c r="O250" s="838" t="e">
        <f>SUMIF('[6]Расходы (ведомств.)'!$H$10:$H$17581,N250,'[6]Расходы (ведомств.)'!$I$10:$I$17581)/1000000</f>
        <v>#VALUE!</v>
      </c>
      <c r="P250" s="838" t="e">
        <f>SUMIF('[6]Расходы (ведомств.)'!$H$10:$H$17581,N250,'[6]Расходы (ведомств.)'!$J$10:$J$17581)/1000000</f>
        <v>#VALUE!</v>
      </c>
      <c r="Q250" s="838">
        <v>123.75</v>
      </c>
      <c r="R250" s="838">
        <v>123.75</v>
      </c>
    </row>
    <row r="251" spans="1:18" ht="28.9" customHeight="1" x14ac:dyDescent="0.2">
      <c r="A251" s="845">
        <v>4</v>
      </c>
      <c r="B251" s="846" t="s">
        <v>1831</v>
      </c>
      <c r="C251" s="847"/>
      <c r="D251" s="847" t="s">
        <v>950</v>
      </c>
      <c r="E251" s="848">
        <v>10836.7</v>
      </c>
      <c r="F251" s="848">
        <v>11459.074500000001</v>
      </c>
      <c r="G251" s="848">
        <v>11218.056990409999</v>
      </c>
      <c r="H251" s="848">
        <v>103.51912473732776</v>
      </c>
      <c r="I251" s="848">
        <v>97.896710510172511</v>
      </c>
      <c r="K251" s="843" t="s">
        <v>106</v>
      </c>
      <c r="L251" s="837" t="s">
        <v>2427</v>
      </c>
      <c r="M251" s="791" t="s">
        <v>950</v>
      </c>
      <c r="N251" s="791" t="str">
        <f t="shared" si="3"/>
        <v>1200000051</v>
      </c>
      <c r="O251" s="838" t="e">
        <f>SUMIF('[6]Расходы (ведомств.)'!$H$10:$H$17581,N251,'[6]Расходы (ведомств.)'!$I$10:$I$17581)/1000000</f>
        <v>#VALUE!</v>
      </c>
      <c r="P251" s="838" t="e">
        <f>SUMIF('[6]Расходы (ведомств.)'!$H$10:$H$17581,N251,'[6]Расходы (ведомств.)'!$J$10:$J$17581)/1000000</f>
        <v>#VALUE!</v>
      </c>
      <c r="Q251" s="838">
        <v>11459.074500000001</v>
      </c>
      <c r="R251" s="838">
        <v>11218.056990409999</v>
      </c>
    </row>
    <row r="252" spans="1:18" ht="17.649999999999999" customHeight="1" x14ac:dyDescent="0.2">
      <c r="A252" s="845">
        <v>5</v>
      </c>
      <c r="B252" s="846" t="s">
        <v>319</v>
      </c>
      <c r="C252" s="847"/>
      <c r="D252" s="847" t="s">
        <v>885</v>
      </c>
      <c r="E252" s="848">
        <v>36.800000000000004</v>
      </c>
      <c r="F252" s="848">
        <v>36.772199999999998</v>
      </c>
      <c r="G252" s="848">
        <v>36.772199999999998</v>
      </c>
      <c r="H252" s="848">
        <v>99.924456521739117</v>
      </c>
      <c r="I252" s="848">
        <v>100</v>
      </c>
      <c r="K252" s="843" t="s">
        <v>106</v>
      </c>
      <c r="L252" s="837" t="s">
        <v>2427</v>
      </c>
      <c r="M252" s="791" t="s">
        <v>885</v>
      </c>
      <c r="N252" s="791" t="str">
        <f t="shared" si="3"/>
        <v>1200000052</v>
      </c>
      <c r="O252" s="838" t="e">
        <f>SUMIF('[6]Расходы (ведомств.)'!$H$10:$H$17581,N252,'[6]Расходы (ведомств.)'!$I$10:$I$17581)/1000000</f>
        <v>#VALUE!</v>
      </c>
      <c r="P252" s="838" t="e">
        <f>SUMIF('[6]Расходы (ведомств.)'!$H$10:$H$17581,N252,'[6]Расходы (ведомств.)'!$J$10:$J$17581)/1000000</f>
        <v>#VALUE!</v>
      </c>
      <c r="Q252" s="838">
        <v>36.772199999999998</v>
      </c>
      <c r="R252" s="838">
        <v>36.772199999999998</v>
      </c>
    </row>
    <row r="253" spans="1:18" ht="17.649999999999999" customHeight="1" x14ac:dyDescent="0.2">
      <c r="A253" s="845">
        <v>6</v>
      </c>
      <c r="B253" s="846" t="s">
        <v>235</v>
      </c>
      <c r="C253" s="847"/>
      <c r="D253" s="847" t="s">
        <v>902</v>
      </c>
      <c r="E253" s="848">
        <v>4.0999999999999996</v>
      </c>
      <c r="F253" s="848">
        <v>4.1399999999999997</v>
      </c>
      <c r="G253" s="848">
        <v>1.99</v>
      </c>
      <c r="H253" s="848">
        <v>48.536585365853661</v>
      </c>
      <c r="I253" s="848">
        <v>48.067632850241552</v>
      </c>
      <c r="K253" s="843" t="s">
        <v>106</v>
      </c>
      <c r="L253" s="837" t="s">
        <v>2427</v>
      </c>
      <c r="M253" s="791" t="s">
        <v>902</v>
      </c>
      <c r="N253" s="791" t="str">
        <f t="shared" si="3"/>
        <v>1200000076</v>
      </c>
      <c r="O253" s="838" t="e">
        <f>SUMIF('[6]Расходы (ведомств.)'!$H$10:$H$17581,N253,'[6]Расходы (ведомств.)'!$I$10:$I$17581)/1000000</f>
        <v>#VALUE!</v>
      </c>
      <c r="P253" s="838" t="e">
        <f>SUMIF('[6]Расходы (ведомств.)'!$H$10:$H$17581,N253,'[6]Расходы (ведомств.)'!$J$10:$J$17581)/1000000</f>
        <v>#VALUE!</v>
      </c>
      <c r="Q253" s="838">
        <v>4.1399999999999997</v>
      </c>
      <c r="R253" s="838">
        <v>1.99</v>
      </c>
    </row>
    <row r="254" spans="1:18" ht="28.9" customHeight="1" x14ac:dyDescent="0.2">
      <c r="A254" s="845">
        <v>7</v>
      </c>
      <c r="B254" s="846" t="s">
        <v>44</v>
      </c>
      <c r="C254" s="847"/>
      <c r="D254" s="847" t="s">
        <v>591</v>
      </c>
      <c r="E254" s="848">
        <v>14324.6</v>
      </c>
      <c r="F254" s="848">
        <v>14646.5488</v>
      </c>
      <c r="G254" s="848">
        <v>13595.15136665</v>
      </c>
      <c r="H254" s="848">
        <v>94.907720750666684</v>
      </c>
      <c r="I254" s="848">
        <v>92.821534631079771</v>
      </c>
      <c r="K254" s="843" t="s">
        <v>106</v>
      </c>
      <c r="L254" s="837" t="s">
        <v>2427</v>
      </c>
      <c r="M254" s="791" t="s">
        <v>591</v>
      </c>
      <c r="N254" s="791" t="str">
        <f t="shared" si="3"/>
        <v>1200000169</v>
      </c>
      <c r="O254" s="838" t="e">
        <f>SUMIF('[6]Расходы (ведомств.)'!$H$10:$H$17581,N254,'[6]Расходы (ведомств.)'!$I$10:$I$17581)/1000000</f>
        <v>#VALUE!</v>
      </c>
      <c r="P254" s="838" t="e">
        <f>SUMIF('[6]Расходы (ведомств.)'!$H$10:$H$17581,N254,'[6]Расходы (ведомств.)'!$J$10:$J$17581)/1000000</f>
        <v>#VALUE!</v>
      </c>
      <c r="Q254" s="838">
        <v>14646.5488</v>
      </c>
      <c r="R254" s="838">
        <v>13595.15136665</v>
      </c>
    </row>
    <row r="255" spans="1:18" ht="28.9" customHeight="1" x14ac:dyDescent="0.2">
      <c r="A255" s="849"/>
      <c r="B255" s="850" t="s">
        <v>1371</v>
      </c>
      <c r="C255" s="851" t="s">
        <v>1372</v>
      </c>
      <c r="D255" s="851"/>
      <c r="E255" s="844">
        <v>69127.100000000006</v>
      </c>
      <c r="F255" s="844">
        <v>71098.298800000004</v>
      </c>
      <c r="G255" s="844">
        <v>69486.067419690007</v>
      </c>
      <c r="H255" s="844">
        <v>100.5192860971891</v>
      </c>
      <c r="I255" s="844">
        <v>97.732391059249935</v>
      </c>
      <c r="K255" s="843" t="s">
        <v>1372</v>
      </c>
      <c r="L255" s="837" t="s">
        <v>2427</v>
      </c>
      <c r="N255" s="791" t="str">
        <f t="shared" si="3"/>
        <v>1300000</v>
      </c>
      <c r="O255" s="838" t="e">
        <f>SUMIF('[6]Расходы (ведомств.)'!$H$10:$H$17581,N255,'[6]Расходы (ведомств.)'!$I$10:$I$17581)/1000000</f>
        <v>#VALUE!</v>
      </c>
      <c r="P255" s="838" t="e">
        <f>SUMIF('[6]Расходы (ведомств.)'!$H$10:$H$17581,N255,'[6]Расходы (ведомств.)'!$J$10:$J$17581)/1000000</f>
        <v>#VALUE!</v>
      </c>
      <c r="Q255" s="838">
        <v>0</v>
      </c>
      <c r="R255" s="838">
        <v>0</v>
      </c>
    </row>
    <row r="256" spans="1:18" ht="17.649999999999999" customHeight="1" x14ac:dyDescent="0.2">
      <c r="A256" s="845">
        <v>1</v>
      </c>
      <c r="B256" s="846" t="s">
        <v>1832</v>
      </c>
      <c r="C256" s="847"/>
      <c r="D256" s="847" t="s">
        <v>1361</v>
      </c>
      <c r="E256" s="848">
        <v>69127.100000000006</v>
      </c>
      <c r="F256" s="848">
        <v>71098.298800000004</v>
      </c>
      <c r="G256" s="848">
        <v>69486.067419690007</v>
      </c>
      <c r="H256" s="848">
        <v>100.5192860971891</v>
      </c>
      <c r="I256" s="848">
        <v>97.732391059249935</v>
      </c>
      <c r="K256" s="843" t="s">
        <v>1372</v>
      </c>
      <c r="L256" s="837" t="s">
        <v>2427</v>
      </c>
      <c r="M256" s="791" t="s">
        <v>1361</v>
      </c>
      <c r="N256" s="791" t="str">
        <f t="shared" si="3"/>
        <v>1300000777</v>
      </c>
      <c r="O256" s="838" t="e">
        <f>SUMIF('[6]Расходы (ведомств.)'!$H$10:$H$17581,N256,'[6]Расходы (ведомств.)'!$I$10:$I$17581)/1000000</f>
        <v>#VALUE!</v>
      </c>
      <c r="P256" s="838" t="e">
        <f>SUMIF('[6]Расходы (ведомств.)'!$H$10:$H$17581,N256,'[6]Расходы (ведомств.)'!$J$10:$J$17581)/1000000</f>
        <v>#VALUE!</v>
      </c>
      <c r="Q256" s="838">
        <v>71098.298800000004</v>
      </c>
      <c r="R256" s="838">
        <v>69486.067419690007</v>
      </c>
    </row>
    <row r="257" spans="1:18" ht="28.9" customHeight="1" x14ac:dyDescent="0.2">
      <c r="A257" s="849"/>
      <c r="B257" s="850" t="s">
        <v>1833</v>
      </c>
      <c r="C257" s="851" t="s">
        <v>560</v>
      </c>
      <c r="D257" s="851"/>
      <c r="E257" s="844">
        <v>150656.70000000001</v>
      </c>
      <c r="F257" s="844">
        <v>150816.8124</v>
      </c>
      <c r="G257" s="844">
        <v>149716.29278014001</v>
      </c>
      <c r="H257" s="844">
        <v>99.375794624560342</v>
      </c>
      <c r="I257" s="844">
        <v>99.270293807204226</v>
      </c>
      <c r="K257" s="843" t="s">
        <v>560</v>
      </c>
      <c r="L257" s="837" t="s">
        <v>2427</v>
      </c>
      <c r="N257" s="791" t="str">
        <f t="shared" si="3"/>
        <v>1400000</v>
      </c>
      <c r="O257" s="838" t="e">
        <f>SUMIF('[6]Расходы (ведомств.)'!$H$10:$H$17581,N257,'[6]Расходы (ведомств.)'!$I$10:$I$17581)/1000000</f>
        <v>#VALUE!</v>
      </c>
      <c r="P257" s="838" t="e">
        <f>SUMIF('[6]Расходы (ведомств.)'!$H$10:$H$17581,N257,'[6]Расходы (ведомств.)'!$J$10:$J$17581)/1000000</f>
        <v>#VALUE!</v>
      </c>
      <c r="Q257" s="838">
        <v>0</v>
      </c>
      <c r="R257" s="838">
        <v>0</v>
      </c>
    </row>
    <row r="258" spans="1:18" ht="17.649999999999999" customHeight="1" x14ac:dyDescent="0.2">
      <c r="A258" s="845">
        <v>1</v>
      </c>
      <c r="B258" s="846" t="s">
        <v>1172</v>
      </c>
      <c r="C258" s="847"/>
      <c r="D258" s="847" t="s">
        <v>926</v>
      </c>
      <c r="E258" s="848">
        <v>63704.6</v>
      </c>
      <c r="F258" s="848">
        <v>67810.484899999996</v>
      </c>
      <c r="G258" s="848">
        <v>67168.734300580007</v>
      </c>
      <c r="H258" s="848">
        <v>105.43780873057833</v>
      </c>
      <c r="I258" s="848">
        <v>99.053611546405577</v>
      </c>
      <c r="K258" s="843" t="s">
        <v>560</v>
      </c>
      <c r="L258" s="837" t="s">
        <v>2427</v>
      </c>
      <c r="M258" s="791" t="s">
        <v>926</v>
      </c>
      <c r="N258" s="791" t="str">
        <f t="shared" si="3"/>
        <v>1400000007</v>
      </c>
      <c r="O258" s="838" t="e">
        <f>SUMIF('[6]Расходы (ведомств.)'!$H$10:$H$17581,N258,'[6]Расходы (ведомств.)'!$I$10:$I$17581)/1000000</f>
        <v>#VALUE!</v>
      </c>
      <c r="P258" s="838" t="e">
        <f>SUMIF('[6]Расходы (ведомств.)'!$H$10:$H$17581,N258,'[6]Расходы (ведомств.)'!$J$10:$J$17581)/1000000</f>
        <v>#VALUE!</v>
      </c>
      <c r="Q258" s="838">
        <v>67810.484899999996</v>
      </c>
      <c r="R258" s="838">
        <v>67168.734300580007</v>
      </c>
    </row>
    <row r="259" spans="1:18" ht="17.649999999999999" customHeight="1" x14ac:dyDescent="0.2">
      <c r="A259" s="845">
        <v>2</v>
      </c>
      <c r="B259" s="846" t="s">
        <v>91</v>
      </c>
      <c r="C259" s="847"/>
      <c r="D259" s="847" t="s">
        <v>883</v>
      </c>
      <c r="E259" s="848"/>
      <c r="F259" s="848">
        <v>152.59960000000001</v>
      </c>
      <c r="G259" s="848">
        <v>152.59960000000001</v>
      </c>
      <c r="H259" s="848"/>
      <c r="I259" s="848">
        <v>100</v>
      </c>
      <c r="K259" s="843" t="s">
        <v>560</v>
      </c>
      <c r="L259" s="837" t="s">
        <v>2427</v>
      </c>
      <c r="M259" s="791" t="s">
        <v>883</v>
      </c>
      <c r="N259" s="791" t="str">
        <f t="shared" si="3"/>
        <v>1400000054</v>
      </c>
      <c r="O259" s="838" t="e">
        <f>SUMIF('[6]Расходы (ведомств.)'!$H$10:$H$17581,N259,'[6]Расходы (ведомств.)'!$I$10:$I$17581)/1000000</f>
        <v>#VALUE!</v>
      </c>
      <c r="P259" s="838" t="e">
        <f>SUMIF('[6]Расходы (ведомств.)'!$H$10:$H$17581,N259,'[6]Расходы (ведомств.)'!$J$10:$J$17581)/1000000</f>
        <v>#VALUE!</v>
      </c>
      <c r="Q259" s="838">
        <v>152.59960000000001</v>
      </c>
      <c r="R259" s="838">
        <v>152.59960000000001</v>
      </c>
    </row>
    <row r="260" spans="1:18" ht="17.649999999999999" customHeight="1" x14ac:dyDescent="0.2">
      <c r="A260" s="845">
        <v>3</v>
      </c>
      <c r="B260" s="846" t="s">
        <v>915</v>
      </c>
      <c r="C260" s="847"/>
      <c r="D260" s="847" t="s">
        <v>916</v>
      </c>
      <c r="E260" s="848"/>
      <c r="F260" s="848">
        <v>11.28</v>
      </c>
      <c r="G260" s="848">
        <v>10.907741939999999</v>
      </c>
      <c r="H260" s="848"/>
      <c r="I260" s="848">
        <v>96.699839893617025</v>
      </c>
      <c r="K260" s="843" t="s">
        <v>560</v>
      </c>
      <c r="L260" s="837" t="s">
        <v>2427</v>
      </c>
      <c r="M260" s="791" t="s">
        <v>916</v>
      </c>
      <c r="N260" s="791" t="str">
        <f t="shared" si="3"/>
        <v>1400000056</v>
      </c>
      <c r="O260" s="838" t="e">
        <f>SUMIF('[6]Расходы (ведомств.)'!$H$10:$H$17581,N260,'[6]Расходы (ведомств.)'!$I$10:$I$17581)/1000000</f>
        <v>#VALUE!</v>
      </c>
      <c r="P260" s="838" t="e">
        <f>SUMIF('[6]Расходы (ведомств.)'!$H$10:$H$17581,N260,'[6]Расходы (ведомств.)'!$J$10:$J$17581)/1000000</f>
        <v>#VALUE!</v>
      </c>
      <c r="Q260" s="838">
        <v>11.28</v>
      </c>
      <c r="R260" s="838">
        <v>10.907741939999999</v>
      </c>
    </row>
    <row r="261" spans="1:18" ht="28.9" customHeight="1" x14ac:dyDescent="0.2">
      <c r="A261" s="845">
        <v>4</v>
      </c>
      <c r="B261" s="846" t="s">
        <v>1217</v>
      </c>
      <c r="C261" s="847"/>
      <c r="D261" s="847" t="s">
        <v>1174</v>
      </c>
      <c r="E261" s="848">
        <v>234.8</v>
      </c>
      <c r="F261" s="848">
        <v>242.42679999999999</v>
      </c>
      <c r="G261" s="848">
        <v>242.42678799999999</v>
      </c>
      <c r="H261" s="848">
        <v>103.24820613287903</v>
      </c>
      <c r="I261" s="848">
        <v>99.99999505005222</v>
      </c>
      <c r="K261" s="843" t="s">
        <v>560</v>
      </c>
      <c r="L261" s="837" t="s">
        <v>2427</v>
      </c>
      <c r="M261" s="791" t="s">
        <v>1174</v>
      </c>
      <c r="N261" s="791" t="str">
        <f t="shared" si="3"/>
        <v>1400000069</v>
      </c>
      <c r="O261" s="838" t="e">
        <f>SUMIF('[6]Расходы (ведомств.)'!$H$10:$H$17581,N261,'[6]Расходы (ведомств.)'!$I$10:$I$17581)/1000000</f>
        <v>#VALUE!</v>
      </c>
      <c r="P261" s="838" t="e">
        <f>SUMIF('[6]Расходы (ведомств.)'!$H$10:$H$17581,N261,'[6]Расходы (ведомств.)'!$J$10:$J$17581)/1000000</f>
        <v>#VALUE!</v>
      </c>
      <c r="Q261" s="838">
        <v>242.42679999999999</v>
      </c>
      <c r="R261" s="838">
        <v>242.42678799999999</v>
      </c>
    </row>
    <row r="262" spans="1:18" ht="17.649999999999999" customHeight="1" x14ac:dyDescent="0.2">
      <c r="A262" s="845">
        <v>5</v>
      </c>
      <c r="B262" s="846" t="s">
        <v>1822</v>
      </c>
      <c r="C262" s="847"/>
      <c r="D262" s="847" t="s">
        <v>443</v>
      </c>
      <c r="E262" s="848">
        <v>59417.1</v>
      </c>
      <c r="F262" s="848">
        <v>54865.098599999998</v>
      </c>
      <c r="G262" s="848">
        <v>54408.329510600001</v>
      </c>
      <c r="H262" s="848">
        <v>91.570153222893751</v>
      </c>
      <c r="I262" s="848">
        <v>99.167468753259485</v>
      </c>
      <c r="K262" s="843" t="s">
        <v>560</v>
      </c>
      <c r="L262" s="837" t="s">
        <v>2427</v>
      </c>
      <c r="M262" s="791" t="s">
        <v>443</v>
      </c>
      <c r="N262" s="791" t="str">
        <f t="shared" si="3"/>
        <v>1400000074</v>
      </c>
      <c r="O262" s="838" t="e">
        <f>SUMIF('[6]Расходы (ведомств.)'!$H$10:$H$17581,N262,'[6]Расходы (ведомств.)'!$I$10:$I$17581)/1000000</f>
        <v>#VALUE!</v>
      </c>
      <c r="P262" s="838" t="e">
        <f>SUMIF('[6]Расходы (ведомств.)'!$H$10:$H$17581,N262,'[6]Расходы (ведомств.)'!$J$10:$J$17581)/1000000</f>
        <v>#VALUE!</v>
      </c>
      <c r="Q262" s="838">
        <v>54865.098599999998</v>
      </c>
      <c r="R262" s="838">
        <v>54408.329510600001</v>
      </c>
    </row>
    <row r="263" spans="1:18" ht="17.649999999999999" customHeight="1" x14ac:dyDescent="0.2">
      <c r="A263" s="845">
        <v>6</v>
      </c>
      <c r="B263" s="846" t="s">
        <v>646</v>
      </c>
      <c r="C263" s="847"/>
      <c r="D263" s="847" t="s">
        <v>87</v>
      </c>
      <c r="E263" s="848"/>
      <c r="F263" s="848">
        <v>1.92</v>
      </c>
      <c r="G263" s="848">
        <v>1.92</v>
      </c>
      <c r="H263" s="848"/>
      <c r="I263" s="848">
        <v>100</v>
      </c>
      <c r="K263" s="843" t="s">
        <v>560</v>
      </c>
      <c r="L263" s="837" t="s">
        <v>2427</v>
      </c>
      <c r="M263" s="791" t="s">
        <v>87</v>
      </c>
      <c r="N263" s="791" t="str">
        <f t="shared" si="3"/>
        <v>1400000082</v>
      </c>
      <c r="O263" s="838" t="e">
        <f>SUMIF('[6]Расходы (ведомств.)'!$H$10:$H$17581,N263,'[6]Расходы (ведомств.)'!$I$10:$I$17581)/1000000</f>
        <v>#VALUE!</v>
      </c>
      <c r="P263" s="838" t="e">
        <f>SUMIF('[6]Расходы (ведомств.)'!$H$10:$H$17581,N263,'[6]Расходы (ведомств.)'!$J$10:$J$17581)/1000000</f>
        <v>#VALUE!</v>
      </c>
      <c r="Q263" s="838">
        <v>1.92</v>
      </c>
      <c r="R263" s="838">
        <v>1.92</v>
      </c>
    </row>
    <row r="264" spans="1:18" ht="17.649999999999999" customHeight="1" x14ac:dyDescent="0.2">
      <c r="A264" s="845">
        <v>7</v>
      </c>
      <c r="B264" s="846" t="s">
        <v>83</v>
      </c>
      <c r="C264" s="847"/>
      <c r="D264" s="847" t="s">
        <v>296</v>
      </c>
      <c r="E264" s="848">
        <v>493.1</v>
      </c>
      <c r="F264" s="848">
        <v>493.08080000000001</v>
      </c>
      <c r="G264" s="848">
        <v>493.08080000000001</v>
      </c>
      <c r="H264" s="848">
        <v>99.996106266477383</v>
      </c>
      <c r="I264" s="848">
        <v>100</v>
      </c>
      <c r="K264" s="843" t="s">
        <v>560</v>
      </c>
      <c r="L264" s="837" t="s">
        <v>2427</v>
      </c>
      <c r="M264" s="791" t="s">
        <v>296</v>
      </c>
      <c r="N264" s="791" t="str">
        <f t="shared" si="3"/>
        <v>1400000092</v>
      </c>
      <c r="O264" s="838" t="e">
        <f>SUMIF('[6]Расходы (ведомств.)'!$H$10:$H$17581,N264,'[6]Расходы (ведомств.)'!$I$10:$I$17581)/1000000</f>
        <v>#VALUE!</v>
      </c>
      <c r="P264" s="838" t="e">
        <f>SUMIF('[6]Расходы (ведомств.)'!$H$10:$H$17581,N264,'[6]Расходы (ведомств.)'!$J$10:$J$17581)/1000000</f>
        <v>#VALUE!</v>
      </c>
      <c r="Q264" s="838">
        <v>493.08080000000001</v>
      </c>
      <c r="R264" s="838">
        <v>493.08080000000001</v>
      </c>
    </row>
    <row r="265" spans="1:18" ht="28.9" customHeight="1" x14ac:dyDescent="0.2">
      <c r="A265" s="845">
        <v>8</v>
      </c>
      <c r="B265" s="846" t="s">
        <v>88</v>
      </c>
      <c r="C265" s="847"/>
      <c r="D265" s="847" t="s">
        <v>900</v>
      </c>
      <c r="E265" s="848"/>
      <c r="F265" s="848">
        <v>0.24</v>
      </c>
      <c r="G265" s="848">
        <v>0.24</v>
      </c>
      <c r="H265" s="848"/>
      <c r="I265" s="848">
        <v>100</v>
      </c>
      <c r="K265" s="843" t="s">
        <v>560</v>
      </c>
      <c r="L265" s="837" t="s">
        <v>2427</v>
      </c>
      <c r="M265" s="791" t="s">
        <v>900</v>
      </c>
      <c r="N265" s="791" t="str">
        <f t="shared" si="3"/>
        <v>1400000141</v>
      </c>
      <c r="O265" s="838" t="e">
        <f>SUMIF('[6]Расходы (ведомств.)'!$H$10:$H$17581,N265,'[6]Расходы (ведомств.)'!$I$10:$I$17581)/1000000</f>
        <v>#VALUE!</v>
      </c>
      <c r="P265" s="838" t="e">
        <f>SUMIF('[6]Расходы (ведомств.)'!$H$10:$H$17581,N265,'[6]Расходы (ведомств.)'!$J$10:$J$17581)/1000000</f>
        <v>#VALUE!</v>
      </c>
      <c r="Q265" s="838">
        <v>0.24</v>
      </c>
      <c r="R265" s="838">
        <v>0.24</v>
      </c>
    </row>
    <row r="266" spans="1:18" ht="40.35" customHeight="1" x14ac:dyDescent="0.2">
      <c r="A266" s="845">
        <v>9</v>
      </c>
      <c r="B266" s="846" t="s">
        <v>12</v>
      </c>
      <c r="C266" s="847"/>
      <c r="D266" s="847" t="s">
        <v>592</v>
      </c>
      <c r="E266" s="848"/>
      <c r="F266" s="848">
        <v>0.24</v>
      </c>
      <c r="G266" s="848">
        <v>0.24</v>
      </c>
      <c r="H266" s="848"/>
      <c r="I266" s="848">
        <v>100</v>
      </c>
      <c r="K266" s="843" t="s">
        <v>560</v>
      </c>
      <c r="L266" s="837" t="s">
        <v>2427</v>
      </c>
      <c r="M266" s="791" t="s">
        <v>592</v>
      </c>
      <c r="N266" s="791" t="str">
        <f t="shared" si="3"/>
        <v>1400000177</v>
      </c>
      <c r="O266" s="838" t="e">
        <f>SUMIF('[6]Расходы (ведомств.)'!$H$10:$H$17581,N266,'[6]Расходы (ведомств.)'!$I$10:$I$17581)/1000000</f>
        <v>#VALUE!</v>
      </c>
      <c r="P266" s="838" t="e">
        <f>SUMIF('[6]Расходы (ведомств.)'!$H$10:$H$17581,N266,'[6]Расходы (ведомств.)'!$J$10:$J$17581)/1000000</f>
        <v>#VALUE!</v>
      </c>
      <c r="Q266" s="838">
        <v>0.24</v>
      </c>
      <c r="R266" s="838">
        <v>0.24</v>
      </c>
    </row>
    <row r="267" spans="1:18" ht="28.9" customHeight="1" x14ac:dyDescent="0.2">
      <c r="A267" s="845">
        <v>10</v>
      </c>
      <c r="B267" s="846" t="s">
        <v>2359</v>
      </c>
      <c r="C267" s="847"/>
      <c r="D267" s="847" t="s">
        <v>952</v>
      </c>
      <c r="E267" s="848">
        <v>3461.9</v>
      </c>
      <c r="F267" s="848">
        <v>3461.9088000000002</v>
      </c>
      <c r="G267" s="848">
        <v>3461.9088000000002</v>
      </c>
      <c r="H267" s="848">
        <v>100.00025419567289</v>
      </c>
      <c r="I267" s="848">
        <v>100</v>
      </c>
      <c r="K267" s="843" t="s">
        <v>560</v>
      </c>
      <c r="L267" s="837" t="s">
        <v>2427</v>
      </c>
      <c r="M267" s="791" t="s">
        <v>952</v>
      </c>
      <c r="N267" s="791" t="str">
        <f t="shared" si="3"/>
        <v>1400000319</v>
      </c>
      <c r="O267" s="838" t="e">
        <f>SUMIF('[6]Расходы (ведомств.)'!$H$10:$H$17581,N267,'[6]Расходы (ведомств.)'!$I$10:$I$17581)/1000000</f>
        <v>#VALUE!</v>
      </c>
      <c r="P267" s="838" t="e">
        <f>SUMIF('[6]Расходы (ведомств.)'!$H$10:$H$17581,N267,'[6]Расходы (ведомств.)'!$J$10:$J$17581)/1000000</f>
        <v>#VALUE!</v>
      </c>
      <c r="Q267" s="838">
        <v>3461.9088000000002</v>
      </c>
      <c r="R267" s="838">
        <v>3461.9088000000002</v>
      </c>
    </row>
    <row r="268" spans="1:18" ht="40.35" customHeight="1" x14ac:dyDescent="0.2">
      <c r="A268" s="845">
        <v>11</v>
      </c>
      <c r="B268" s="846" t="s">
        <v>2358</v>
      </c>
      <c r="C268" s="847"/>
      <c r="D268" s="847" t="s">
        <v>1359</v>
      </c>
      <c r="E268" s="848"/>
      <c r="F268" s="848">
        <v>1.44</v>
      </c>
      <c r="G268" s="848">
        <v>1.44</v>
      </c>
      <c r="H268" s="848"/>
      <c r="I268" s="848">
        <v>100</v>
      </c>
      <c r="K268" s="843" t="s">
        <v>560</v>
      </c>
      <c r="L268" s="837" t="s">
        <v>2427</v>
      </c>
      <c r="M268" s="791" t="s">
        <v>1359</v>
      </c>
      <c r="N268" s="791" t="str">
        <f t="shared" si="3"/>
        <v>1400000385</v>
      </c>
      <c r="O268" s="838" t="e">
        <f>SUMIF('[6]Расходы (ведомств.)'!$H$10:$H$17581,N268,'[6]Расходы (ведомств.)'!$I$10:$I$17581)/1000000</f>
        <v>#VALUE!</v>
      </c>
      <c r="P268" s="838" t="e">
        <f>SUMIF('[6]Расходы (ведомств.)'!$H$10:$H$17581,N268,'[6]Расходы (ведомств.)'!$J$10:$J$17581)/1000000</f>
        <v>#VALUE!</v>
      </c>
      <c r="Q268" s="838">
        <v>1.44</v>
      </c>
      <c r="R268" s="838">
        <v>1.44</v>
      </c>
    </row>
    <row r="269" spans="1:18" ht="40.35" customHeight="1" x14ac:dyDescent="0.2">
      <c r="A269" s="845">
        <v>12</v>
      </c>
      <c r="B269" s="846" t="s">
        <v>1823</v>
      </c>
      <c r="C269" s="847"/>
      <c r="D269" s="847" t="s">
        <v>1012</v>
      </c>
      <c r="E269" s="848"/>
      <c r="F269" s="848">
        <v>8.4</v>
      </c>
      <c r="G269" s="848">
        <v>8.4</v>
      </c>
      <c r="H269" s="848"/>
      <c r="I269" s="848">
        <v>100</v>
      </c>
      <c r="K269" s="843" t="s">
        <v>560</v>
      </c>
      <c r="L269" s="837" t="s">
        <v>2427</v>
      </c>
      <c r="M269" s="791" t="s">
        <v>1012</v>
      </c>
      <c r="N269" s="791" t="str">
        <f t="shared" ref="N269:N332" si="4">CONCATENATE(K269,L269,M269)</f>
        <v>1400000386</v>
      </c>
      <c r="O269" s="838" t="e">
        <f>SUMIF('[6]Расходы (ведомств.)'!$H$10:$H$17581,N269,'[6]Расходы (ведомств.)'!$I$10:$I$17581)/1000000</f>
        <v>#VALUE!</v>
      </c>
      <c r="P269" s="838" t="e">
        <f>SUMIF('[6]Расходы (ведомств.)'!$H$10:$H$17581,N269,'[6]Расходы (ведомств.)'!$J$10:$J$17581)/1000000</f>
        <v>#VALUE!</v>
      </c>
      <c r="Q269" s="838">
        <v>8.4</v>
      </c>
      <c r="R269" s="838">
        <v>8.4</v>
      </c>
    </row>
    <row r="270" spans="1:18" ht="17.649999999999999" customHeight="1" x14ac:dyDescent="0.2">
      <c r="A270" s="845">
        <v>13</v>
      </c>
      <c r="B270" s="846" t="s">
        <v>1007</v>
      </c>
      <c r="C270" s="847"/>
      <c r="D270" s="847" t="s">
        <v>1008</v>
      </c>
      <c r="E270" s="848">
        <v>468.3</v>
      </c>
      <c r="F270" s="848">
        <v>322.41140000000001</v>
      </c>
      <c r="G270" s="848">
        <v>322.41140000000001</v>
      </c>
      <c r="H270" s="848">
        <v>68.847191970958789</v>
      </c>
      <c r="I270" s="848">
        <v>100</v>
      </c>
      <c r="K270" s="843" t="s">
        <v>560</v>
      </c>
      <c r="L270" s="837" t="s">
        <v>2427</v>
      </c>
      <c r="M270" s="791" t="s">
        <v>1008</v>
      </c>
      <c r="N270" s="791" t="str">
        <f t="shared" si="4"/>
        <v>1400000425</v>
      </c>
      <c r="O270" s="838" t="e">
        <f>SUMIF('[6]Расходы (ведомств.)'!$H$10:$H$17581,N270,'[6]Расходы (ведомств.)'!$I$10:$I$17581)/1000000</f>
        <v>#VALUE!</v>
      </c>
      <c r="P270" s="838" t="e">
        <f>SUMIF('[6]Расходы (ведомств.)'!$H$10:$H$17581,N270,'[6]Расходы (ведомств.)'!$J$10:$J$17581)/1000000</f>
        <v>#VALUE!</v>
      </c>
      <c r="Q270" s="838">
        <v>322.41140000000001</v>
      </c>
      <c r="R270" s="838">
        <v>322.41140000000001</v>
      </c>
    </row>
    <row r="271" spans="1:18" ht="28.9" customHeight="1" x14ac:dyDescent="0.2">
      <c r="A271" s="845">
        <v>14</v>
      </c>
      <c r="B271" s="846" t="s">
        <v>1001</v>
      </c>
      <c r="C271" s="847"/>
      <c r="D271" s="847" t="s">
        <v>1002</v>
      </c>
      <c r="E271" s="848">
        <v>1835.3</v>
      </c>
      <c r="F271" s="848">
        <v>1835.2663</v>
      </c>
      <c r="G271" s="848">
        <v>1835.2663</v>
      </c>
      <c r="H271" s="848">
        <v>99.998163787936576</v>
      </c>
      <c r="I271" s="848">
        <v>100</v>
      </c>
      <c r="K271" s="843" t="s">
        <v>560</v>
      </c>
      <c r="L271" s="837" t="s">
        <v>2427</v>
      </c>
      <c r="M271" s="791" t="s">
        <v>1002</v>
      </c>
      <c r="N271" s="791" t="str">
        <f t="shared" si="4"/>
        <v>1400000589</v>
      </c>
      <c r="O271" s="838" t="e">
        <f>SUMIF('[6]Расходы (ведомств.)'!$H$10:$H$17581,N271,'[6]Расходы (ведомств.)'!$I$10:$I$17581)/1000000</f>
        <v>#VALUE!</v>
      </c>
      <c r="P271" s="838" t="e">
        <f>SUMIF('[6]Расходы (ведомств.)'!$H$10:$H$17581,N271,'[6]Расходы (ведомств.)'!$J$10:$J$17581)/1000000</f>
        <v>#VALUE!</v>
      </c>
      <c r="Q271" s="838">
        <v>1835.2663</v>
      </c>
      <c r="R271" s="838">
        <v>1835.2663</v>
      </c>
    </row>
    <row r="272" spans="1:18" ht="38.25" customHeight="1" x14ac:dyDescent="0.2">
      <c r="A272" s="845">
        <v>15</v>
      </c>
      <c r="B272" s="846" t="s">
        <v>998</v>
      </c>
      <c r="C272" s="847"/>
      <c r="D272" s="847" t="s">
        <v>1374</v>
      </c>
      <c r="E272" s="848">
        <v>10046</v>
      </c>
      <c r="F272" s="848">
        <v>10614.228499999999</v>
      </c>
      <c r="G272" s="848">
        <v>10612.60083902</v>
      </c>
      <c r="H272" s="848">
        <v>105.64006409536135</v>
      </c>
      <c r="I272" s="848">
        <v>99.98466529168843</v>
      </c>
      <c r="K272" s="843" t="s">
        <v>560</v>
      </c>
      <c r="L272" s="837" t="s">
        <v>2427</v>
      </c>
      <c r="M272" s="791" t="s">
        <v>1374</v>
      </c>
      <c r="N272" s="791" t="str">
        <f t="shared" si="4"/>
        <v>1400000595</v>
      </c>
      <c r="O272" s="838" t="e">
        <f>SUMIF('[6]Расходы (ведомств.)'!$H$10:$H$17581,N272,'[6]Расходы (ведомств.)'!$I$10:$I$17581)/1000000</f>
        <v>#VALUE!</v>
      </c>
      <c r="P272" s="838" t="e">
        <f>SUMIF('[6]Расходы (ведомств.)'!$H$10:$H$17581,N272,'[6]Расходы (ведомств.)'!$J$10:$J$17581)/1000000</f>
        <v>#VALUE!</v>
      </c>
      <c r="Q272" s="838">
        <v>10614.228499999999</v>
      </c>
      <c r="R272" s="838">
        <v>10612.60083902</v>
      </c>
    </row>
    <row r="273" spans="1:18" ht="28.9" customHeight="1" x14ac:dyDescent="0.2">
      <c r="A273" s="845">
        <v>16</v>
      </c>
      <c r="B273" s="846" t="s">
        <v>992</v>
      </c>
      <c r="C273" s="847"/>
      <c r="D273" s="847" t="s">
        <v>993</v>
      </c>
      <c r="E273" s="848">
        <v>10995.5</v>
      </c>
      <c r="F273" s="848">
        <v>10995.546700000001</v>
      </c>
      <c r="G273" s="848">
        <v>10995.546700000001</v>
      </c>
      <c r="H273" s="848">
        <v>100.00042471920332</v>
      </c>
      <c r="I273" s="848">
        <v>100</v>
      </c>
      <c r="K273" s="843" t="s">
        <v>560</v>
      </c>
      <c r="L273" s="837" t="s">
        <v>2427</v>
      </c>
      <c r="M273" s="791" t="s">
        <v>993</v>
      </c>
      <c r="N273" s="791" t="str">
        <f t="shared" si="4"/>
        <v>1400000693</v>
      </c>
      <c r="O273" s="838" t="e">
        <f>SUMIF('[6]Расходы (ведомств.)'!$H$10:$H$17581,N273,'[6]Расходы (ведомств.)'!$I$10:$I$17581)/1000000</f>
        <v>#VALUE!</v>
      </c>
      <c r="P273" s="838" t="e">
        <f>SUMIF('[6]Расходы (ведомств.)'!$H$10:$H$17581,N273,'[6]Расходы (ведомств.)'!$J$10:$J$17581)/1000000</f>
        <v>#VALUE!</v>
      </c>
      <c r="Q273" s="838">
        <v>10995.546700000001</v>
      </c>
      <c r="R273" s="838">
        <v>10995.546700000001</v>
      </c>
    </row>
    <row r="274" spans="1:18" ht="17.649999999999999" customHeight="1" x14ac:dyDescent="0.2">
      <c r="A274" s="845">
        <v>17</v>
      </c>
      <c r="B274" s="846" t="s">
        <v>913</v>
      </c>
      <c r="C274" s="847"/>
      <c r="D274" s="847" t="s">
        <v>1361</v>
      </c>
      <c r="E274" s="848"/>
      <c r="F274" s="848">
        <v>0.24</v>
      </c>
      <c r="G274" s="848">
        <v>0.24</v>
      </c>
      <c r="H274" s="848"/>
      <c r="I274" s="848">
        <v>100</v>
      </c>
      <c r="K274" s="843" t="s">
        <v>560</v>
      </c>
      <c r="L274" s="837" t="s">
        <v>2427</v>
      </c>
      <c r="M274" s="791" t="s">
        <v>1361</v>
      </c>
      <c r="N274" s="791" t="str">
        <f t="shared" si="4"/>
        <v>1400000777</v>
      </c>
      <c r="O274" s="838" t="e">
        <f>SUMIF('[6]Расходы (ведомств.)'!$H$10:$H$17581,N274,'[6]Расходы (ведомств.)'!$I$10:$I$17581)/1000000</f>
        <v>#VALUE!</v>
      </c>
      <c r="P274" s="838" t="e">
        <f>SUMIF('[6]Расходы (ведомств.)'!$H$10:$H$17581,N274,'[6]Расходы (ведомств.)'!$J$10:$J$17581)/1000000</f>
        <v>#VALUE!</v>
      </c>
      <c r="Q274" s="838">
        <v>0.24</v>
      </c>
      <c r="R274" s="838">
        <v>0.24</v>
      </c>
    </row>
    <row r="275" spans="1:18" ht="28.9" customHeight="1" x14ac:dyDescent="0.2">
      <c r="A275" s="849"/>
      <c r="B275" s="850" t="s">
        <v>1375</v>
      </c>
      <c r="C275" s="851" t="s">
        <v>361</v>
      </c>
      <c r="D275" s="851"/>
      <c r="E275" s="844">
        <v>117346.3</v>
      </c>
      <c r="F275" s="844">
        <v>128525.47900000002</v>
      </c>
      <c r="G275" s="844">
        <v>126661.51501716999</v>
      </c>
      <c r="H275" s="844">
        <v>107.93822644358619</v>
      </c>
      <c r="I275" s="844">
        <v>98.549731930717002</v>
      </c>
      <c r="K275" s="843" t="s">
        <v>361</v>
      </c>
      <c r="L275" s="837" t="s">
        <v>2427</v>
      </c>
      <c r="N275" s="791" t="str">
        <f t="shared" si="4"/>
        <v>1500000</v>
      </c>
      <c r="O275" s="838" t="e">
        <f>SUMIF('[6]Расходы (ведомств.)'!$H$10:$H$17581,N275,'[6]Расходы (ведомств.)'!$I$10:$I$17581)/1000000</f>
        <v>#VALUE!</v>
      </c>
      <c r="P275" s="838" t="e">
        <f>SUMIF('[6]Расходы (ведомств.)'!$H$10:$H$17581,N275,'[6]Расходы (ведомств.)'!$J$10:$J$17581)/1000000</f>
        <v>#VALUE!</v>
      </c>
      <c r="Q275" s="838">
        <v>0</v>
      </c>
      <c r="R275" s="838">
        <v>0</v>
      </c>
    </row>
    <row r="276" spans="1:18" ht="28.9" customHeight="1" x14ac:dyDescent="0.2">
      <c r="A276" s="845">
        <v>1</v>
      </c>
      <c r="B276" s="846" t="s">
        <v>215</v>
      </c>
      <c r="C276" s="847"/>
      <c r="D276" s="847" t="s">
        <v>903</v>
      </c>
      <c r="E276" s="848">
        <v>103.9</v>
      </c>
      <c r="F276" s="848">
        <v>103.86</v>
      </c>
      <c r="G276" s="848">
        <v>98.791499999999999</v>
      </c>
      <c r="H276" s="848">
        <v>95.083253128007698</v>
      </c>
      <c r="I276" s="848">
        <v>95.119872905834782</v>
      </c>
      <c r="K276" s="843" t="s">
        <v>361</v>
      </c>
      <c r="L276" s="837" t="s">
        <v>2427</v>
      </c>
      <c r="M276" s="791" t="s">
        <v>903</v>
      </c>
      <c r="N276" s="791" t="str">
        <f t="shared" si="4"/>
        <v>1500000071</v>
      </c>
      <c r="O276" s="838" t="e">
        <f>SUMIF('[6]Расходы (ведомств.)'!$H$10:$H$17581,N276,'[6]Расходы (ведомств.)'!$I$10:$I$17581)/1000000</f>
        <v>#VALUE!</v>
      </c>
      <c r="P276" s="838" t="e">
        <f>SUMIF('[6]Расходы (ведомств.)'!$H$10:$H$17581,N276,'[6]Расходы (ведомств.)'!$J$10:$J$17581)/1000000</f>
        <v>#VALUE!</v>
      </c>
      <c r="Q276" s="838">
        <v>103.86</v>
      </c>
      <c r="R276" s="838">
        <v>98.791499999999999</v>
      </c>
    </row>
    <row r="277" spans="1:18" ht="17.649999999999999" customHeight="1" x14ac:dyDescent="0.2">
      <c r="A277" s="845">
        <v>2</v>
      </c>
      <c r="B277" s="846" t="s">
        <v>360</v>
      </c>
      <c r="C277" s="847"/>
      <c r="D277" s="847" t="s">
        <v>443</v>
      </c>
      <c r="E277" s="848">
        <v>1952</v>
      </c>
      <c r="F277" s="848">
        <v>1951.9649999999999</v>
      </c>
      <c r="G277" s="848">
        <v>1951.9649999999999</v>
      </c>
      <c r="H277" s="848">
        <v>99.998206967213108</v>
      </c>
      <c r="I277" s="848">
        <v>100</v>
      </c>
      <c r="K277" s="843" t="s">
        <v>361</v>
      </c>
      <c r="L277" s="837" t="s">
        <v>2427</v>
      </c>
      <c r="M277" s="791" t="s">
        <v>443</v>
      </c>
      <c r="N277" s="791" t="str">
        <f t="shared" si="4"/>
        <v>1500000074</v>
      </c>
      <c r="O277" s="838" t="e">
        <f>SUMIF('[6]Расходы (ведомств.)'!$H$10:$H$17581,N277,'[6]Расходы (ведомств.)'!$I$10:$I$17581)/1000000</f>
        <v>#VALUE!</v>
      </c>
      <c r="P277" s="838" t="e">
        <f>SUMIF('[6]Расходы (ведомств.)'!$H$10:$H$17581,N277,'[6]Расходы (ведомств.)'!$J$10:$J$17581)/1000000</f>
        <v>#VALUE!</v>
      </c>
      <c r="Q277" s="838">
        <v>1951.9649999999999</v>
      </c>
      <c r="R277" s="838">
        <v>1951.9649999999999</v>
      </c>
    </row>
    <row r="278" spans="1:18" ht="17.649999999999999" customHeight="1" x14ac:dyDescent="0.2">
      <c r="A278" s="845">
        <v>3</v>
      </c>
      <c r="B278" s="846" t="s">
        <v>83</v>
      </c>
      <c r="C278" s="847"/>
      <c r="D278" s="847" t="s">
        <v>296</v>
      </c>
      <c r="E278" s="848">
        <v>19115.8</v>
      </c>
      <c r="F278" s="848">
        <v>19115.824700000001</v>
      </c>
      <c r="G278" s="848">
        <v>18958.524099999999</v>
      </c>
      <c r="H278" s="848">
        <v>99.177246570899456</v>
      </c>
      <c r="I278" s="848">
        <v>99.177118421681271</v>
      </c>
      <c r="K278" s="843" t="s">
        <v>361</v>
      </c>
      <c r="L278" s="837" t="s">
        <v>2427</v>
      </c>
      <c r="M278" s="791" t="s">
        <v>296</v>
      </c>
      <c r="N278" s="791" t="str">
        <f t="shared" si="4"/>
        <v>1500000092</v>
      </c>
      <c r="O278" s="838" t="e">
        <f>SUMIF('[6]Расходы (ведомств.)'!$H$10:$H$17581,N278,'[6]Расходы (ведомств.)'!$I$10:$I$17581)/1000000</f>
        <v>#VALUE!</v>
      </c>
      <c r="P278" s="838" t="e">
        <f>SUMIF('[6]Расходы (ведомств.)'!$H$10:$H$17581,N278,'[6]Расходы (ведомств.)'!$J$10:$J$17581)/1000000</f>
        <v>#VALUE!</v>
      </c>
      <c r="Q278" s="838">
        <v>19115.824700000001</v>
      </c>
      <c r="R278" s="838">
        <v>18958.524099999999</v>
      </c>
    </row>
    <row r="279" spans="1:18" ht="27" customHeight="1" x14ac:dyDescent="0.2">
      <c r="A279" s="845">
        <v>4</v>
      </c>
      <c r="B279" s="846" t="s">
        <v>1834</v>
      </c>
      <c r="C279" s="847"/>
      <c r="D279" s="847" t="s">
        <v>750</v>
      </c>
      <c r="E279" s="848">
        <v>33653.300000000003</v>
      </c>
      <c r="F279" s="848">
        <v>33684.348899999997</v>
      </c>
      <c r="G279" s="848">
        <v>32894.994062099999</v>
      </c>
      <c r="H279" s="848">
        <v>97.746711502586663</v>
      </c>
      <c r="I279" s="848">
        <v>97.656612451547204</v>
      </c>
      <c r="K279" s="843" t="s">
        <v>361</v>
      </c>
      <c r="L279" s="837" t="s">
        <v>2427</v>
      </c>
      <c r="M279" s="791" t="s">
        <v>750</v>
      </c>
      <c r="N279" s="791" t="str">
        <f t="shared" si="4"/>
        <v>1500000139</v>
      </c>
      <c r="O279" s="838" t="e">
        <f>SUMIF('[6]Расходы (ведомств.)'!$H$10:$H$17581,N279,'[6]Расходы (ведомств.)'!$I$10:$I$17581)/1000000</f>
        <v>#VALUE!</v>
      </c>
      <c r="P279" s="838" t="e">
        <f>SUMIF('[6]Расходы (ведомств.)'!$H$10:$H$17581,N279,'[6]Расходы (ведомств.)'!$J$10:$J$17581)/1000000</f>
        <v>#VALUE!</v>
      </c>
      <c r="Q279" s="838">
        <v>33684.348899999997</v>
      </c>
      <c r="R279" s="838">
        <v>32894.994062099999</v>
      </c>
    </row>
    <row r="280" spans="1:18" ht="17.649999999999999" customHeight="1" x14ac:dyDescent="0.2">
      <c r="A280" s="845">
        <v>5</v>
      </c>
      <c r="B280" s="846" t="s">
        <v>147</v>
      </c>
      <c r="C280" s="847"/>
      <c r="D280" s="847" t="s">
        <v>85</v>
      </c>
      <c r="E280" s="848">
        <v>262.3</v>
      </c>
      <c r="F280" s="848">
        <v>262.26</v>
      </c>
      <c r="G280" s="848">
        <v>262.26</v>
      </c>
      <c r="H280" s="848">
        <v>99.984750285932137</v>
      </c>
      <c r="I280" s="848">
        <v>100</v>
      </c>
      <c r="K280" s="843" t="s">
        <v>361</v>
      </c>
      <c r="L280" s="837" t="s">
        <v>2427</v>
      </c>
      <c r="M280" s="791" t="s">
        <v>85</v>
      </c>
      <c r="N280" s="791" t="str">
        <f t="shared" si="4"/>
        <v>1500000153</v>
      </c>
      <c r="O280" s="838" t="e">
        <f>SUMIF('[6]Расходы (ведомств.)'!$H$10:$H$17581,N280,'[6]Расходы (ведомств.)'!$I$10:$I$17581)/1000000</f>
        <v>#VALUE!</v>
      </c>
      <c r="P280" s="838" t="e">
        <f>SUMIF('[6]Расходы (ведомств.)'!$H$10:$H$17581,N280,'[6]Расходы (ведомств.)'!$J$10:$J$17581)/1000000</f>
        <v>#VALUE!</v>
      </c>
      <c r="Q280" s="838">
        <v>262.26</v>
      </c>
      <c r="R280" s="838">
        <v>262.26</v>
      </c>
    </row>
    <row r="281" spans="1:18" ht="17.649999999999999" customHeight="1" x14ac:dyDescent="0.2">
      <c r="A281" s="845">
        <v>6</v>
      </c>
      <c r="B281" s="846" t="s">
        <v>328</v>
      </c>
      <c r="C281" s="847"/>
      <c r="D281" s="847" t="s">
        <v>911</v>
      </c>
      <c r="E281" s="848">
        <v>14931.9</v>
      </c>
      <c r="F281" s="848">
        <v>16902.3786</v>
      </c>
      <c r="G281" s="848">
        <v>17027.656785350002</v>
      </c>
      <c r="H281" s="848">
        <v>114.03543276709595</v>
      </c>
      <c r="I281" s="848">
        <v>100.74118671883258</v>
      </c>
      <c r="K281" s="843" t="s">
        <v>361</v>
      </c>
      <c r="L281" s="837" t="s">
        <v>2427</v>
      </c>
      <c r="M281" s="791" t="s">
        <v>911</v>
      </c>
      <c r="N281" s="791" t="str">
        <f t="shared" si="4"/>
        <v>1500000157</v>
      </c>
      <c r="O281" s="838" t="e">
        <f>SUMIF('[6]Расходы (ведомств.)'!$H$10:$H$17581,N281,'[6]Расходы (ведомств.)'!$I$10:$I$17581)/1000000</f>
        <v>#VALUE!</v>
      </c>
      <c r="P281" s="838" t="e">
        <f>SUMIF('[6]Расходы (ведомств.)'!$H$10:$H$17581,N281,'[6]Расходы (ведомств.)'!$J$10:$J$17581)/1000000</f>
        <v>#VALUE!</v>
      </c>
      <c r="Q281" s="838">
        <v>16902.3786</v>
      </c>
      <c r="R281" s="838">
        <v>17027.656785350002</v>
      </c>
    </row>
    <row r="282" spans="1:18" ht="17.649999999999999" customHeight="1" x14ac:dyDescent="0.2">
      <c r="A282" s="845">
        <v>7</v>
      </c>
      <c r="B282" s="846" t="s">
        <v>146</v>
      </c>
      <c r="C282" s="847"/>
      <c r="D282" s="847" t="s">
        <v>941</v>
      </c>
      <c r="E282" s="848">
        <v>1976.1000000000001</v>
      </c>
      <c r="F282" s="848">
        <v>3603.4470999999999</v>
      </c>
      <c r="G282" s="848">
        <v>3591.90419015</v>
      </c>
      <c r="H282" s="848">
        <v>181.76732909012699</v>
      </c>
      <c r="I282" s="848">
        <v>99.679670339825449</v>
      </c>
      <c r="K282" s="843" t="s">
        <v>361</v>
      </c>
      <c r="L282" s="837" t="s">
        <v>2427</v>
      </c>
      <c r="M282" s="791" t="s">
        <v>941</v>
      </c>
      <c r="N282" s="791" t="str">
        <f t="shared" si="4"/>
        <v>1500000161</v>
      </c>
      <c r="O282" s="838" t="e">
        <f>SUMIF('[6]Расходы (ведомств.)'!$H$10:$H$17581,N282,'[6]Расходы (ведомств.)'!$I$10:$I$17581)/1000000</f>
        <v>#VALUE!</v>
      </c>
      <c r="P282" s="838" t="e">
        <f>SUMIF('[6]Расходы (ведомств.)'!$H$10:$H$17581,N282,'[6]Расходы (ведомств.)'!$J$10:$J$17581)/1000000</f>
        <v>#VALUE!</v>
      </c>
      <c r="Q282" s="838">
        <v>3603.4470999999999</v>
      </c>
      <c r="R282" s="838">
        <v>3591.90419015</v>
      </c>
    </row>
    <row r="283" spans="1:18" ht="17.649999999999999" customHeight="1" x14ac:dyDescent="0.2">
      <c r="A283" s="845">
        <v>8</v>
      </c>
      <c r="B283" s="846" t="s">
        <v>1030</v>
      </c>
      <c r="C283" s="847"/>
      <c r="D283" s="847" t="s">
        <v>1031</v>
      </c>
      <c r="E283" s="848">
        <v>279</v>
      </c>
      <c r="F283" s="848">
        <v>332.35759999999999</v>
      </c>
      <c r="G283" s="848">
        <v>322.73511518999999</v>
      </c>
      <c r="H283" s="848">
        <v>115.67566852688171</v>
      </c>
      <c r="I283" s="848">
        <v>97.104779668044301</v>
      </c>
      <c r="K283" s="843" t="s">
        <v>361</v>
      </c>
      <c r="L283" s="837" t="s">
        <v>2427</v>
      </c>
      <c r="M283" s="791" t="s">
        <v>1031</v>
      </c>
      <c r="N283" s="791" t="str">
        <f t="shared" si="4"/>
        <v>1500000165</v>
      </c>
      <c r="O283" s="838" t="e">
        <f>SUMIF('[6]Расходы (ведомств.)'!$H$10:$H$17581,N283,'[6]Расходы (ведомств.)'!$I$10:$I$17581)/1000000</f>
        <v>#VALUE!</v>
      </c>
      <c r="P283" s="838" t="e">
        <f>SUMIF('[6]Расходы (ведомств.)'!$H$10:$H$17581,N283,'[6]Расходы (ведомств.)'!$J$10:$J$17581)/1000000</f>
        <v>#VALUE!</v>
      </c>
      <c r="Q283" s="838">
        <v>332.35759999999999</v>
      </c>
      <c r="R283" s="838">
        <v>322.73511518999999</v>
      </c>
    </row>
    <row r="284" spans="1:18" ht="28.9" customHeight="1" x14ac:dyDescent="0.2">
      <c r="A284" s="845">
        <v>9</v>
      </c>
      <c r="B284" s="846" t="s">
        <v>46</v>
      </c>
      <c r="C284" s="847"/>
      <c r="D284" s="847" t="s">
        <v>908</v>
      </c>
      <c r="E284" s="848">
        <v>51.9</v>
      </c>
      <c r="F284" s="848">
        <v>51.902999999999999</v>
      </c>
      <c r="G284" s="848">
        <v>42.749544610000001</v>
      </c>
      <c r="H284" s="848">
        <v>82.369064759152224</v>
      </c>
      <c r="I284" s="848">
        <v>82.36430381673506</v>
      </c>
      <c r="K284" s="843" t="s">
        <v>361</v>
      </c>
      <c r="L284" s="837" t="s">
        <v>2427</v>
      </c>
      <c r="M284" s="791" t="s">
        <v>908</v>
      </c>
      <c r="N284" s="791" t="str">
        <f t="shared" si="4"/>
        <v>1500000167</v>
      </c>
      <c r="O284" s="838" t="e">
        <f>SUMIF('[6]Расходы (ведомств.)'!$H$10:$H$17581,N284,'[6]Расходы (ведомств.)'!$I$10:$I$17581)/1000000</f>
        <v>#VALUE!</v>
      </c>
      <c r="P284" s="838" t="e">
        <f>SUMIF('[6]Расходы (ведомств.)'!$H$10:$H$17581,N284,'[6]Расходы (ведомств.)'!$J$10:$J$17581)/1000000</f>
        <v>#VALUE!</v>
      </c>
      <c r="Q284" s="838">
        <v>51.902999999999999</v>
      </c>
      <c r="R284" s="838">
        <v>42.749544610000001</v>
      </c>
    </row>
    <row r="285" spans="1:18" ht="17.649999999999999" customHeight="1" x14ac:dyDescent="0.2">
      <c r="A285" s="845">
        <v>10</v>
      </c>
      <c r="B285" s="846" t="s">
        <v>1029</v>
      </c>
      <c r="C285" s="847"/>
      <c r="D285" s="847" t="s">
        <v>940</v>
      </c>
      <c r="E285" s="848">
        <v>2220.3000000000002</v>
      </c>
      <c r="F285" s="848">
        <v>2330.4953</v>
      </c>
      <c r="G285" s="848">
        <v>2325.1674869600001</v>
      </c>
      <c r="H285" s="848">
        <v>104.72312241408818</v>
      </c>
      <c r="I285" s="848">
        <v>99.771387093550459</v>
      </c>
      <c r="K285" s="843" t="s">
        <v>361</v>
      </c>
      <c r="L285" s="837" t="s">
        <v>2427</v>
      </c>
      <c r="M285" s="791" t="s">
        <v>940</v>
      </c>
      <c r="N285" s="791" t="str">
        <f t="shared" si="4"/>
        <v>1500000168</v>
      </c>
      <c r="O285" s="838" t="e">
        <f>SUMIF('[6]Расходы (ведомств.)'!$H$10:$H$17581,N285,'[6]Расходы (ведомств.)'!$I$10:$I$17581)/1000000</f>
        <v>#VALUE!</v>
      </c>
      <c r="P285" s="838" t="e">
        <f>SUMIF('[6]Расходы (ведомств.)'!$H$10:$H$17581,N285,'[6]Расходы (ведомств.)'!$J$10:$J$17581)/1000000</f>
        <v>#VALUE!</v>
      </c>
      <c r="Q285" s="838">
        <v>2330.4953</v>
      </c>
      <c r="R285" s="838">
        <v>2325.1674869600001</v>
      </c>
    </row>
    <row r="286" spans="1:18" ht="17.649999999999999" customHeight="1" x14ac:dyDescent="0.2">
      <c r="A286" s="845">
        <v>11</v>
      </c>
      <c r="B286" s="846" t="s">
        <v>331</v>
      </c>
      <c r="C286" s="847"/>
      <c r="D286" s="847" t="s">
        <v>899</v>
      </c>
      <c r="E286" s="848">
        <v>322.60000000000002</v>
      </c>
      <c r="F286" s="848">
        <v>322.58699999999999</v>
      </c>
      <c r="G286" s="848">
        <v>319.70351326999997</v>
      </c>
      <c r="H286" s="848">
        <v>99.102142985120878</v>
      </c>
      <c r="I286" s="848">
        <v>99.106136722806554</v>
      </c>
      <c r="K286" s="843" t="s">
        <v>361</v>
      </c>
      <c r="L286" s="837" t="s">
        <v>2427</v>
      </c>
      <c r="M286" s="791" t="s">
        <v>899</v>
      </c>
      <c r="N286" s="791" t="str">
        <f t="shared" si="4"/>
        <v>1500000182</v>
      </c>
      <c r="O286" s="838" t="e">
        <f>SUMIF('[6]Расходы (ведомств.)'!$H$10:$H$17581,N286,'[6]Расходы (ведомств.)'!$I$10:$I$17581)/1000000</f>
        <v>#VALUE!</v>
      </c>
      <c r="P286" s="838" t="e">
        <f>SUMIF('[6]Расходы (ведомств.)'!$H$10:$H$17581,N286,'[6]Расходы (ведомств.)'!$J$10:$J$17581)/1000000</f>
        <v>#VALUE!</v>
      </c>
      <c r="Q286" s="838">
        <v>322.58699999999999</v>
      </c>
      <c r="R286" s="838">
        <v>319.70351326999997</v>
      </c>
    </row>
    <row r="287" spans="1:18" ht="40.35" customHeight="1" x14ac:dyDescent="0.2">
      <c r="A287" s="845">
        <v>12</v>
      </c>
      <c r="B287" s="846" t="s">
        <v>1025</v>
      </c>
      <c r="C287" s="847"/>
      <c r="D287" s="847" t="s">
        <v>860</v>
      </c>
      <c r="E287" s="848">
        <v>3533.5</v>
      </c>
      <c r="F287" s="848">
        <v>8533.4572000000007</v>
      </c>
      <c r="G287" s="848">
        <v>8533.4572000000007</v>
      </c>
      <c r="H287" s="848">
        <v>241.5015480401868</v>
      </c>
      <c r="I287" s="848">
        <v>100</v>
      </c>
      <c r="K287" s="843" t="s">
        <v>361</v>
      </c>
      <c r="L287" s="837" t="s">
        <v>2427</v>
      </c>
      <c r="M287" s="791" t="s">
        <v>860</v>
      </c>
      <c r="N287" s="791" t="str">
        <f t="shared" si="4"/>
        <v>1500000226</v>
      </c>
      <c r="O287" s="838" t="e">
        <f>SUMIF('[6]Расходы (ведомств.)'!$H$10:$H$17581,N287,'[6]Расходы (ведомств.)'!$I$10:$I$17581)/1000000</f>
        <v>#VALUE!</v>
      </c>
      <c r="P287" s="838" t="e">
        <f>SUMIF('[6]Расходы (ведомств.)'!$H$10:$H$17581,N287,'[6]Расходы (ведомств.)'!$J$10:$J$17581)/1000000</f>
        <v>#VALUE!</v>
      </c>
      <c r="Q287" s="838">
        <v>8533.4572000000007</v>
      </c>
      <c r="R287" s="838">
        <v>8533.4572000000007</v>
      </c>
    </row>
    <row r="288" spans="1:18" ht="17.649999999999999" customHeight="1" x14ac:dyDescent="0.2">
      <c r="A288" s="845">
        <v>13</v>
      </c>
      <c r="B288" s="846" t="s">
        <v>148</v>
      </c>
      <c r="C288" s="847"/>
      <c r="D288" s="847" t="s">
        <v>936</v>
      </c>
      <c r="E288" s="848">
        <v>647.20000000000005</v>
      </c>
      <c r="F288" s="848">
        <v>0</v>
      </c>
      <c r="G288" s="848">
        <v>0</v>
      </c>
      <c r="H288" s="848">
        <v>0</v>
      </c>
      <c r="I288" s="848"/>
      <c r="K288" s="843" t="s">
        <v>361</v>
      </c>
      <c r="L288" s="837" t="s">
        <v>2427</v>
      </c>
      <c r="M288" s="791" t="s">
        <v>936</v>
      </c>
      <c r="N288" s="791" t="str">
        <f t="shared" si="4"/>
        <v>1500000307</v>
      </c>
      <c r="O288" s="838" t="e">
        <f>SUMIF('[6]Расходы (ведомств.)'!$H$10:$H$17581,N288,'[6]Расходы (ведомств.)'!$I$10:$I$17581)/1000000</f>
        <v>#VALUE!</v>
      </c>
      <c r="P288" s="838" t="e">
        <f>SUMIF('[6]Расходы (ведомств.)'!$H$10:$H$17581,N288,'[6]Расходы (ведомств.)'!$J$10:$J$17581)/1000000</f>
        <v>#VALUE!</v>
      </c>
      <c r="Q288" s="838">
        <v>0</v>
      </c>
      <c r="R288" s="838">
        <v>0</v>
      </c>
    </row>
    <row r="289" spans="1:18" ht="28.9" customHeight="1" x14ac:dyDescent="0.2">
      <c r="A289" s="845">
        <v>14</v>
      </c>
      <c r="B289" s="846" t="s">
        <v>130</v>
      </c>
      <c r="C289" s="847"/>
      <c r="D289" s="847" t="s">
        <v>898</v>
      </c>
      <c r="E289" s="848">
        <v>38073.4</v>
      </c>
      <c r="F289" s="848">
        <v>41107.214599999999</v>
      </c>
      <c r="G289" s="848">
        <v>40108.226519540003</v>
      </c>
      <c r="H289" s="848">
        <v>105.3444833388665</v>
      </c>
      <c r="I289" s="848">
        <v>97.569798658992582</v>
      </c>
      <c r="K289" s="843" t="s">
        <v>361</v>
      </c>
      <c r="L289" s="837" t="s">
        <v>2427</v>
      </c>
      <c r="M289" s="791" t="s">
        <v>898</v>
      </c>
      <c r="N289" s="791" t="str">
        <f t="shared" si="4"/>
        <v>1500000321</v>
      </c>
      <c r="O289" s="838" t="e">
        <f>SUMIF('[6]Расходы (ведомств.)'!$H$10:$H$17581,N289,'[6]Расходы (ведомств.)'!$I$10:$I$17581)/1000000</f>
        <v>#VALUE!</v>
      </c>
      <c r="P289" s="838" t="e">
        <f>SUMIF('[6]Расходы (ведомств.)'!$H$10:$H$17581,N289,'[6]Расходы (ведомств.)'!$J$10:$J$17581)/1000000</f>
        <v>#VALUE!</v>
      </c>
      <c r="Q289" s="838">
        <v>41107.214599999999</v>
      </c>
      <c r="R289" s="838">
        <v>40108.226519540003</v>
      </c>
    </row>
    <row r="290" spans="1:18" ht="51.6" customHeight="1" x14ac:dyDescent="0.2">
      <c r="A290" s="845">
        <v>15</v>
      </c>
      <c r="B290" s="846" t="s">
        <v>2357</v>
      </c>
      <c r="C290" s="847"/>
      <c r="D290" s="847" t="s">
        <v>1358</v>
      </c>
      <c r="E290" s="848">
        <v>223.4</v>
      </c>
      <c r="F290" s="848">
        <v>223.38</v>
      </c>
      <c r="G290" s="848">
        <v>223.38</v>
      </c>
      <c r="H290" s="848">
        <v>99.991047448522835</v>
      </c>
      <c r="I290" s="848">
        <v>100</v>
      </c>
      <c r="K290" s="843" t="s">
        <v>361</v>
      </c>
      <c r="L290" s="837" t="s">
        <v>2427</v>
      </c>
      <c r="M290" s="791" t="s">
        <v>1358</v>
      </c>
      <c r="N290" s="791" t="str">
        <f t="shared" si="4"/>
        <v>1500000384</v>
      </c>
      <c r="O290" s="838" t="e">
        <f>SUMIF('[6]Расходы (ведомств.)'!$H$10:$H$17581,N290,'[6]Расходы (ведомств.)'!$I$10:$I$17581)/1000000</f>
        <v>#VALUE!</v>
      </c>
      <c r="P290" s="838" t="e">
        <f>SUMIF('[6]Расходы (ведомств.)'!$H$10:$H$17581,N290,'[6]Расходы (ведомств.)'!$J$10:$J$17581)/1000000</f>
        <v>#VALUE!</v>
      </c>
      <c r="Q290" s="838">
        <v>223.38</v>
      </c>
      <c r="R290" s="838">
        <v>223.38</v>
      </c>
    </row>
    <row r="291" spans="1:18" ht="33.75" customHeight="1" x14ac:dyDescent="0.2">
      <c r="A291" s="849"/>
      <c r="B291" s="850" t="s">
        <v>1376</v>
      </c>
      <c r="C291" s="851" t="s">
        <v>1346</v>
      </c>
      <c r="D291" s="851"/>
      <c r="E291" s="844">
        <v>122787.2</v>
      </c>
      <c r="F291" s="844">
        <v>169307.16899999997</v>
      </c>
      <c r="G291" s="844">
        <v>167634.81200423997</v>
      </c>
      <c r="H291" s="844">
        <v>136.52466381205858</v>
      </c>
      <c r="I291" s="844">
        <v>99.012234977622242</v>
      </c>
      <c r="K291" s="843" t="s">
        <v>1346</v>
      </c>
      <c r="L291" s="837" t="s">
        <v>2427</v>
      </c>
      <c r="N291" s="791" t="str">
        <f t="shared" si="4"/>
        <v>1600000</v>
      </c>
      <c r="O291" s="838" t="e">
        <f>SUMIF('[6]Расходы (ведомств.)'!$H$10:$H$17581,N291,'[6]Расходы (ведомств.)'!$I$10:$I$17581)/1000000</f>
        <v>#VALUE!</v>
      </c>
      <c r="P291" s="838" t="e">
        <f>SUMIF('[6]Расходы (ведомств.)'!$H$10:$H$17581,N291,'[6]Расходы (ведомств.)'!$J$10:$J$17581)/1000000</f>
        <v>#VALUE!</v>
      </c>
      <c r="Q291" s="838">
        <v>0</v>
      </c>
      <c r="R291" s="838">
        <v>0</v>
      </c>
    </row>
    <row r="292" spans="1:18" ht="28.9" customHeight="1" x14ac:dyDescent="0.2">
      <c r="A292" s="845">
        <v>1</v>
      </c>
      <c r="B292" s="846" t="s">
        <v>1835</v>
      </c>
      <c r="C292" s="847"/>
      <c r="D292" s="847" t="s">
        <v>710</v>
      </c>
      <c r="E292" s="848">
        <v>118500</v>
      </c>
      <c r="F292" s="848">
        <v>164959.4252</v>
      </c>
      <c r="G292" s="848">
        <v>163372.9047631</v>
      </c>
      <c r="H292" s="848">
        <v>137.86743017983122</v>
      </c>
      <c r="I292" s="848">
        <v>99.038235957129174</v>
      </c>
      <c r="K292" s="843" t="s">
        <v>1346</v>
      </c>
      <c r="L292" s="837" t="s">
        <v>2427</v>
      </c>
      <c r="M292" s="791" t="s">
        <v>710</v>
      </c>
      <c r="N292" s="791" t="str">
        <f t="shared" si="4"/>
        <v>1600000020</v>
      </c>
      <c r="O292" s="838" t="e">
        <f>SUMIF('[6]Расходы (ведомств.)'!$H$10:$H$17581,N292,'[6]Расходы (ведомств.)'!$I$10:$I$17581)/1000000</f>
        <v>#VALUE!</v>
      </c>
      <c r="P292" s="838" t="e">
        <f>SUMIF('[6]Расходы (ведомств.)'!$H$10:$H$17581,N292,'[6]Расходы (ведомств.)'!$J$10:$J$17581)/1000000</f>
        <v>#VALUE!</v>
      </c>
      <c r="Q292" s="838">
        <v>164959.4252</v>
      </c>
      <c r="R292" s="838">
        <v>163372.9047631</v>
      </c>
    </row>
    <row r="293" spans="1:18" ht="17.649999999999999" customHeight="1" x14ac:dyDescent="0.2">
      <c r="A293" s="845">
        <v>2</v>
      </c>
      <c r="B293" s="846" t="s">
        <v>320</v>
      </c>
      <c r="C293" s="847"/>
      <c r="D293" s="847" t="s">
        <v>904</v>
      </c>
      <c r="E293" s="848">
        <v>747</v>
      </c>
      <c r="F293" s="848">
        <v>747</v>
      </c>
      <c r="G293" s="848">
        <v>747</v>
      </c>
      <c r="H293" s="848">
        <v>100</v>
      </c>
      <c r="I293" s="848">
        <v>100</v>
      </c>
      <c r="K293" s="843" t="s">
        <v>1346</v>
      </c>
      <c r="L293" s="837" t="s">
        <v>2427</v>
      </c>
      <c r="M293" s="791" t="s">
        <v>904</v>
      </c>
      <c r="N293" s="791" t="str">
        <f t="shared" si="4"/>
        <v>1600000049</v>
      </c>
      <c r="O293" s="838" t="e">
        <f>SUMIF('[6]Расходы (ведомств.)'!$H$10:$H$17581,N293,'[6]Расходы (ведомств.)'!$I$10:$I$17581)/1000000</f>
        <v>#VALUE!</v>
      </c>
      <c r="P293" s="838" t="e">
        <f>SUMIF('[6]Расходы (ведомств.)'!$H$10:$H$17581,N293,'[6]Расходы (ведомств.)'!$J$10:$J$17581)/1000000</f>
        <v>#VALUE!</v>
      </c>
      <c r="Q293" s="838">
        <v>747</v>
      </c>
      <c r="R293" s="838">
        <v>747</v>
      </c>
    </row>
    <row r="294" spans="1:18" ht="28.9" customHeight="1" x14ac:dyDescent="0.2">
      <c r="A294" s="845">
        <v>3</v>
      </c>
      <c r="B294" s="846" t="s">
        <v>43</v>
      </c>
      <c r="C294" s="847"/>
      <c r="D294" s="847" t="s">
        <v>950</v>
      </c>
      <c r="E294" s="848">
        <v>18</v>
      </c>
      <c r="F294" s="848">
        <v>18</v>
      </c>
      <c r="G294" s="848">
        <v>18</v>
      </c>
      <c r="H294" s="848">
        <v>100</v>
      </c>
      <c r="I294" s="848">
        <v>100</v>
      </c>
      <c r="K294" s="843" t="s">
        <v>1346</v>
      </c>
      <c r="L294" s="837" t="s">
        <v>2427</v>
      </c>
      <c r="M294" s="791" t="s">
        <v>950</v>
      </c>
      <c r="N294" s="791" t="str">
        <f t="shared" si="4"/>
        <v>1600000051</v>
      </c>
      <c r="O294" s="838" t="e">
        <f>SUMIF('[6]Расходы (ведомств.)'!$H$10:$H$17581,N294,'[6]Расходы (ведомств.)'!$I$10:$I$17581)/1000000</f>
        <v>#VALUE!</v>
      </c>
      <c r="P294" s="838" t="e">
        <f>SUMIF('[6]Расходы (ведомств.)'!$H$10:$H$17581,N294,'[6]Расходы (ведомств.)'!$J$10:$J$17581)/1000000</f>
        <v>#VALUE!</v>
      </c>
      <c r="Q294" s="838">
        <v>18</v>
      </c>
      <c r="R294" s="838">
        <v>18</v>
      </c>
    </row>
    <row r="295" spans="1:18" ht="17.649999999999999" customHeight="1" x14ac:dyDescent="0.2">
      <c r="A295" s="845">
        <v>4</v>
      </c>
      <c r="B295" s="846" t="s">
        <v>360</v>
      </c>
      <c r="C295" s="847"/>
      <c r="D295" s="847" t="s">
        <v>443</v>
      </c>
      <c r="E295" s="848">
        <v>755.30000000000007</v>
      </c>
      <c r="F295" s="848">
        <v>755.3</v>
      </c>
      <c r="G295" s="848">
        <v>755.3</v>
      </c>
      <c r="H295" s="848">
        <v>99.999999999999986</v>
      </c>
      <c r="I295" s="848">
        <v>100</v>
      </c>
      <c r="K295" s="843" t="s">
        <v>1346</v>
      </c>
      <c r="L295" s="837" t="s">
        <v>2427</v>
      </c>
      <c r="M295" s="791" t="s">
        <v>443</v>
      </c>
      <c r="N295" s="791" t="str">
        <f t="shared" si="4"/>
        <v>1600000074</v>
      </c>
      <c r="O295" s="838" t="e">
        <f>SUMIF('[6]Расходы (ведомств.)'!$H$10:$H$17581,N295,'[6]Расходы (ведомств.)'!$I$10:$I$17581)/1000000</f>
        <v>#VALUE!</v>
      </c>
      <c r="P295" s="838" t="e">
        <f>SUMIF('[6]Расходы (ведомств.)'!$H$10:$H$17581,N295,'[6]Расходы (ведомств.)'!$J$10:$J$17581)/1000000</f>
        <v>#VALUE!</v>
      </c>
      <c r="Q295" s="838">
        <v>755.3</v>
      </c>
      <c r="R295" s="838">
        <v>755.3</v>
      </c>
    </row>
    <row r="296" spans="1:18" ht="28.9" customHeight="1" x14ac:dyDescent="0.2">
      <c r="A296" s="845">
        <v>5</v>
      </c>
      <c r="B296" s="846" t="s">
        <v>917</v>
      </c>
      <c r="C296" s="847"/>
      <c r="D296" s="847" t="s">
        <v>918</v>
      </c>
      <c r="E296" s="848">
        <v>0.4</v>
      </c>
      <c r="F296" s="848">
        <v>0.41399999999999998</v>
      </c>
      <c r="G296" s="848">
        <v>0</v>
      </c>
      <c r="H296" s="848">
        <v>0</v>
      </c>
      <c r="I296" s="848">
        <v>0</v>
      </c>
      <c r="K296" s="843" t="s">
        <v>1346</v>
      </c>
      <c r="L296" s="837" t="s">
        <v>2427</v>
      </c>
      <c r="M296" s="791" t="s">
        <v>918</v>
      </c>
      <c r="N296" s="791" t="str">
        <f t="shared" si="4"/>
        <v>1600000149</v>
      </c>
      <c r="O296" s="838" t="e">
        <f>SUMIF('[6]Расходы (ведомств.)'!$H$10:$H$17581,N296,'[6]Расходы (ведомств.)'!$I$10:$I$17581)/1000000</f>
        <v>#VALUE!</v>
      </c>
      <c r="P296" s="838" t="e">
        <f>SUMIF('[6]Расходы (ведомств.)'!$H$10:$H$17581,N296,'[6]Расходы (ведомств.)'!$J$10:$J$17581)/1000000</f>
        <v>#VALUE!</v>
      </c>
      <c r="Q296" s="838">
        <v>0.41399999999999998</v>
      </c>
      <c r="R296" s="838">
        <v>0</v>
      </c>
    </row>
    <row r="297" spans="1:18" ht="28.9" customHeight="1" x14ac:dyDescent="0.2">
      <c r="A297" s="845">
        <v>6</v>
      </c>
      <c r="B297" s="846" t="s">
        <v>214</v>
      </c>
      <c r="C297" s="847"/>
      <c r="D297" s="847" t="s">
        <v>939</v>
      </c>
      <c r="E297" s="848">
        <v>2480.7000000000003</v>
      </c>
      <c r="F297" s="848">
        <v>2541.2797999999998</v>
      </c>
      <c r="G297" s="848">
        <v>2494.5572411400003</v>
      </c>
      <c r="H297" s="848">
        <v>100.55860205345266</v>
      </c>
      <c r="I297" s="848">
        <v>98.161455544564618</v>
      </c>
      <c r="K297" s="843" t="s">
        <v>1346</v>
      </c>
      <c r="L297" s="837" t="s">
        <v>2427</v>
      </c>
      <c r="M297" s="791" t="s">
        <v>939</v>
      </c>
      <c r="N297" s="791" t="str">
        <f t="shared" si="4"/>
        <v>1600000172</v>
      </c>
      <c r="O297" s="838" t="e">
        <f>SUMIF('[6]Расходы (ведомств.)'!$H$10:$H$17581,N297,'[6]Расходы (ведомств.)'!$I$10:$I$17581)/1000000</f>
        <v>#VALUE!</v>
      </c>
      <c r="P297" s="838" t="e">
        <f>SUMIF('[6]Расходы (ведомств.)'!$H$10:$H$17581,N297,'[6]Расходы (ведомств.)'!$J$10:$J$17581)/1000000</f>
        <v>#VALUE!</v>
      </c>
      <c r="Q297" s="838">
        <v>2541.2797999999998</v>
      </c>
      <c r="R297" s="838">
        <v>2494.5572411400003</v>
      </c>
    </row>
    <row r="298" spans="1:18" ht="17.649999999999999" customHeight="1" x14ac:dyDescent="0.2">
      <c r="A298" s="845">
        <v>7</v>
      </c>
      <c r="B298" s="846" t="s">
        <v>227</v>
      </c>
      <c r="C298" s="847"/>
      <c r="D298" s="847" t="s">
        <v>751</v>
      </c>
      <c r="E298" s="848">
        <v>247.1</v>
      </c>
      <c r="F298" s="848">
        <v>247.05</v>
      </c>
      <c r="G298" s="848">
        <v>247.05</v>
      </c>
      <c r="H298" s="848">
        <v>99.979765277215705</v>
      </c>
      <c r="I298" s="848">
        <v>100</v>
      </c>
      <c r="K298" s="843" t="s">
        <v>1346</v>
      </c>
      <c r="L298" s="837" t="s">
        <v>2427</v>
      </c>
      <c r="M298" s="791" t="s">
        <v>751</v>
      </c>
      <c r="N298" s="791" t="str">
        <f t="shared" si="4"/>
        <v>1600000259</v>
      </c>
      <c r="O298" s="838" t="e">
        <f>SUMIF('[6]Расходы (ведомств.)'!$H$10:$H$17581,N298,'[6]Расходы (ведомств.)'!$I$10:$I$17581)/1000000</f>
        <v>#VALUE!</v>
      </c>
      <c r="P298" s="838" t="e">
        <f>SUMIF('[6]Расходы (ведомств.)'!$H$10:$H$17581,N298,'[6]Расходы (ведомств.)'!$J$10:$J$17581)/1000000</f>
        <v>#VALUE!</v>
      </c>
      <c r="Q298" s="838">
        <v>247.05</v>
      </c>
      <c r="R298" s="838">
        <v>247.05</v>
      </c>
    </row>
    <row r="299" spans="1:18" ht="17.649999999999999" customHeight="1" x14ac:dyDescent="0.2">
      <c r="A299" s="845">
        <v>8</v>
      </c>
      <c r="B299" s="846" t="s">
        <v>273</v>
      </c>
      <c r="C299" s="847"/>
      <c r="D299" s="847" t="s">
        <v>910</v>
      </c>
      <c r="E299" s="848">
        <v>38.700000000000003</v>
      </c>
      <c r="F299" s="848">
        <v>38.700000000000003</v>
      </c>
      <c r="G299" s="848">
        <v>0</v>
      </c>
      <c r="H299" s="848">
        <v>0</v>
      </c>
      <c r="I299" s="848">
        <v>0</v>
      </c>
      <c r="K299" s="843" t="s">
        <v>1346</v>
      </c>
      <c r="L299" s="837" t="s">
        <v>2427</v>
      </c>
      <c r="M299" s="791" t="s">
        <v>910</v>
      </c>
      <c r="N299" s="791" t="str">
        <f t="shared" si="4"/>
        <v>1600000725</v>
      </c>
      <c r="O299" s="838" t="e">
        <f>SUMIF('[6]Расходы (ведомств.)'!$H$10:$H$17581,N299,'[6]Расходы (ведомств.)'!$I$10:$I$17581)/1000000</f>
        <v>#VALUE!</v>
      </c>
      <c r="P299" s="838" t="e">
        <f>SUMIF('[6]Расходы (ведомств.)'!$H$10:$H$17581,N299,'[6]Расходы (ведомств.)'!$J$10:$J$17581)/1000000</f>
        <v>#VALUE!</v>
      </c>
      <c r="Q299" s="838">
        <v>38.700000000000003</v>
      </c>
      <c r="R299" s="838">
        <v>0</v>
      </c>
    </row>
    <row r="300" spans="1:18" ht="34.5" customHeight="1" x14ac:dyDescent="0.2">
      <c r="A300" s="849"/>
      <c r="B300" s="850" t="s">
        <v>1377</v>
      </c>
      <c r="C300" s="851" t="s">
        <v>1378</v>
      </c>
      <c r="D300" s="851"/>
      <c r="E300" s="844">
        <v>85073.5</v>
      </c>
      <c r="F300" s="844">
        <v>85297.377800000002</v>
      </c>
      <c r="G300" s="844">
        <v>84050.471168050004</v>
      </c>
      <c r="H300" s="844">
        <v>98.797476497440456</v>
      </c>
      <c r="I300" s="844">
        <v>98.538165340939713</v>
      </c>
      <c r="K300" s="843" t="s">
        <v>1378</v>
      </c>
      <c r="L300" s="837" t="s">
        <v>2427</v>
      </c>
      <c r="N300" s="791" t="str">
        <f t="shared" si="4"/>
        <v>1700000</v>
      </c>
      <c r="O300" s="838" t="e">
        <f>SUMIF('[6]Расходы (ведомств.)'!$H$10:$H$17581,N300,'[6]Расходы (ведомств.)'!$I$10:$I$17581)/1000000</f>
        <v>#VALUE!</v>
      </c>
      <c r="P300" s="838" t="e">
        <f>SUMIF('[6]Расходы (ведомств.)'!$H$10:$H$17581,N300,'[6]Расходы (ведомств.)'!$J$10:$J$17581)/1000000</f>
        <v>#VALUE!</v>
      </c>
      <c r="Q300" s="838">
        <v>0</v>
      </c>
      <c r="R300" s="838">
        <v>0</v>
      </c>
    </row>
    <row r="301" spans="1:18" ht="28.9" customHeight="1" x14ac:dyDescent="0.2">
      <c r="A301" s="845">
        <v>1</v>
      </c>
      <c r="B301" s="846" t="s">
        <v>1835</v>
      </c>
      <c r="C301" s="847"/>
      <c r="D301" s="847" t="s">
        <v>710</v>
      </c>
      <c r="E301" s="848">
        <v>85073.5</v>
      </c>
      <c r="F301" s="848">
        <v>85297.377800000002</v>
      </c>
      <c r="G301" s="848">
        <v>84050.471168050004</v>
      </c>
      <c r="H301" s="848">
        <v>98.797476497440456</v>
      </c>
      <c r="I301" s="848">
        <v>98.538165340939713</v>
      </c>
      <c r="K301" s="843" t="s">
        <v>1378</v>
      </c>
      <c r="L301" s="837" t="s">
        <v>2427</v>
      </c>
      <c r="M301" s="791" t="s">
        <v>710</v>
      </c>
      <c r="N301" s="791" t="str">
        <f t="shared" si="4"/>
        <v>1700000020</v>
      </c>
      <c r="O301" s="838" t="e">
        <f>SUMIF('[6]Расходы (ведомств.)'!$H$10:$H$17581,N301,'[6]Расходы (ведомств.)'!$I$10:$I$17581)/1000000</f>
        <v>#VALUE!</v>
      </c>
      <c r="P301" s="838" t="e">
        <f>SUMIF('[6]Расходы (ведомств.)'!$H$10:$H$17581,N301,'[6]Расходы (ведомств.)'!$J$10:$J$17581)/1000000</f>
        <v>#VALUE!</v>
      </c>
      <c r="Q301" s="838">
        <v>85297.377800000002</v>
      </c>
      <c r="R301" s="838">
        <v>84050.471168050004</v>
      </c>
    </row>
    <row r="302" spans="1:18" ht="28.9" customHeight="1" x14ac:dyDescent="0.2">
      <c r="A302" s="849"/>
      <c r="B302" s="850" t="s">
        <v>1379</v>
      </c>
      <c r="C302" s="851" t="s">
        <v>1380</v>
      </c>
      <c r="D302" s="851"/>
      <c r="E302" s="844">
        <v>9480.8000000000011</v>
      </c>
      <c r="F302" s="844">
        <v>9480.7505000000001</v>
      </c>
      <c r="G302" s="844">
        <v>9399.91402767</v>
      </c>
      <c r="H302" s="844">
        <v>99.146844440026143</v>
      </c>
      <c r="I302" s="844">
        <v>99.147362096175826</v>
      </c>
      <c r="K302" s="843" t="s">
        <v>1380</v>
      </c>
      <c r="L302" s="837" t="s">
        <v>2427</v>
      </c>
      <c r="N302" s="791" t="str">
        <f t="shared" si="4"/>
        <v>1800000</v>
      </c>
      <c r="O302" s="838" t="e">
        <f>SUMIF('[6]Расходы (ведомств.)'!$H$10:$H$17581,N302,'[6]Расходы (ведомств.)'!$I$10:$I$17581)/1000000</f>
        <v>#VALUE!</v>
      </c>
      <c r="P302" s="838" t="e">
        <f>SUMIF('[6]Расходы (ведомств.)'!$H$10:$H$17581,N302,'[6]Расходы (ведомств.)'!$J$10:$J$17581)/1000000</f>
        <v>#VALUE!</v>
      </c>
      <c r="Q302" s="838">
        <v>0</v>
      </c>
      <c r="R302" s="838">
        <v>0</v>
      </c>
    </row>
    <row r="303" spans="1:18" ht="28.9" customHeight="1" x14ac:dyDescent="0.2">
      <c r="A303" s="845">
        <v>1</v>
      </c>
      <c r="B303" s="846" t="s">
        <v>1835</v>
      </c>
      <c r="C303" s="847"/>
      <c r="D303" s="847" t="s">
        <v>710</v>
      </c>
      <c r="E303" s="848">
        <v>9425.6</v>
      </c>
      <c r="F303" s="848">
        <v>9425.5504999999994</v>
      </c>
      <c r="G303" s="848">
        <v>9344.7140276699993</v>
      </c>
      <c r="H303" s="848">
        <v>99.141848027393479</v>
      </c>
      <c r="I303" s="848">
        <v>99.142368688916363</v>
      </c>
      <c r="K303" s="843" t="s">
        <v>1380</v>
      </c>
      <c r="L303" s="837" t="s">
        <v>2427</v>
      </c>
      <c r="M303" s="791" t="s">
        <v>710</v>
      </c>
      <c r="N303" s="791" t="str">
        <f t="shared" si="4"/>
        <v>1800000020</v>
      </c>
      <c r="O303" s="838" t="e">
        <f>SUMIF('[6]Расходы (ведомств.)'!$H$10:$H$17581,N303,'[6]Расходы (ведомств.)'!$I$10:$I$17581)/1000000</f>
        <v>#VALUE!</v>
      </c>
      <c r="P303" s="838" t="e">
        <f>SUMIF('[6]Расходы (ведомств.)'!$H$10:$H$17581,N303,'[6]Расходы (ведомств.)'!$J$10:$J$17581)/1000000</f>
        <v>#VALUE!</v>
      </c>
      <c r="Q303" s="838">
        <v>9425.5504999999994</v>
      </c>
      <c r="R303" s="838">
        <v>9344.7140276699993</v>
      </c>
    </row>
    <row r="304" spans="1:18" ht="17.649999999999999" customHeight="1" x14ac:dyDescent="0.2">
      <c r="A304" s="845">
        <v>2</v>
      </c>
      <c r="B304" s="846" t="s">
        <v>330</v>
      </c>
      <c r="C304" s="847"/>
      <c r="D304" s="847" t="s">
        <v>785</v>
      </c>
      <c r="E304" s="848">
        <v>55.2</v>
      </c>
      <c r="F304" s="848">
        <v>55.2</v>
      </c>
      <c r="G304" s="848">
        <v>55.2</v>
      </c>
      <c r="H304" s="848">
        <v>100</v>
      </c>
      <c r="I304" s="848">
        <v>100</v>
      </c>
      <c r="K304" s="843" t="s">
        <v>1380</v>
      </c>
      <c r="L304" s="837" t="s">
        <v>2427</v>
      </c>
      <c r="M304" s="791" t="s">
        <v>785</v>
      </c>
      <c r="N304" s="791" t="str">
        <f t="shared" si="4"/>
        <v>1800000110</v>
      </c>
      <c r="O304" s="838" t="e">
        <f>SUMIF('[6]Расходы (ведомств.)'!$H$10:$H$17581,N304,'[6]Расходы (ведомств.)'!$I$10:$I$17581)/1000000</f>
        <v>#VALUE!</v>
      </c>
      <c r="P304" s="838" t="e">
        <f>SUMIF('[6]Расходы (ведомств.)'!$H$10:$H$17581,N304,'[6]Расходы (ведомств.)'!$J$10:$J$17581)/1000000</f>
        <v>#VALUE!</v>
      </c>
      <c r="Q304" s="838">
        <v>55.2</v>
      </c>
      <c r="R304" s="838">
        <v>55.2</v>
      </c>
    </row>
    <row r="305" spans="1:18" ht="40.35" customHeight="1" x14ac:dyDescent="0.2">
      <c r="A305" s="849"/>
      <c r="B305" s="850" t="s">
        <v>1381</v>
      </c>
      <c r="C305" s="851" t="s">
        <v>1382</v>
      </c>
      <c r="D305" s="851"/>
      <c r="E305" s="844">
        <v>11845.5</v>
      </c>
      <c r="F305" s="844">
        <v>11908.492099999999</v>
      </c>
      <c r="G305" s="844">
        <v>11567.23925676</v>
      </c>
      <c r="H305" s="844">
        <v>97.6509160167152</v>
      </c>
      <c r="I305" s="844">
        <v>97.134374021711793</v>
      </c>
      <c r="K305" s="843" t="s">
        <v>1382</v>
      </c>
      <c r="L305" s="837" t="s">
        <v>2427</v>
      </c>
      <c r="N305" s="791" t="str">
        <f t="shared" si="4"/>
        <v>1900000</v>
      </c>
      <c r="O305" s="838" t="e">
        <f>SUMIF('[6]Расходы (ведомств.)'!$H$10:$H$17581,N305,'[6]Расходы (ведомств.)'!$I$10:$I$17581)/1000000</f>
        <v>#VALUE!</v>
      </c>
      <c r="P305" s="838" t="e">
        <f>SUMIF('[6]Расходы (ведомств.)'!$H$10:$H$17581,N305,'[6]Расходы (ведомств.)'!$J$10:$J$17581)/1000000</f>
        <v>#VALUE!</v>
      </c>
      <c r="Q305" s="838">
        <v>0</v>
      </c>
      <c r="R305" s="838">
        <v>0</v>
      </c>
    </row>
    <row r="306" spans="1:18" ht="28.9" customHeight="1" x14ac:dyDescent="0.2">
      <c r="A306" s="845">
        <v>1</v>
      </c>
      <c r="B306" s="846" t="s">
        <v>1835</v>
      </c>
      <c r="C306" s="847"/>
      <c r="D306" s="847" t="s">
        <v>710</v>
      </c>
      <c r="E306" s="848">
        <v>9981.1</v>
      </c>
      <c r="F306" s="848">
        <v>10044.098</v>
      </c>
      <c r="G306" s="848">
        <v>9708.5712694199992</v>
      </c>
      <c r="H306" s="848">
        <v>97.269552147759256</v>
      </c>
      <c r="I306" s="848">
        <v>96.659463790775433</v>
      </c>
      <c r="K306" s="843" t="s">
        <v>1382</v>
      </c>
      <c r="L306" s="837" t="s">
        <v>2427</v>
      </c>
      <c r="M306" s="791" t="s">
        <v>710</v>
      </c>
      <c r="N306" s="791" t="str">
        <f t="shared" si="4"/>
        <v>1900000020</v>
      </c>
      <c r="O306" s="838" t="e">
        <f>SUMIF('[6]Расходы (ведомств.)'!$H$10:$H$17581,N306,'[6]Расходы (ведомств.)'!$I$10:$I$17581)/1000000</f>
        <v>#VALUE!</v>
      </c>
      <c r="P306" s="838" t="e">
        <f>SUMIF('[6]Расходы (ведомств.)'!$H$10:$H$17581,N306,'[6]Расходы (ведомств.)'!$J$10:$J$17581)/1000000</f>
        <v>#VALUE!</v>
      </c>
      <c r="Q306" s="838">
        <v>10044.098</v>
      </c>
      <c r="R306" s="838">
        <v>9708.5712694199992</v>
      </c>
    </row>
    <row r="307" spans="1:18" ht="17.649999999999999" customHeight="1" x14ac:dyDescent="0.2">
      <c r="A307" s="845">
        <v>2</v>
      </c>
      <c r="B307" s="846" t="s">
        <v>360</v>
      </c>
      <c r="C307" s="847"/>
      <c r="D307" s="847" t="s">
        <v>443</v>
      </c>
      <c r="E307" s="848">
        <v>121.8</v>
      </c>
      <c r="F307" s="848">
        <v>121.83750000000001</v>
      </c>
      <c r="G307" s="848">
        <v>120.9935</v>
      </c>
      <c r="H307" s="848">
        <v>99.337848932676522</v>
      </c>
      <c r="I307" s="848">
        <v>99.307274033035796</v>
      </c>
      <c r="K307" s="843" t="s">
        <v>1382</v>
      </c>
      <c r="L307" s="837" t="s">
        <v>2427</v>
      </c>
      <c r="M307" s="791" t="s">
        <v>443</v>
      </c>
      <c r="N307" s="791" t="str">
        <f t="shared" si="4"/>
        <v>1900000074</v>
      </c>
      <c r="O307" s="838" t="e">
        <f>SUMIF('[6]Расходы (ведомств.)'!$H$10:$H$17581,N307,'[6]Расходы (ведомств.)'!$I$10:$I$17581)/1000000</f>
        <v>#VALUE!</v>
      </c>
      <c r="P307" s="838" t="e">
        <f>SUMIF('[6]Расходы (ведомств.)'!$H$10:$H$17581,N307,'[6]Расходы (ведомств.)'!$J$10:$J$17581)/1000000</f>
        <v>#VALUE!</v>
      </c>
      <c r="Q307" s="838">
        <v>121.83750000000001</v>
      </c>
      <c r="R307" s="838">
        <v>120.9935</v>
      </c>
    </row>
    <row r="308" spans="1:18" ht="17.649999999999999" customHeight="1" x14ac:dyDescent="0.2">
      <c r="A308" s="845">
        <v>3</v>
      </c>
      <c r="B308" s="846" t="s">
        <v>227</v>
      </c>
      <c r="C308" s="847"/>
      <c r="D308" s="847" t="s">
        <v>751</v>
      </c>
      <c r="E308" s="848">
        <v>719.7</v>
      </c>
      <c r="F308" s="848">
        <v>719.66160000000002</v>
      </c>
      <c r="G308" s="848">
        <v>716.66060700000003</v>
      </c>
      <c r="H308" s="848">
        <v>99.577686119216338</v>
      </c>
      <c r="I308" s="848">
        <v>99.58299942639708</v>
      </c>
      <c r="K308" s="843" t="s">
        <v>1382</v>
      </c>
      <c r="L308" s="837" t="s">
        <v>2427</v>
      </c>
      <c r="M308" s="791" t="s">
        <v>751</v>
      </c>
      <c r="N308" s="791" t="str">
        <f t="shared" si="4"/>
        <v>1900000259</v>
      </c>
      <c r="O308" s="838" t="e">
        <f>SUMIF('[6]Расходы (ведомств.)'!$H$10:$H$17581,N308,'[6]Расходы (ведомств.)'!$I$10:$I$17581)/1000000</f>
        <v>#VALUE!</v>
      </c>
      <c r="P308" s="838" t="e">
        <f>SUMIF('[6]Расходы (ведомств.)'!$H$10:$H$17581,N308,'[6]Расходы (ведомств.)'!$J$10:$J$17581)/1000000</f>
        <v>#VALUE!</v>
      </c>
      <c r="Q308" s="838">
        <v>719.66160000000002</v>
      </c>
      <c r="R308" s="838">
        <v>716.66060700000003</v>
      </c>
    </row>
    <row r="309" spans="1:18" ht="17.649999999999999" customHeight="1" x14ac:dyDescent="0.2">
      <c r="A309" s="845">
        <v>4</v>
      </c>
      <c r="B309" s="846" t="s">
        <v>402</v>
      </c>
      <c r="C309" s="847"/>
      <c r="D309" s="847" t="s">
        <v>1003</v>
      </c>
      <c r="E309" s="848">
        <v>57.6</v>
      </c>
      <c r="F309" s="848">
        <v>57.6</v>
      </c>
      <c r="G309" s="848">
        <v>57.6</v>
      </c>
      <c r="H309" s="848">
        <v>100</v>
      </c>
      <c r="I309" s="848">
        <v>100</v>
      </c>
      <c r="K309" s="843" t="s">
        <v>1382</v>
      </c>
      <c r="L309" s="837" t="s">
        <v>2427</v>
      </c>
      <c r="M309" s="791" t="s">
        <v>1003</v>
      </c>
      <c r="N309" s="791" t="str">
        <f t="shared" si="4"/>
        <v>1900000587</v>
      </c>
      <c r="O309" s="838" t="e">
        <f>SUMIF('[6]Расходы (ведомств.)'!$H$10:$H$17581,N309,'[6]Расходы (ведомств.)'!$I$10:$I$17581)/1000000</f>
        <v>#VALUE!</v>
      </c>
      <c r="P309" s="838" t="e">
        <f>SUMIF('[6]Расходы (ведомств.)'!$H$10:$H$17581,N309,'[6]Расходы (ведомств.)'!$J$10:$J$17581)/1000000</f>
        <v>#VALUE!</v>
      </c>
      <c r="Q309" s="838">
        <v>57.6</v>
      </c>
      <c r="R309" s="838">
        <v>57.6</v>
      </c>
    </row>
    <row r="310" spans="1:18" ht="17.649999999999999" customHeight="1" x14ac:dyDescent="0.2">
      <c r="A310" s="845">
        <v>5</v>
      </c>
      <c r="B310" s="846" t="s">
        <v>273</v>
      </c>
      <c r="C310" s="847"/>
      <c r="D310" s="847" t="s">
        <v>910</v>
      </c>
      <c r="E310" s="848">
        <v>965.30000000000007</v>
      </c>
      <c r="F310" s="848">
        <v>965.29499999999996</v>
      </c>
      <c r="G310" s="848">
        <v>963.41388033999988</v>
      </c>
      <c r="H310" s="848">
        <v>99.80460792914117</v>
      </c>
      <c r="I310" s="848">
        <v>99.805124893426353</v>
      </c>
      <c r="K310" s="843" t="s">
        <v>1382</v>
      </c>
      <c r="L310" s="837" t="s">
        <v>2427</v>
      </c>
      <c r="M310" s="791" t="s">
        <v>910</v>
      </c>
      <c r="N310" s="791" t="str">
        <f t="shared" si="4"/>
        <v>1900000725</v>
      </c>
      <c r="O310" s="838" t="e">
        <f>SUMIF('[6]Расходы (ведомств.)'!$H$10:$H$17581,N310,'[6]Расходы (ведомств.)'!$I$10:$I$17581)/1000000</f>
        <v>#VALUE!</v>
      </c>
      <c r="P310" s="838" t="e">
        <f>SUMIF('[6]Расходы (ведомств.)'!$H$10:$H$17581,N310,'[6]Расходы (ведомств.)'!$J$10:$J$17581)/1000000</f>
        <v>#VALUE!</v>
      </c>
      <c r="Q310" s="838">
        <v>965.29499999999996</v>
      </c>
      <c r="R310" s="838">
        <v>963.41388033999988</v>
      </c>
    </row>
    <row r="311" spans="1:18" ht="40.35" customHeight="1" x14ac:dyDescent="0.2">
      <c r="A311" s="849"/>
      <c r="B311" s="850" t="s">
        <v>1383</v>
      </c>
      <c r="C311" s="851" t="s">
        <v>1384</v>
      </c>
      <c r="D311" s="851"/>
      <c r="E311" s="844">
        <v>12861.4</v>
      </c>
      <c r="F311" s="844">
        <v>13627.4676</v>
      </c>
      <c r="G311" s="844">
        <v>10921.844081580002</v>
      </c>
      <c r="H311" s="844">
        <v>84.919558380736177</v>
      </c>
      <c r="I311" s="844">
        <v>80.145808466864395</v>
      </c>
      <c r="K311" s="843" t="s">
        <v>1384</v>
      </c>
      <c r="L311" s="837" t="s">
        <v>2427</v>
      </c>
      <c r="N311" s="791" t="str">
        <f t="shared" si="4"/>
        <v>2000000</v>
      </c>
      <c r="O311" s="838" t="e">
        <f>SUMIF('[6]Расходы (ведомств.)'!$H$10:$H$17581,N311,'[6]Расходы (ведомств.)'!$I$10:$I$17581)/1000000</f>
        <v>#VALUE!</v>
      </c>
      <c r="P311" s="838" t="e">
        <f>SUMIF('[6]Расходы (ведомств.)'!$H$10:$H$17581,N311,'[6]Расходы (ведомств.)'!$J$10:$J$17581)/1000000</f>
        <v>#VALUE!</v>
      </c>
      <c r="Q311" s="838">
        <v>0</v>
      </c>
      <c r="R311" s="838">
        <v>0</v>
      </c>
    </row>
    <row r="312" spans="1:18" ht="28.9" customHeight="1" x14ac:dyDescent="0.2">
      <c r="A312" s="845">
        <v>1</v>
      </c>
      <c r="B312" s="846" t="s">
        <v>1835</v>
      </c>
      <c r="C312" s="847"/>
      <c r="D312" s="847" t="s">
        <v>710</v>
      </c>
      <c r="E312" s="848">
        <v>10073.300000000001</v>
      </c>
      <c r="F312" s="848">
        <v>10739.4139</v>
      </c>
      <c r="G312" s="848">
        <v>8712.0283995600021</v>
      </c>
      <c r="H312" s="848">
        <v>86.486339129778727</v>
      </c>
      <c r="I312" s="848">
        <v>81.12200982923288</v>
      </c>
      <c r="K312" s="843" t="s">
        <v>1384</v>
      </c>
      <c r="L312" s="837" t="s">
        <v>2427</v>
      </c>
      <c r="M312" s="791" t="s">
        <v>710</v>
      </c>
      <c r="N312" s="791" t="str">
        <f t="shared" si="4"/>
        <v>2000000020</v>
      </c>
      <c r="O312" s="838" t="e">
        <f>SUMIF('[6]Расходы (ведомств.)'!$H$10:$H$17581,N312,'[6]Расходы (ведомств.)'!$I$10:$I$17581)/1000000</f>
        <v>#VALUE!</v>
      </c>
      <c r="P312" s="838" t="e">
        <f>SUMIF('[6]Расходы (ведомств.)'!$H$10:$H$17581,N312,'[6]Расходы (ведомств.)'!$J$10:$J$17581)/1000000</f>
        <v>#VALUE!</v>
      </c>
      <c r="Q312" s="838">
        <v>10739.4139</v>
      </c>
      <c r="R312" s="838">
        <v>8712.0283995600021</v>
      </c>
    </row>
    <row r="313" spans="1:18" ht="17.649999999999999" customHeight="1" x14ac:dyDescent="0.2">
      <c r="A313" s="845">
        <v>2</v>
      </c>
      <c r="B313" s="846" t="s">
        <v>915</v>
      </c>
      <c r="C313" s="847"/>
      <c r="D313" s="847" t="s">
        <v>916</v>
      </c>
      <c r="E313" s="848">
        <v>468.90000000000003</v>
      </c>
      <c r="F313" s="848">
        <v>468.9</v>
      </c>
      <c r="G313" s="848">
        <v>468.9</v>
      </c>
      <c r="H313" s="848">
        <v>99.999999999999986</v>
      </c>
      <c r="I313" s="848">
        <v>100</v>
      </c>
      <c r="K313" s="843" t="s">
        <v>1384</v>
      </c>
      <c r="L313" s="837" t="s">
        <v>2427</v>
      </c>
      <c r="M313" s="791" t="s">
        <v>916</v>
      </c>
      <c r="N313" s="791" t="str">
        <f t="shared" si="4"/>
        <v>2000000056</v>
      </c>
      <c r="O313" s="838" t="e">
        <f>SUMIF('[6]Расходы (ведомств.)'!$H$10:$H$17581,N313,'[6]Расходы (ведомств.)'!$I$10:$I$17581)/1000000</f>
        <v>#VALUE!</v>
      </c>
      <c r="P313" s="838" t="e">
        <f>SUMIF('[6]Расходы (ведомств.)'!$H$10:$H$17581,N313,'[6]Расходы (ведомств.)'!$J$10:$J$17581)/1000000</f>
        <v>#VALUE!</v>
      </c>
      <c r="Q313" s="838">
        <v>468.9</v>
      </c>
      <c r="R313" s="838">
        <v>468.9</v>
      </c>
    </row>
    <row r="314" spans="1:18" ht="17.649999999999999" customHeight="1" x14ac:dyDescent="0.2">
      <c r="A314" s="845">
        <v>3</v>
      </c>
      <c r="B314" s="846" t="s">
        <v>1034</v>
      </c>
      <c r="C314" s="847"/>
      <c r="D314" s="847" t="s">
        <v>949</v>
      </c>
      <c r="E314" s="848">
        <v>41.9</v>
      </c>
      <c r="F314" s="848">
        <v>41.85</v>
      </c>
      <c r="G314" s="848">
        <v>6.612139</v>
      </c>
      <c r="H314" s="848">
        <v>15.780761336515514</v>
      </c>
      <c r="I314" s="848">
        <v>15.799615292712065</v>
      </c>
      <c r="K314" s="843" t="s">
        <v>1384</v>
      </c>
      <c r="L314" s="837" t="s">
        <v>2427</v>
      </c>
      <c r="M314" s="791" t="s">
        <v>949</v>
      </c>
      <c r="N314" s="791" t="str">
        <f t="shared" si="4"/>
        <v>2000000060</v>
      </c>
      <c r="O314" s="838" t="e">
        <f>SUMIF('[6]Расходы (ведомств.)'!$H$10:$H$17581,N314,'[6]Расходы (ведомств.)'!$I$10:$I$17581)/1000000</f>
        <v>#VALUE!</v>
      </c>
      <c r="P314" s="838" t="e">
        <f>SUMIF('[6]Расходы (ведомств.)'!$H$10:$H$17581,N314,'[6]Расходы (ведомств.)'!$J$10:$J$17581)/1000000</f>
        <v>#VALUE!</v>
      </c>
      <c r="Q314" s="838">
        <v>41.85</v>
      </c>
      <c r="R314" s="838">
        <v>6.612139</v>
      </c>
    </row>
    <row r="315" spans="1:18" ht="17.649999999999999" customHeight="1" x14ac:dyDescent="0.2">
      <c r="A315" s="845">
        <v>4</v>
      </c>
      <c r="B315" s="846" t="s">
        <v>360</v>
      </c>
      <c r="C315" s="847"/>
      <c r="D315" s="847" t="s">
        <v>443</v>
      </c>
      <c r="E315" s="848">
        <v>1569.4</v>
      </c>
      <c r="F315" s="848">
        <v>1569.4087</v>
      </c>
      <c r="G315" s="848">
        <v>1562.1178</v>
      </c>
      <c r="H315" s="848">
        <v>99.535988275774173</v>
      </c>
      <c r="I315" s="848">
        <v>99.535436499109508</v>
      </c>
      <c r="K315" s="843" t="s">
        <v>1384</v>
      </c>
      <c r="L315" s="837" t="s">
        <v>2427</v>
      </c>
      <c r="M315" s="791" t="s">
        <v>443</v>
      </c>
      <c r="N315" s="791" t="str">
        <f t="shared" si="4"/>
        <v>2000000074</v>
      </c>
      <c r="O315" s="838" t="e">
        <f>SUMIF('[6]Расходы (ведомств.)'!$H$10:$H$17581,N315,'[6]Расходы (ведомств.)'!$I$10:$I$17581)/1000000</f>
        <v>#VALUE!</v>
      </c>
      <c r="P315" s="838" t="e">
        <f>SUMIF('[6]Расходы (ведомств.)'!$H$10:$H$17581,N315,'[6]Расходы (ведомств.)'!$J$10:$J$17581)/1000000</f>
        <v>#VALUE!</v>
      </c>
      <c r="Q315" s="838">
        <v>1569.4087</v>
      </c>
      <c r="R315" s="838">
        <v>1562.1178</v>
      </c>
    </row>
    <row r="316" spans="1:18" ht="17.649999999999999" customHeight="1" x14ac:dyDescent="0.2">
      <c r="A316" s="845">
        <v>5</v>
      </c>
      <c r="B316" s="846" t="s">
        <v>90</v>
      </c>
      <c r="C316" s="847"/>
      <c r="D316" s="847" t="s">
        <v>897</v>
      </c>
      <c r="E316" s="848">
        <v>707.9</v>
      </c>
      <c r="F316" s="848">
        <v>807.89499999999998</v>
      </c>
      <c r="G316" s="848">
        <v>172.18574302000002</v>
      </c>
      <c r="H316" s="848">
        <v>24.323455716909169</v>
      </c>
      <c r="I316" s="848">
        <v>21.312886330525625</v>
      </c>
      <c r="K316" s="843" t="s">
        <v>1384</v>
      </c>
      <c r="L316" s="837" t="s">
        <v>2427</v>
      </c>
      <c r="M316" s="791" t="s">
        <v>897</v>
      </c>
      <c r="N316" s="791" t="str">
        <f t="shared" si="4"/>
        <v>2000000388</v>
      </c>
      <c r="O316" s="838" t="e">
        <f>SUMIF('[6]Расходы (ведомств.)'!$H$10:$H$17581,N316,'[6]Расходы (ведомств.)'!$I$10:$I$17581)/1000000</f>
        <v>#VALUE!</v>
      </c>
      <c r="P316" s="838" t="e">
        <f>SUMIF('[6]Расходы (ведомств.)'!$H$10:$H$17581,N316,'[6]Расходы (ведомств.)'!$J$10:$J$17581)/1000000</f>
        <v>#VALUE!</v>
      </c>
      <c r="Q316" s="838">
        <v>807.89499999999998</v>
      </c>
      <c r="R316" s="838">
        <v>172.18574302000002</v>
      </c>
    </row>
    <row r="317" spans="1:18" ht="28.9" customHeight="1" x14ac:dyDescent="0.2">
      <c r="A317" s="849"/>
      <c r="B317" s="850" t="s">
        <v>1836</v>
      </c>
      <c r="C317" s="851" t="s">
        <v>1386</v>
      </c>
      <c r="D317" s="851"/>
      <c r="E317" s="844">
        <v>167636.1</v>
      </c>
      <c r="F317" s="844">
        <v>184660.44209999999</v>
      </c>
      <c r="G317" s="844">
        <v>169781.68256438</v>
      </c>
      <c r="H317" s="844">
        <v>101.27990484411174</v>
      </c>
      <c r="I317" s="844">
        <v>91.942638408954622</v>
      </c>
      <c r="K317" s="843" t="s">
        <v>1386</v>
      </c>
      <c r="L317" s="837" t="s">
        <v>2427</v>
      </c>
      <c r="N317" s="791" t="str">
        <f t="shared" si="4"/>
        <v>2100000</v>
      </c>
      <c r="O317" s="838" t="e">
        <f>SUMIF('[6]Расходы (ведомств.)'!$H$10:$H$17581,N317,'[6]Расходы (ведомств.)'!$I$10:$I$17581)/1000000</f>
        <v>#VALUE!</v>
      </c>
      <c r="P317" s="838" t="e">
        <f>SUMIF('[6]Расходы (ведомств.)'!$H$10:$H$17581,N317,'[6]Расходы (ведомств.)'!$J$10:$J$17581)/1000000</f>
        <v>#VALUE!</v>
      </c>
      <c r="Q317" s="838">
        <v>0</v>
      </c>
      <c r="R317" s="838">
        <v>0</v>
      </c>
    </row>
    <row r="318" spans="1:18" ht="28.9" customHeight="1" x14ac:dyDescent="0.2">
      <c r="A318" s="845">
        <v>1</v>
      </c>
      <c r="B318" s="846" t="s">
        <v>213</v>
      </c>
      <c r="C318" s="847"/>
      <c r="D318" s="847" t="s">
        <v>710</v>
      </c>
      <c r="E318" s="848">
        <v>876.4</v>
      </c>
      <c r="F318" s="848">
        <v>876.41499999999996</v>
      </c>
      <c r="G318" s="848">
        <v>827.12639999999999</v>
      </c>
      <c r="H318" s="848">
        <v>94.37772706526701</v>
      </c>
      <c r="I318" s="848">
        <v>94.376111773531946</v>
      </c>
      <c r="K318" s="843" t="s">
        <v>1386</v>
      </c>
      <c r="L318" s="837" t="s">
        <v>2427</v>
      </c>
      <c r="M318" s="791" t="s">
        <v>710</v>
      </c>
      <c r="N318" s="791" t="str">
        <f t="shared" si="4"/>
        <v>2100000020</v>
      </c>
      <c r="O318" s="838" t="e">
        <f>SUMIF('[6]Расходы (ведомств.)'!$H$10:$H$17581,N318,'[6]Расходы (ведомств.)'!$I$10:$I$17581)/1000000</f>
        <v>#VALUE!</v>
      </c>
      <c r="P318" s="838" t="e">
        <f>SUMIF('[6]Расходы (ведомств.)'!$H$10:$H$17581,N318,'[6]Расходы (ведомств.)'!$J$10:$J$17581)/1000000</f>
        <v>#VALUE!</v>
      </c>
      <c r="Q318" s="838">
        <v>876.41499999999996</v>
      </c>
      <c r="R318" s="838">
        <v>827.12639999999999</v>
      </c>
    </row>
    <row r="319" spans="1:18" ht="17.649999999999999" customHeight="1" x14ac:dyDescent="0.2">
      <c r="A319" s="845">
        <v>2</v>
      </c>
      <c r="B319" s="846" t="s">
        <v>83</v>
      </c>
      <c r="C319" s="847"/>
      <c r="D319" s="847" t="s">
        <v>296</v>
      </c>
      <c r="E319" s="848">
        <v>1102.8</v>
      </c>
      <c r="F319" s="848">
        <v>1102.7833000000001</v>
      </c>
      <c r="G319" s="848">
        <v>1102.7833000000001</v>
      </c>
      <c r="H319" s="848">
        <v>99.9984856728328</v>
      </c>
      <c r="I319" s="848">
        <v>100</v>
      </c>
      <c r="K319" s="843" t="s">
        <v>1386</v>
      </c>
      <c r="L319" s="837" t="s">
        <v>2427</v>
      </c>
      <c r="M319" s="791" t="s">
        <v>296</v>
      </c>
      <c r="N319" s="791" t="str">
        <f t="shared" si="4"/>
        <v>2100000092</v>
      </c>
      <c r="O319" s="838" t="e">
        <f>SUMIF('[6]Расходы (ведомств.)'!$H$10:$H$17581,N319,'[6]Расходы (ведомств.)'!$I$10:$I$17581)/1000000</f>
        <v>#VALUE!</v>
      </c>
      <c r="P319" s="838" t="e">
        <f>SUMIF('[6]Расходы (ведомств.)'!$H$10:$H$17581,N319,'[6]Расходы (ведомств.)'!$J$10:$J$17581)/1000000</f>
        <v>#VALUE!</v>
      </c>
      <c r="Q319" s="838">
        <v>1102.7833000000001</v>
      </c>
      <c r="R319" s="838">
        <v>1102.7833000000001</v>
      </c>
    </row>
    <row r="320" spans="1:18" ht="17.649999999999999" customHeight="1" x14ac:dyDescent="0.2">
      <c r="A320" s="845">
        <v>3</v>
      </c>
      <c r="B320" s="846" t="s">
        <v>315</v>
      </c>
      <c r="C320" s="847"/>
      <c r="D320" s="847" t="s">
        <v>69</v>
      </c>
      <c r="E320" s="848">
        <v>1931.3</v>
      </c>
      <c r="F320" s="848">
        <v>1931.337</v>
      </c>
      <c r="G320" s="848">
        <v>1414.6804782300001</v>
      </c>
      <c r="H320" s="848">
        <v>73.250167153212857</v>
      </c>
      <c r="I320" s="848">
        <v>73.248763847531535</v>
      </c>
      <c r="K320" s="843" t="s">
        <v>1386</v>
      </c>
      <c r="L320" s="837" t="s">
        <v>2427</v>
      </c>
      <c r="M320" s="791" t="s">
        <v>69</v>
      </c>
      <c r="N320" s="791" t="str">
        <f t="shared" si="4"/>
        <v>2100000103</v>
      </c>
      <c r="O320" s="838" t="e">
        <f>SUMIF('[6]Расходы (ведомств.)'!$H$10:$H$17581,N320,'[6]Расходы (ведомств.)'!$I$10:$I$17581)/1000000</f>
        <v>#VALUE!</v>
      </c>
      <c r="P320" s="838" t="e">
        <f>SUMIF('[6]Расходы (ведомств.)'!$H$10:$H$17581,N320,'[6]Расходы (ведомств.)'!$J$10:$J$17581)/1000000</f>
        <v>#VALUE!</v>
      </c>
      <c r="Q320" s="838">
        <v>1931.337</v>
      </c>
      <c r="R320" s="838">
        <v>1414.6804782300001</v>
      </c>
    </row>
    <row r="321" spans="1:18" ht="28.9" customHeight="1" x14ac:dyDescent="0.2">
      <c r="A321" s="845">
        <v>4</v>
      </c>
      <c r="B321" s="846" t="s">
        <v>214</v>
      </c>
      <c r="C321" s="847"/>
      <c r="D321" s="847" t="s">
        <v>939</v>
      </c>
      <c r="E321" s="848">
        <v>2660.6</v>
      </c>
      <c r="F321" s="848">
        <v>2660.6404000000002</v>
      </c>
      <c r="G321" s="848">
        <v>2660.6404000000002</v>
      </c>
      <c r="H321" s="848">
        <v>100.00151845448397</v>
      </c>
      <c r="I321" s="848">
        <v>100</v>
      </c>
      <c r="K321" s="843" t="s">
        <v>1386</v>
      </c>
      <c r="L321" s="837" t="s">
        <v>2427</v>
      </c>
      <c r="M321" s="791" t="s">
        <v>939</v>
      </c>
      <c r="N321" s="791" t="str">
        <f t="shared" si="4"/>
        <v>2100000172</v>
      </c>
      <c r="O321" s="838" t="e">
        <f>SUMIF('[6]Расходы (ведомств.)'!$H$10:$H$17581,N321,'[6]Расходы (ведомств.)'!$I$10:$I$17581)/1000000</f>
        <v>#VALUE!</v>
      </c>
      <c r="P321" s="838" t="e">
        <f>SUMIF('[6]Расходы (ведомств.)'!$H$10:$H$17581,N321,'[6]Расходы (ведомств.)'!$J$10:$J$17581)/1000000</f>
        <v>#VALUE!</v>
      </c>
      <c r="Q321" s="838">
        <v>2660.6404000000002</v>
      </c>
      <c r="R321" s="838">
        <v>2660.6404000000002</v>
      </c>
    </row>
    <row r="322" spans="1:18" ht="40.35" customHeight="1" x14ac:dyDescent="0.2">
      <c r="A322" s="845">
        <v>5</v>
      </c>
      <c r="B322" s="846" t="s">
        <v>12</v>
      </c>
      <c r="C322" s="847"/>
      <c r="D322" s="847" t="s">
        <v>592</v>
      </c>
      <c r="E322" s="848">
        <v>383.8</v>
      </c>
      <c r="F322" s="848">
        <v>383.76</v>
      </c>
      <c r="G322" s="848">
        <v>287</v>
      </c>
      <c r="H322" s="848">
        <v>74.77853048462741</v>
      </c>
      <c r="I322" s="848">
        <v>74.786324786324784</v>
      </c>
      <c r="K322" s="843" t="s">
        <v>1386</v>
      </c>
      <c r="L322" s="837" t="s">
        <v>2427</v>
      </c>
      <c r="M322" s="791" t="s">
        <v>592</v>
      </c>
      <c r="N322" s="791" t="str">
        <f t="shared" si="4"/>
        <v>2100000177</v>
      </c>
      <c r="O322" s="838" t="e">
        <f>SUMIF('[6]Расходы (ведомств.)'!$H$10:$H$17581,N322,'[6]Расходы (ведомств.)'!$I$10:$I$17581)/1000000</f>
        <v>#VALUE!</v>
      </c>
      <c r="P322" s="838" t="e">
        <f>SUMIF('[6]Расходы (ведомств.)'!$H$10:$H$17581,N322,'[6]Расходы (ведомств.)'!$J$10:$J$17581)/1000000</f>
        <v>#VALUE!</v>
      </c>
      <c r="Q322" s="838">
        <v>383.76</v>
      </c>
      <c r="R322" s="838">
        <v>287</v>
      </c>
    </row>
    <row r="323" spans="1:18" ht="17.649999999999999" customHeight="1" x14ac:dyDescent="0.2">
      <c r="A323" s="845">
        <v>6</v>
      </c>
      <c r="B323" s="846" t="s">
        <v>15</v>
      </c>
      <c r="C323" s="847"/>
      <c r="D323" s="847" t="s">
        <v>593</v>
      </c>
      <c r="E323" s="848">
        <v>11348.1</v>
      </c>
      <c r="F323" s="848">
        <v>11348.0522</v>
      </c>
      <c r="G323" s="848">
        <v>11348.0522</v>
      </c>
      <c r="H323" s="848">
        <v>99.999578784113638</v>
      </c>
      <c r="I323" s="848">
        <v>100</v>
      </c>
      <c r="K323" s="843" t="s">
        <v>1386</v>
      </c>
      <c r="L323" s="837" t="s">
        <v>2427</v>
      </c>
      <c r="M323" s="791" t="s">
        <v>593</v>
      </c>
      <c r="N323" s="791" t="str">
        <f t="shared" si="4"/>
        <v>2100000187</v>
      </c>
      <c r="O323" s="838" t="e">
        <f>SUMIF('[6]Расходы (ведомств.)'!$H$10:$H$17581,N323,'[6]Расходы (ведомств.)'!$I$10:$I$17581)/1000000</f>
        <v>#VALUE!</v>
      </c>
      <c r="P323" s="838" t="e">
        <f>SUMIF('[6]Расходы (ведомств.)'!$H$10:$H$17581,N323,'[6]Расходы (ведомств.)'!$J$10:$J$17581)/1000000</f>
        <v>#VALUE!</v>
      </c>
      <c r="Q323" s="838">
        <v>11348.0522</v>
      </c>
      <c r="R323" s="838">
        <v>11348.0522</v>
      </c>
    </row>
    <row r="324" spans="1:18" ht="17.649999999999999" customHeight="1" x14ac:dyDescent="0.2">
      <c r="A324" s="845">
        <v>7</v>
      </c>
      <c r="B324" s="846" t="s">
        <v>447</v>
      </c>
      <c r="C324" s="847"/>
      <c r="D324" s="847" t="s">
        <v>594</v>
      </c>
      <c r="E324" s="848">
        <v>476.6</v>
      </c>
      <c r="F324" s="848">
        <v>476.577</v>
      </c>
      <c r="G324" s="848">
        <v>412.61063134</v>
      </c>
      <c r="H324" s="848">
        <v>86.573779131347038</v>
      </c>
      <c r="I324" s="848">
        <v>86.577957253497345</v>
      </c>
      <c r="K324" s="843" t="s">
        <v>1386</v>
      </c>
      <c r="L324" s="837" t="s">
        <v>2427</v>
      </c>
      <c r="M324" s="791" t="s">
        <v>594</v>
      </c>
      <c r="N324" s="791" t="str">
        <f t="shared" si="4"/>
        <v>2100000188</v>
      </c>
      <c r="O324" s="838" t="e">
        <f>SUMIF('[6]Расходы (ведомств.)'!$H$10:$H$17581,N324,'[6]Расходы (ведомств.)'!$I$10:$I$17581)/1000000</f>
        <v>#VALUE!</v>
      </c>
      <c r="P324" s="838" t="e">
        <f>SUMIF('[6]Расходы (ведомств.)'!$H$10:$H$17581,N324,'[6]Расходы (ведомств.)'!$J$10:$J$17581)/1000000</f>
        <v>#VALUE!</v>
      </c>
      <c r="Q324" s="838">
        <v>476.577</v>
      </c>
      <c r="R324" s="838">
        <v>412.61063134</v>
      </c>
    </row>
    <row r="325" spans="1:18" ht="17.649999999999999" customHeight="1" x14ac:dyDescent="0.2">
      <c r="A325" s="845">
        <v>8</v>
      </c>
      <c r="B325" s="846" t="s">
        <v>1837</v>
      </c>
      <c r="C325" s="847"/>
      <c r="D325" s="847" t="s">
        <v>751</v>
      </c>
      <c r="E325" s="848">
        <v>146140.6</v>
      </c>
      <c r="F325" s="848">
        <v>162923.07829999999</v>
      </c>
      <c r="G325" s="848">
        <v>149257.62433650001</v>
      </c>
      <c r="H325" s="848">
        <v>102.1328941693821</v>
      </c>
      <c r="I325" s="848">
        <v>91.61232766647278</v>
      </c>
      <c r="K325" s="843" t="s">
        <v>1386</v>
      </c>
      <c r="L325" s="837" t="s">
        <v>2427</v>
      </c>
      <c r="M325" s="791" t="s">
        <v>751</v>
      </c>
      <c r="N325" s="791" t="str">
        <f t="shared" si="4"/>
        <v>2100000259</v>
      </c>
      <c r="O325" s="838" t="e">
        <f>SUMIF('[6]Расходы (ведомств.)'!$H$10:$H$17581,N325,'[6]Расходы (ведомств.)'!$I$10:$I$17581)/1000000</f>
        <v>#VALUE!</v>
      </c>
      <c r="P325" s="838" t="e">
        <f>SUMIF('[6]Расходы (ведомств.)'!$H$10:$H$17581,N325,'[6]Расходы (ведомств.)'!$J$10:$J$17581)/1000000</f>
        <v>#VALUE!</v>
      </c>
      <c r="Q325" s="838">
        <v>162923.07829999999</v>
      </c>
      <c r="R325" s="838">
        <v>149257.62433650001</v>
      </c>
    </row>
    <row r="326" spans="1:18" ht="28.9" customHeight="1" x14ac:dyDescent="0.2">
      <c r="A326" s="845">
        <v>9</v>
      </c>
      <c r="B326" s="846" t="s">
        <v>130</v>
      </c>
      <c r="C326" s="847"/>
      <c r="D326" s="847" t="s">
        <v>898</v>
      </c>
      <c r="E326" s="848">
        <v>778.5</v>
      </c>
      <c r="F326" s="848">
        <v>778.5</v>
      </c>
      <c r="G326" s="848">
        <v>587.01650640000003</v>
      </c>
      <c r="H326" s="848">
        <v>75.403533256262051</v>
      </c>
      <c r="I326" s="848">
        <v>75.403533256262051</v>
      </c>
      <c r="K326" s="843" t="s">
        <v>1386</v>
      </c>
      <c r="L326" s="837" t="s">
        <v>2427</v>
      </c>
      <c r="M326" s="791" t="s">
        <v>898</v>
      </c>
      <c r="N326" s="791" t="str">
        <f t="shared" si="4"/>
        <v>2100000321</v>
      </c>
      <c r="O326" s="838" t="e">
        <f>SUMIF('[6]Расходы (ведомств.)'!$H$10:$H$17581,N326,'[6]Расходы (ведомств.)'!$I$10:$I$17581)/1000000</f>
        <v>#VALUE!</v>
      </c>
      <c r="P326" s="838" t="e">
        <f>SUMIF('[6]Расходы (ведомств.)'!$H$10:$H$17581,N326,'[6]Расходы (ведомств.)'!$J$10:$J$17581)/1000000</f>
        <v>#VALUE!</v>
      </c>
      <c r="Q326" s="838">
        <v>778.5</v>
      </c>
      <c r="R326" s="838">
        <v>587.01650640000003</v>
      </c>
    </row>
    <row r="327" spans="1:18" ht="17.649999999999999" customHeight="1" x14ac:dyDescent="0.2">
      <c r="A327" s="845">
        <v>10</v>
      </c>
      <c r="B327" s="846" t="s">
        <v>90</v>
      </c>
      <c r="C327" s="847"/>
      <c r="D327" s="847" t="s">
        <v>897</v>
      </c>
      <c r="E327" s="848">
        <v>848.4</v>
      </c>
      <c r="F327" s="848">
        <v>1090.2989</v>
      </c>
      <c r="G327" s="848">
        <v>795.14831190999996</v>
      </c>
      <c r="H327" s="848">
        <v>93.723280517444593</v>
      </c>
      <c r="I327" s="848">
        <v>72.92938770368383</v>
      </c>
      <c r="K327" s="843" t="s">
        <v>1386</v>
      </c>
      <c r="L327" s="837" t="s">
        <v>2427</v>
      </c>
      <c r="M327" s="791" t="s">
        <v>897</v>
      </c>
      <c r="N327" s="791" t="str">
        <f t="shared" si="4"/>
        <v>2100000388</v>
      </c>
      <c r="O327" s="838" t="e">
        <f>SUMIF('[6]Расходы (ведомств.)'!$H$10:$H$17581,N327,'[6]Расходы (ведомств.)'!$I$10:$I$17581)/1000000</f>
        <v>#VALUE!</v>
      </c>
      <c r="P327" s="838" t="e">
        <f>SUMIF('[6]Расходы (ведомств.)'!$H$10:$H$17581,N327,'[6]Расходы (ведомств.)'!$J$10:$J$17581)/1000000</f>
        <v>#VALUE!</v>
      </c>
      <c r="Q327" s="838">
        <v>1090.2989</v>
      </c>
      <c r="R327" s="838">
        <v>795.14831190999996</v>
      </c>
    </row>
    <row r="328" spans="1:18" ht="17.649999999999999" customHeight="1" x14ac:dyDescent="0.2">
      <c r="A328" s="845">
        <v>11</v>
      </c>
      <c r="B328" s="846" t="s">
        <v>273</v>
      </c>
      <c r="C328" s="847"/>
      <c r="D328" s="847" t="s">
        <v>910</v>
      </c>
      <c r="E328" s="848">
        <v>1089</v>
      </c>
      <c r="F328" s="848">
        <v>1089</v>
      </c>
      <c r="G328" s="848">
        <v>1089</v>
      </c>
      <c r="H328" s="848">
        <v>100</v>
      </c>
      <c r="I328" s="848">
        <v>100</v>
      </c>
      <c r="K328" s="843" t="s">
        <v>1386</v>
      </c>
      <c r="L328" s="837" t="s">
        <v>2427</v>
      </c>
      <c r="M328" s="791" t="s">
        <v>910</v>
      </c>
      <c r="N328" s="791" t="str">
        <f t="shared" si="4"/>
        <v>2100000725</v>
      </c>
      <c r="O328" s="838" t="e">
        <f>SUMIF('[6]Расходы (ведомств.)'!$H$10:$H$17581,N328,'[6]Расходы (ведомств.)'!$I$10:$I$17581)/1000000</f>
        <v>#VALUE!</v>
      </c>
      <c r="P328" s="838" t="e">
        <f>SUMIF('[6]Расходы (ведомств.)'!$H$10:$H$17581,N328,'[6]Расходы (ведомств.)'!$J$10:$J$17581)/1000000</f>
        <v>#VALUE!</v>
      </c>
      <c r="Q328" s="838">
        <v>1089</v>
      </c>
      <c r="R328" s="838">
        <v>1089</v>
      </c>
    </row>
    <row r="329" spans="1:18" ht="28.9" customHeight="1" x14ac:dyDescent="0.2">
      <c r="A329" s="849"/>
      <c r="B329" s="850" t="s">
        <v>1387</v>
      </c>
      <c r="C329" s="851" t="s">
        <v>1388</v>
      </c>
      <c r="D329" s="851"/>
      <c r="E329" s="844">
        <v>153247.5</v>
      </c>
      <c r="F329" s="844">
        <v>153483.69</v>
      </c>
      <c r="G329" s="844">
        <v>153059.69</v>
      </c>
      <c r="H329" s="844">
        <v>99.87744661413727</v>
      </c>
      <c r="I329" s="844">
        <v>99.723749148850928</v>
      </c>
      <c r="K329" s="843" t="s">
        <v>1386</v>
      </c>
      <c r="L329" s="837" t="s">
        <v>2427</v>
      </c>
      <c r="N329" s="791" t="str">
        <f t="shared" si="4"/>
        <v>2100000</v>
      </c>
      <c r="O329" s="838" t="e">
        <f>SUMIF('[6]Расходы (ведомств.)'!$H$10:$H$17581,N329,'[6]Расходы (ведомств.)'!$I$10:$I$17581)/1000000</f>
        <v>#VALUE!</v>
      </c>
      <c r="P329" s="838" t="e">
        <f>SUMIF('[6]Расходы (ведомств.)'!$H$10:$H$17581,N329,'[6]Расходы (ведомств.)'!$J$10:$J$17581)/1000000</f>
        <v>#VALUE!</v>
      </c>
      <c r="Q329" s="838">
        <v>0</v>
      </c>
      <c r="R329" s="838">
        <v>0</v>
      </c>
    </row>
    <row r="330" spans="1:18" ht="28.9" customHeight="1" x14ac:dyDescent="0.2">
      <c r="A330" s="845">
        <v>1</v>
      </c>
      <c r="B330" s="846" t="s">
        <v>213</v>
      </c>
      <c r="C330" s="847"/>
      <c r="D330" s="847" t="s">
        <v>710</v>
      </c>
      <c r="E330" s="848">
        <v>486.6</v>
      </c>
      <c r="F330" s="848">
        <v>486.6</v>
      </c>
      <c r="G330" s="848">
        <v>436.8</v>
      </c>
      <c r="H330" s="848">
        <v>89.765721331689278</v>
      </c>
      <c r="I330" s="848">
        <v>89.765721331689278</v>
      </c>
      <c r="K330" s="843" t="s">
        <v>1386</v>
      </c>
      <c r="L330" s="837" t="s">
        <v>2427</v>
      </c>
      <c r="M330" s="791" t="s">
        <v>710</v>
      </c>
      <c r="N330" s="791" t="str">
        <f t="shared" si="4"/>
        <v>2100000020</v>
      </c>
      <c r="O330" s="838" t="e">
        <f>SUMIF('[6]Расходы (ведомств.)'!$H$10:$H$17581,N330,'[6]Расходы (ведомств.)'!$I$10:$I$17581)/1000000</f>
        <v>#VALUE!</v>
      </c>
      <c r="P330" s="838" t="e">
        <f>SUMIF('[6]Расходы (ведомств.)'!$H$10:$H$17581,N330,'[6]Расходы (ведомств.)'!$J$10:$J$17581)/1000000</f>
        <v>#VALUE!</v>
      </c>
      <c r="Q330" s="838">
        <v>876.41499999999996</v>
      </c>
      <c r="R330" s="838">
        <v>827.12639999999999</v>
      </c>
    </row>
    <row r="331" spans="1:18" ht="17.649999999999999" customHeight="1" x14ac:dyDescent="0.2">
      <c r="A331" s="845">
        <v>2</v>
      </c>
      <c r="B331" s="846" t="s">
        <v>360</v>
      </c>
      <c r="C331" s="847"/>
      <c r="D331" s="847" t="s">
        <v>443</v>
      </c>
      <c r="E331" s="848">
        <v>650.6</v>
      </c>
      <c r="F331" s="848">
        <v>650.6</v>
      </c>
      <c r="G331" s="848">
        <v>582.1</v>
      </c>
      <c r="H331" s="848">
        <v>89.471257300952971</v>
      </c>
      <c r="I331" s="848">
        <v>89.471257300952971</v>
      </c>
      <c r="K331" s="843" t="s">
        <v>1386</v>
      </c>
      <c r="L331" s="837" t="s">
        <v>2427</v>
      </c>
      <c r="M331" s="791" t="s">
        <v>443</v>
      </c>
      <c r="N331" s="791" t="str">
        <f t="shared" si="4"/>
        <v>2100000074</v>
      </c>
      <c r="O331" s="838" t="e">
        <f>SUMIF('[6]Расходы (ведомств.)'!$H$10:$H$17581,N331,'[6]Расходы (ведомств.)'!$I$10:$I$17581)/1000000</f>
        <v>#VALUE!</v>
      </c>
      <c r="P331" s="838" t="e">
        <f>SUMIF('[6]Расходы (ведомств.)'!$H$10:$H$17581,N331,'[6]Расходы (ведомств.)'!$J$10:$J$17581)/1000000</f>
        <v>#VALUE!</v>
      </c>
      <c r="Q331" s="838">
        <v>0</v>
      </c>
      <c r="R331" s="838">
        <v>0</v>
      </c>
    </row>
    <row r="332" spans="1:18" ht="17.649999999999999" customHeight="1" x14ac:dyDescent="0.2">
      <c r="A332" s="845">
        <v>3</v>
      </c>
      <c r="B332" s="846" t="s">
        <v>83</v>
      </c>
      <c r="C332" s="847"/>
      <c r="D332" s="847" t="s">
        <v>296</v>
      </c>
      <c r="E332" s="848">
        <v>352</v>
      </c>
      <c r="F332" s="848">
        <v>352</v>
      </c>
      <c r="G332" s="848">
        <v>352</v>
      </c>
      <c r="H332" s="848">
        <v>100</v>
      </c>
      <c r="I332" s="848">
        <v>100</v>
      </c>
      <c r="K332" s="843" t="s">
        <v>1386</v>
      </c>
      <c r="L332" s="837" t="s">
        <v>2427</v>
      </c>
      <c r="M332" s="791" t="s">
        <v>296</v>
      </c>
      <c r="N332" s="791" t="str">
        <f t="shared" si="4"/>
        <v>2100000092</v>
      </c>
      <c r="O332" s="838" t="e">
        <f>SUMIF('[6]Расходы (ведомств.)'!$H$10:$H$17581,N332,'[6]Расходы (ведомств.)'!$I$10:$I$17581)/1000000</f>
        <v>#VALUE!</v>
      </c>
      <c r="P332" s="838" t="e">
        <f>SUMIF('[6]Расходы (ведомств.)'!$H$10:$H$17581,N332,'[6]Расходы (ведомств.)'!$J$10:$J$17581)/1000000</f>
        <v>#VALUE!</v>
      </c>
      <c r="Q332" s="838">
        <v>1102.7833000000001</v>
      </c>
      <c r="R332" s="838">
        <v>1102.7833000000001</v>
      </c>
    </row>
    <row r="333" spans="1:18" ht="17.649999999999999" customHeight="1" x14ac:dyDescent="0.2">
      <c r="A333" s="845">
        <v>4</v>
      </c>
      <c r="B333" s="846" t="s">
        <v>330</v>
      </c>
      <c r="C333" s="847"/>
      <c r="D333" s="847" t="s">
        <v>785</v>
      </c>
      <c r="E333" s="848">
        <v>40</v>
      </c>
      <c r="F333" s="848">
        <v>39.99</v>
      </c>
      <c r="G333" s="848">
        <v>39.99</v>
      </c>
      <c r="H333" s="848">
        <v>99.975000000000009</v>
      </c>
      <c r="I333" s="848">
        <v>100</v>
      </c>
      <c r="K333" s="843" t="s">
        <v>1386</v>
      </c>
      <c r="L333" s="837" t="s">
        <v>2427</v>
      </c>
      <c r="M333" s="791" t="s">
        <v>785</v>
      </c>
      <c r="N333" s="791" t="str">
        <f t="shared" ref="N333:N396" si="5">CONCATENATE(K333,L333,M333)</f>
        <v>2100000110</v>
      </c>
      <c r="O333" s="838" t="e">
        <f>SUMIF('[6]Расходы (ведомств.)'!$H$10:$H$17581,N333,'[6]Расходы (ведомств.)'!$I$10:$I$17581)/1000000</f>
        <v>#VALUE!</v>
      </c>
      <c r="P333" s="838" t="e">
        <f>SUMIF('[6]Расходы (ведомств.)'!$H$10:$H$17581,N333,'[6]Расходы (ведомств.)'!$J$10:$J$17581)/1000000</f>
        <v>#VALUE!</v>
      </c>
      <c r="Q333" s="838">
        <v>0</v>
      </c>
      <c r="R333" s="838">
        <v>0</v>
      </c>
    </row>
    <row r="334" spans="1:18" ht="28.9" customHeight="1" x14ac:dyDescent="0.2">
      <c r="A334" s="845">
        <v>5</v>
      </c>
      <c r="B334" s="846" t="s">
        <v>44</v>
      </c>
      <c r="C334" s="847"/>
      <c r="D334" s="847" t="s">
        <v>591</v>
      </c>
      <c r="E334" s="848">
        <v>55.800000000000004</v>
      </c>
      <c r="F334" s="848">
        <v>55.8</v>
      </c>
      <c r="G334" s="848">
        <v>55.8</v>
      </c>
      <c r="H334" s="848">
        <v>99.999999999999986</v>
      </c>
      <c r="I334" s="848">
        <v>100</v>
      </c>
      <c r="K334" s="843" t="s">
        <v>1386</v>
      </c>
      <c r="L334" s="837" t="s">
        <v>2427</v>
      </c>
      <c r="M334" s="791" t="s">
        <v>591</v>
      </c>
      <c r="N334" s="791" t="str">
        <f t="shared" si="5"/>
        <v>2100000169</v>
      </c>
      <c r="O334" s="838" t="e">
        <f>SUMIF('[6]Расходы (ведомств.)'!$H$10:$H$17581,N334,'[6]Расходы (ведомств.)'!$I$10:$I$17581)/1000000</f>
        <v>#VALUE!</v>
      </c>
      <c r="P334" s="838" t="e">
        <f>SUMIF('[6]Расходы (ведомств.)'!$H$10:$H$17581,N334,'[6]Расходы (ведомств.)'!$J$10:$J$17581)/1000000</f>
        <v>#VALUE!</v>
      </c>
      <c r="Q334" s="838">
        <v>0</v>
      </c>
      <c r="R334" s="838">
        <v>0</v>
      </c>
    </row>
    <row r="335" spans="1:18" ht="40.35" customHeight="1" x14ac:dyDescent="0.2">
      <c r="A335" s="845">
        <v>6</v>
      </c>
      <c r="B335" s="846" t="s">
        <v>12</v>
      </c>
      <c r="C335" s="847"/>
      <c r="D335" s="847" t="s">
        <v>592</v>
      </c>
      <c r="E335" s="848">
        <v>102.60000000000001</v>
      </c>
      <c r="F335" s="848">
        <v>102.6</v>
      </c>
      <c r="G335" s="848">
        <v>102.5</v>
      </c>
      <c r="H335" s="848">
        <v>99.902534113060426</v>
      </c>
      <c r="I335" s="848">
        <v>99.90253411306044</v>
      </c>
      <c r="K335" s="843" t="s">
        <v>1386</v>
      </c>
      <c r="L335" s="837" t="s">
        <v>2427</v>
      </c>
      <c r="M335" s="791" t="s">
        <v>592</v>
      </c>
      <c r="N335" s="791" t="str">
        <f t="shared" si="5"/>
        <v>2100000177</v>
      </c>
      <c r="O335" s="838" t="e">
        <f>SUMIF('[6]Расходы (ведомств.)'!$H$10:$H$17581,N335,'[6]Расходы (ведомств.)'!$I$10:$I$17581)/1000000</f>
        <v>#VALUE!</v>
      </c>
      <c r="P335" s="838" t="e">
        <f>SUMIF('[6]Расходы (ведомств.)'!$H$10:$H$17581,N335,'[6]Расходы (ведомств.)'!$J$10:$J$17581)/1000000</f>
        <v>#VALUE!</v>
      </c>
      <c r="Q335" s="838">
        <v>383.76</v>
      </c>
      <c r="R335" s="838">
        <v>287</v>
      </c>
    </row>
    <row r="336" spans="1:18" ht="17.649999999999999" customHeight="1" x14ac:dyDescent="0.2">
      <c r="A336" s="845">
        <v>7</v>
      </c>
      <c r="B336" s="846" t="s">
        <v>90</v>
      </c>
      <c r="C336" s="847"/>
      <c r="D336" s="847" t="s">
        <v>897</v>
      </c>
      <c r="E336" s="848">
        <v>1071.0999999999999</v>
      </c>
      <c r="F336" s="848">
        <v>1268.3</v>
      </c>
      <c r="G336" s="848">
        <v>1268.3</v>
      </c>
      <c r="H336" s="848">
        <v>118.41097936700589</v>
      </c>
      <c r="I336" s="848">
        <v>100</v>
      </c>
      <c r="K336" s="843" t="s">
        <v>1386</v>
      </c>
      <c r="L336" s="837" t="s">
        <v>2427</v>
      </c>
      <c r="M336" s="791" t="s">
        <v>897</v>
      </c>
      <c r="N336" s="791" t="str">
        <f t="shared" si="5"/>
        <v>2100000388</v>
      </c>
      <c r="O336" s="838" t="e">
        <f>SUMIF('[6]Расходы (ведомств.)'!$H$10:$H$17581,N336,'[6]Расходы (ведомств.)'!$I$10:$I$17581)/1000000</f>
        <v>#VALUE!</v>
      </c>
      <c r="P336" s="838" t="e">
        <f>SUMIF('[6]Расходы (ведомств.)'!$H$10:$H$17581,N336,'[6]Расходы (ведомств.)'!$J$10:$J$17581)/1000000</f>
        <v>#VALUE!</v>
      </c>
      <c r="Q336" s="838">
        <v>1090.2989</v>
      </c>
      <c r="R336" s="838">
        <v>795.14831190999996</v>
      </c>
    </row>
    <row r="337" spans="1:18" ht="28.9" customHeight="1" x14ac:dyDescent="0.2">
      <c r="A337" s="845">
        <v>8</v>
      </c>
      <c r="B337" s="846" t="s">
        <v>236</v>
      </c>
      <c r="C337" s="847"/>
      <c r="D337" s="847" t="s">
        <v>934</v>
      </c>
      <c r="E337" s="848">
        <v>62.9</v>
      </c>
      <c r="F337" s="848">
        <v>62.9</v>
      </c>
      <c r="G337" s="848">
        <v>62.9</v>
      </c>
      <c r="H337" s="848">
        <v>100</v>
      </c>
      <c r="I337" s="848">
        <v>100</v>
      </c>
      <c r="K337" s="843" t="s">
        <v>1386</v>
      </c>
      <c r="L337" s="837" t="s">
        <v>2427</v>
      </c>
      <c r="M337" s="791" t="s">
        <v>934</v>
      </c>
      <c r="N337" s="791" t="str">
        <f t="shared" si="5"/>
        <v>2100000498</v>
      </c>
      <c r="O337" s="838" t="e">
        <f>SUMIF('[6]Расходы (ведомств.)'!$H$10:$H$17581,N337,'[6]Расходы (ведомств.)'!$I$10:$I$17581)/1000000</f>
        <v>#VALUE!</v>
      </c>
      <c r="P337" s="838" t="e">
        <f>SUMIF('[6]Расходы (ведомств.)'!$H$10:$H$17581,N337,'[6]Расходы (ведомств.)'!$J$10:$J$17581)/1000000</f>
        <v>#VALUE!</v>
      </c>
      <c r="Q337" s="838">
        <v>0</v>
      </c>
      <c r="R337" s="838">
        <v>0</v>
      </c>
    </row>
    <row r="338" spans="1:18" ht="40.5" customHeight="1" x14ac:dyDescent="0.2">
      <c r="A338" s="845">
        <v>9</v>
      </c>
      <c r="B338" s="846" t="s">
        <v>998</v>
      </c>
      <c r="C338" s="847"/>
      <c r="D338" s="847" t="s">
        <v>1374</v>
      </c>
      <c r="E338" s="848">
        <v>421.90000000000003</v>
      </c>
      <c r="F338" s="848">
        <v>421.9</v>
      </c>
      <c r="G338" s="848">
        <v>421.9</v>
      </c>
      <c r="H338" s="848">
        <v>99.999999999999986</v>
      </c>
      <c r="I338" s="848">
        <v>100</v>
      </c>
      <c r="K338" s="843" t="s">
        <v>1386</v>
      </c>
      <c r="L338" s="837" t="s">
        <v>2427</v>
      </c>
      <c r="M338" s="791" t="s">
        <v>1374</v>
      </c>
      <c r="N338" s="791" t="str">
        <f t="shared" si="5"/>
        <v>2100000595</v>
      </c>
      <c r="O338" s="838" t="e">
        <f>SUMIF('[6]Расходы (ведомств.)'!$H$10:$H$17581,N338,'[6]Расходы (ведомств.)'!$I$10:$I$17581)/1000000</f>
        <v>#VALUE!</v>
      </c>
      <c r="P338" s="838" t="e">
        <f>SUMIF('[6]Расходы (ведомств.)'!$H$10:$H$17581,N338,'[6]Расходы (ведомств.)'!$J$10:$J$17581)/1000000</f>
        <v>#VALUE!</v>
      </c>
      <c r="Q338" s="838">
        <v>0</v>
      </c>
      <c r="R338" s="838">
        <v>0</v>
      </c>
    </row>
    <row r="339" spans="1:18" ht="26.25" customHeight="1" x14ac:dyDescent="0.2">
      <c r="A339" s="845">
        <v>10</v>
      </c>
      <c r="B339" s="846" t="s">
        <v>1838</v>
      </c>
      <c r="C339" s="847"/>
      <c r="D339" s="847" t="s">
        <v>910</v>
      </c>
      <c r="E339" s="848">
        <v>150004</v>
      </c>
      <c r="F339" s="848">
        <v>150043.1</v>
      </c>
      <c r="G339" s="848">
        <v>149737.5</v>
      </c>
      <c r="H339" s="848">
        <v>99.82233807098477</v>
      </c>
      <c r="I339" s="848">
        <v>99.796325189228966</v>
      </c>
      <c r="K339" s="843" t="s">
        <v>1386</v>
      </c>
      <c r="L339" s="837" t="s">
        <v>2427</v>
      </c>
      <c r="M339" s="791" t="s">
        <v>910</v>
      </c>
      <c r="N339" s="791" t="str">
        <f t="shared" si="5"/>
        <v>2100000725</v>
      </c>
      <c r="O339" s="838" t="e">
        <f>SUMIF('[6]Расходы (ведомств.)'!$H$10:$H$17581,N339,'[6]Расходы (ведомств.)'!$I$10:$I$17581)/1000000</f>
        <v>#VALUE!</v>
      </c>
      <c r="P339" s="838" t="e">
        <f>SUMIF('[6]Расходы (ведомств.)'!$H$10:$H$17581,N339,'[6]Расходы (ведомств.)'!$J$10:$J$17581)/1000000</f>
        <v>#VALUE!</v>
      </c>
      <c r="Q339" s="838">
        <v>1089</v>
      </c>
      <c r="R339" s="838">
        <v>1089</v>
      </c>
    </row>
    <row r="340" spans="1:18" ht="28.9" customHeight="1" x14ac:dyDescent="0.2">
      <c r="A340" s="849"/>
      <c r="B340" s="850" t="s">
        <v>1060</v>
      </c>
      <c r="C340" s="851" t="s">
        <v>1389</v>
      </c>
      <c r="D340" s="851"/>
      <c r="E340" s="844">
        <v>120286.8</v>
      </c>
      <c r="F340" s="844">
        <v>121795.16310000001</v>
      </c>
      <c r="G340" s="844">
        <v>121569.04399856001</v>
      </c>
      <c r="H340" s="844">
        <v>101.06598895187169</v>
      </c>
      <c r="I340" s="844">
        <v>99.814344760756768</v>
      </c>
      <c r="K340" s="843" t="s">
        <v>1389</v>
      </c>
      <c r="L340" s="837" t="s">
        <v>2427</v>
      </c>
      <c r="N340" s="791" t="str">
        <f t="shared" si="5"/>
        <v>2300000</v>
      </c>
      <c r="O340" s="838" t="e">
        <f>SUMIF('[6]Расходы (ведомств.)'!$H$10:$H$17581,N340,'[6]Расходы (ведомств.)'!$I$10:$I$17581)/1000000</f>
        <v>#VALUE!</v>
      </c>
      <c r="P340" s="838" t="e">
        <f>SUMIF('[6]Расходы (ведомств.)'!$H$10:$H$17581,N340,'[6]Расходы (ведомств.)'!$J$10:$J$17581)/1000000</f>
        <v>#VALUE!</v>
      </c>
      <c r="Q340" s="838">
        <v>0</v>
      </c>
      <c r="R340" s="838">
        <v>0</v>
      </c>
    </row>
    <row r="341" spans="1:18" ht="17.649999999999999" customHeight="1" x14ac:dyDescent="0.2">
      <c r="A341" s="845">
        <v>1</v>
      </c>
      <c r="B341" s="846" t="s">
        <v>91</v>
      </c>
      <c r="C341" s="847"/>
      <c r="D341" s="847" t="s">
        <v>883</v>
      </c>
      <c r="E341" s="848">
        <v>77.400000000000006</v>
      </c>
      <c r="F341" s="848">
        <v>77.400000000000006</v>
      </c>
      <c r="G341" s="848">
        <v>77.400000000000006</v>
      </c>
      <c r="H341" s="848">
        <v>100</v>
      </c>
      <c r="I341" s="848">
        <v>100</v>
      </c>
      <c r="K341" s="843" t="s">
        <v>1389</v>
      </c>
      <c r="L341" s="837" t="s">
        <v>2427</v>
      </c>
      <c r="M341" s="791" t="s">
        <v>883</v>
      </c>
      <c r="N341" s="791" t="str">
        <f t="shared" si="5"/>
        <v>2300000054</v>
      </c>
      <c r="O341" s="838" t="e">
        <f>SUMIF('[6]Расходы (ведомств.)'!$H$10:$H$17581,N341,'[6]Расходы (ведомств.)'!$I$10:$I$17581)/1000000</f>
        <v>#VALUE!</v>
      </c>
      <c r="P341" s="838" t="e">
        <f>SUMIF('[6]Расходы (ведомств.)'!$H$10:$H$17581,N341,'[6]Расходы (ведомств.)'!$J$10:$J$17581)/1000000</f>
        <v>#VALUE!</v>
      </c>
      <c r="Q341" s="838">
        <v>77.400000000000006</v>
      </c>
      <c r="R341" s="838">
        <v>77.400000000000006</v>
      </c>
    </row>
    <row r="342" spans="1:18" ht="28.9" customHeight="1" x14ac:dyDescent="0.2">
      <c r="A342" s="845">
        <v>2</v>
      </c>
      <c r="B342" s="846" t="s">
        <v>1839</v>
      </c>
      <c r="C342" s="847"/>
      <c r="D342" s="847" t="s">
        <v>903</v>
      </c>
      <c r="E342" s="848">
        <v>6799.4000000000005</v>
      </c>
      <c r="F342" s="848">
        <v>8161.1782000000003</v>
      </c>
      <c r="G342" s="848">
        <v>8058.6442345100004</v>
      </c>
      <c r="H342" s="848">
        <v>118.51993167794217</v>
      </c>
      <c r="I342" s="848">
        <v>98.743637707972127</v>
      </c>
      <c r="K342" s="843" t="s">
        <v>1389</v>
      </c>
      <c r="L342" s="837" t="s">
        <v>2427</v>
      </c>
      <c r="M342" s="791" t="s">
        <v>903</v>
      </c>
      <c r="N342" s="791" t="str">
        <f t="shared" si="5"/>
        <v>2300000071</v>
      </c>
      <c r="O342" s="838" t="e">
        <f>SUMIF('[6]Расходы (ведомств.)'!$H$10:$H$17581,N342,'[6]Расходы (ведомств.)'!$I$10:$I$17581)/1000000</f>
        <v>#VALUE!</v>
      </c>
      <c r="P342" s="838" t="e">
        <f>SUMIF('[6]Расходы (ведомств.)'!$H$10:$H$17581,N342,'[6]Расходы (ведомств.)'!$J$10:$J$17581)/1000000</f>
        <v>#VALUE!</v>
      </c>
      <c r="Q342" s="838">
        <v>8161.1782000000003</v>
      </c>
      <c r="R342" s="838">
        <v>8058.6442345100004</v>
      </c>
    </row>
    <row r="343" spans="1:18" ht="17.649999999999999" customHeight="1" x14ac:dyDescent="0.2">
      <c r="A343" s="845">
        <v>3</v>
      </c>
      <c r="B343" s="846" t="s">
        <v>360</v>
      </c>
      <c r="C343" s="847"/>
      <c r="D343" s="847" t="s">
        <v>443</v>
      </c>
      <c r="E343" s="848">
        <v>37</v>
      </c>
      <c r="F343" s="848">
        <v>36.976399999999998</v>
      </c>
      <c r="G343" s="848">
        <v>36.976356000000003</v>
      </c>
      <c r="H343" s="848">
        <v>99.936097297297295</v>
      </c>
      <c r="I343" s="848">
        <v>99.999881005181706</v>
      </c>
      <c r="K343" s="843" t="s">
        <v>1389</v>
      </c>
      <c r="L343" s="837" t="s">
        <v>2427</v>
      </c>
      <c r="M343" s="791" t="s">
        <v>443</v>
      </c>
      <c r="N343" s="791" t="str">
        <f t="shared" si="5"/>
        <v>2300000074</v>
      </c>
      <c r="O343" s="838" t="e">
        <f>SUMIF('[6]Расходы (ведомств.)'!$H$10:$H$17581,N343,'[6]Расходы (ведомств.)'!$I$10:$I$17581)/1000000</f>
        <v>#VALUE!</v>
      </c>
      <c r="P343" s="838" t="e">
        <f>SUMIF('[6]Расходы (ведомств.)'!$H$10:$H$17581,N343,'[6]Расходы (ведомств.)'!$J$10:$J$17581)/1000000</f>
        <v>#VALUE!</v>
      </c>
      <c r="Q343" s="838">
        <v>36.976399999999998</v>
      </c>
      <c r="R343" s="838">
        <v>36.976356000000003</v>
      </c>
    </row>
    <row r="344" spans="1:18" ht="17.649999999999999" customHeight="1" x14ac:dyDescent="0.2">
      <c r="A344" s="845">
        <v>4</v>
      </c>
      <c r="B344" s="846" t="s">
        <v>645</v>
      </c>
      <c r="C344" s="847"/>
      <c r="D344" s="847" t="s">
        <v>588</v>
      </c>
      <c r="E344" s="848">
        <v>15497.5</v>
      </c>
      <c r="F344" s="848">
        <v>15716.584699999999</v>
      </c>
      <c r="G344" s="848">
        <v>15707.084100960001</v>
      </c>
      <c r="H344" s="848">
        <v>101.35237361484111</v>
      </c>
      <c r="I344" s="848">
        <v>99.939550486181645</v>
      </c>
      <c r="K344" s="843" t="s">
        <v>1389</v>
      </c>
      <c r="L344" s="837" t="s">
        <v>2427</v>
      </c>
      <c r="M344" s="791" t="s">
        <v>588</v>
      </c>
      <c r="N344" s="791" t="str">
        <f t="shared" si="5"/>
        <v>2300000084</v>
      </c>
      <c r="O344" s="838" t="e">
        <f>SUMIF('[6]Расходы (ведомств.)'!$H$10:$H$17581,N344,'[6]Расходы (ведомств.)'!$I$10:$I$17581)/1000000</f>
        <v>#VALUE!</v>
      </c>
      <c r="P344" s="838" t="e">
        <f>SUMIF('[6]Расходы (ведомств.)'!$H$10:$H$17581,N344,'[6]Расходы (ведомств.)'!$J$10:$J$17581)/1000000</f>
        <v>#VALUE!</v>
      </c>
      <c r="Q344" s="838">
        <v>15716.584699999999</v>
      </c>
      <c r="R344" s="838">
        <v>15707.084100960001</v>
      </c>
    </row>
    <row r="345" spans="1:18" ht="28.9" customHeight="1" x14ac:dyDescent="0.2">
      <c r="A345" s="845">
        <v>5</v>
      </c>
      <c r="B345" s="846" t="s">
        <v>643</v>
      </c>
      <c r="C345" s="847"/>
      <c r="D345" s="847" t="s">
        <v>946</v>
      </c>
      <c r="E345" s="848">
        <v>9633</v>
      </c>
      <c r="F345" s="848">
        <v>9955.9174999999996</v>
      </c>
      <c r="G345" s="848">
        <v>9949.3738862499995</v>
      </c>
      <c r="H345" s="848">
        <v>103.28427163137133</v>
      </c>
      <c r="I345" s="848">
        <v>99.934274126417776</v>
      </c>
      <c r="K345" s="843" t="s">
        <v>1389</v>
      </c>
      <c r="L345" s="837" t="s">
        <v>2427</v>
      </c>
      <c r="M345" s="791" t="s">
        <v>946</v>
      </c>
      <c r="N345" s="791" t="str">
        <f t="shared" si="5"/>
        <v>2300000096</v>
      </c>
      <c r="O345" s="838" t="e">
        <f>SUMIF('[6]Расходы (ведомств.)'!$H$10:$H$17581,N345,'[6]Расходы (ведомств.)'!$I$10:$I$17581)/1000000</f>
        <v>#VALUE!</v>
      </c>
      <c r="P345" s="838" t="e">
        <f>SUMIF('[6]Расходы (ведомств.)'!$H$10:$H$17581,N345,'[6]Расходы (ведомств.)'!$J$10:$J$17581)/1000000</f>
        <v>#VALUE!</v>
      </c>
      <c r="Q345" s="838">
        <v>9955.9174999999996</v>
      </c>
      <c r="R345" s="838">
        <v>9949.3738862499995</v>
      </c>
    </row>
    <row r="346" spans="1:18" ht="17.649999999999999" customHeight="1" x14ac:dyDescent="0.2">
      <c r="A346" s="845">
        <v>6</v>
      </c>
      <c r="B346" s="846" t="s">
        <v>330</v>
      </c>
      <c r="C346" s="847"/>
      <c r="D346" s="847" t="s">
        <v>785</v>
      </c>
      <c r="E346" s="848">
        <v>50.2</v>
      </c>
      <c r="F346" s="848">
        <v>50.1753</v>
      </c>
      <c r="G346" s="848">
        <v>44.658808999999998</v>
      </c>
      <c r="H346" s="848">
        <v>88.961770916334643</v>
      </c>
      <c r="I346" s="848">
        <v>89.005564490894912</v>
      </c>
      <c r="K346" s="843" t="s">
        <v>1389</v>
      </c>
      <c r="L346" s="837" t="s">
        <v>2427</v>
      </c>
      <c r="M346" s="791" t="s">
        <v>785</v>
      </c>
      <c r="N346" s="791" t="str">
        <f t="shared" si="5"/>
        <v>2300000110</v>
      </c>
      <c r="O346" s="838" t="e">
        <f>SUMIF('[6]Расходы (ведомств.)'!$H$10:$H$17581,N346,'[6]Расходы (ведомств.)'!$I$10:$I$17581)/1000000</f>
        <v>#VALUE!</v>
      </c>
      <c r="P346" s="838" t="e">
        <f>SUMIF('[6]Расходы (ведомств.)'!$H$10:$H$17581,N346,'[6]Расходы (ведомств.)'!$J$10:$J$17581)/1000000</f>
        <v>#VALUE!</v>
      </c>
      <c r="Q346" s="838">
        <v>50.1753</v>
      </c>
      <c r="R346" s="838">
        <v>44.658808999999998</v>
      </c>
    </row>
    <row r="347" spans="1:18" ht="17.649999999999999" customHeight="1" x14ac:dyDescent="0.2">
      <c r="A347" s="845">
        <v>7</v>
      </c>
      <c r="B347" s="846" t="s">
        <v>644</v>
      </c>
      <c r="C347" s="847"/>
      <c r="D347" s="847" t="s">
        <v>590</v>
      </c>
      <c r="E347" s="848">
        <v>77222.100000000006</v>
      </c>
      <c r="F347" s="848">
        <v>78575.850900000005</v>
      </c>
      <c r="G347" s="848">
        <v>78510.58422674</v>
      </c>
      <c r="H347" s="848">
        <v>101.66854336613483</v>
      </c>
      <c r="I347" s="848">
        <v>99.916938000018519</v>
      </c>
      <c r="K347" s="843" t="s">
        <v>1389</v>
      </c>
      <c r="L347" s="837" t="s">
        <v>2427</v>
      </c>
      <c r="M347" s="791" t="s">
        <v>590</v>
      </c>
      <c r="N347" s="791" t="str">
        <f t="shared" si="5"/>
        <v>2300000135</v>
      </c>
      <c r="O347" s="838" t="e">
        <f>SUMIF('[6]Расходы (ведомств.)'!$H$10:$H$17581,N347,'[6]Расходы (ведомств.)'!$I$10:$I$17581)/1000000</f>
        <v>#VALUE!</v>
      </c>
      <c r="P347" s="838" t="e">
        <f>SUMIF('[6]Расходы (ведомств.)'!$H$10:$H$17581,N347,'[6]Расходы (ведомств.)'!$J$10:$J$17581)/1000000</f>
        <v>#VALUE!</v>
      </c>
      <c r="Q347" s="838">
        <v>78575.850900000005</v>
      </c>
      <c r="R347" s="838">
        <v>78510.58422674</v>
      </c>
    </row>
    <row r="348" spans="1:18" ht="17.649999999999999" customHeight="1" x14ac:dyDescent="0.2">
      <c r="A348" s="845">
        <v>8</v>
      </c>
      <c r="B348" s="846" t="s">
        <v>327</v>
      </c>
      <c r="C348" s="847"/>
      <c r="D348" s="847" t="s">
        <v>750</v>
      </c>
      <c r="E348" s="848">
        <v>326.7</v>
      </c>
      <c r="F348" s="848">
        <v>326.71839999999997</v>
      </c>
      <c r="G348" s="848">
        <v>324.98566099999999</v>
      </c>
      <c r="H348" s="848">
        <v>99.475255892255902</v>
      </c>
      <c r="I348" s="848">
        <v>99.469653683416666</v>
      </c>
      <c r="K348" s="843" t="s">
        <v>1389</v>
      </c>
      <c r="L348" s="837" t="s">
        <v>2427</v>
      </c>
      <c r="M348" s="791" t="s">
        <v>750</v>
      </c>
      <c r="N348" s="791" t="str">
        <f t="shared" si="5"/>
        <v>2300000139</v>
      </c>
      <c r="O348" s="838" t="e">
        <f>SUMIF('[6]Расходы (ведомств.)'!$H$10:$H$17581,N348,'[6]Расходы (ведомств.)'!$I$10:$I$17581)/1000000</f>
        <v>#VALUE!</v>
      </c>
      <c r="P348" s="838" t="e">
        <f>SUMIF('[6]Расходы (ведомств.)'!$H$10:$H$17581,N348,'[6]Расходы (ведомств.)'!$J$10:$J$17581)/1000000</f>
        <v>#VALUE!</v>
      </c>
      <c r="Q348" s="838">
        <v>326.71839999999997</v>
      </c>
      <c r="R348" s="838">
        <v>324.98566099999999</v>
      </c>
    </row>
    <row r="349" spans="1:18" ht="17.649999999999999" customHeight="1" x14ac:dyDescent="0.2">
      <c r="A349" s="845">
        <v>9</v>
      </c>
      <c r="B349" s="846" t="s">
        <v>328</v>
      </c>
      <c r="C349" s="847"/>
      <c r="D349" s="847" t="s">
        <v>911</v>
      </c>
      <c r="E349" s="848"/>
      <c r="F349" s="848">
        <v>75</v>
      </c>
      <c r="G349" s="848">
        <v>72.06978706999999</v>
      </c>
      <c r="H349" s="848"/>
      <c r="I349" s="848">
        <v>96.093049426666653</v>
      </c>
      <c r="K349" s="843" t="s">
        <v>1389</v>
      </c>
      <c r="L349" s="837" t="s">
        <v>2427</v>
      </c>
      <c r="M349" s="791" t="s">
        <v>911</v>
      </c>
      <c r="N349" s="791" t="str">
        <f t="shared" si="5"/>
        <v>2300000157</v>
      </c>
      <c r="O349" s="838" t="e">
        <f>SUMIF('[6]Расходы (ведомств.)'!$H$10:$H$17581,N349,'[6]Расходы (ведомств.)'!$I$10:$I$17581)/1000000</f>
        <v>#VALUE!</v>
      </c>
      <c r="P349" s="838" t="e">
        <f>SUMIF('[6]Расходы (ведомств.)'!$H$10:$H$17581,N349,'[6]Расходы (ведомств.)'!$J$10:$J$17581)/1000000</f>
        <v>#VALUE!</v>
      </c>
      <c r="Q349" s="838">
        <v>75</v>
      </c>
      <c r="R349" s="838">
        <v>72.06978706999999</v>
      </c>
    </row>
    <row r="350" spans="1:18" ht="17.649999999999999" customHeight="1" x14ac:dyDescent="0.2">
      <c r="A350" s="845">
        <v>10</v>
      </c>
      <c r="B350" s="846" t="s">
        <v>1030</v>
      </c>
      <c r="C350" s="847"/>
      <c r="D350" s="847" t="s">
        <v>1031</v>
      </c>
      <c r="E350" s="848">
        <v>18</v>
      </c>
      <c r="F350" s="848">
        <v>18</v>
      </c>
      <c r="G350" s="848">
        <v>12.53</v>
      </c>
      <c r="H350" s="848">
        <v>69.611111111111114</v>
      </c>
      <c r="I350" s="848">
        <v>69.611111111111114</v>
      </c>
      <c r="K350" s="843" t="s">
        <v>1389</v>
      </c>
      <c r="L350" s="837" t="s">
        <v>2427</v>
      </c>
      <c r="M350" s="791" t="s">
        <v>1031</v>
      </c>
      <c r="N350" s="791" t="str">
        <f t="shared" si="5"/>
        <v>2300000165</v>
      </c>
      <c r="O350" s="838" t="e">
        <f>SUMIF('[6]Расходы (ведомств.)'!$H$10:$H$17581,N350,'[6]Расходы (ведомств.)'!$I$10:$I$17581)/1000000</f>
        <v>#VALUE!</v>
      </c>
      <c r="P350" s="838" t="e">
        <f>SUMIF('[6]Расходы (ведомств.)'!$H$10:$H$17581,N350,'[6]Расходы (ведомств.)'!$J$10:$J$17581)/1000000</f>
        <v>#VALUE!</v>
      </c>
      <c r="Q350" s="838">
        <v>18</v>
      </c>
      <c r="R350" s="838">
        <v>12.53</v>
      </c>
    </row>
    <row r="351" spans="1:18" ht="17.649999999999999" customHeight="1" x14ac:dyDescent="0.2">
      <c r="A351" s="845">
        <v>11</v>
      </c>
      <c r="B351" s="846" t="s">
        <v>15</v>
      </c>
      <c r="C351" s="847"/>
      <c r="D351" s="847" t="s">
        <v>593</v>
      </c>
      <c r="E351" s="848">
        <v>24.400000000000002</v>
      </c>
      <c r="F351" s="848">
        <v>24.367699999999999</v>
      </c>
      <c r="G351" s="848">
        <v>24.367699989999998</v>
      </c>
      <c r="H351" s="848">
        <v>99.867622909836058</v>
      </c>
      <c r="I351" s="848">
        <v>99.999999958962064</v>
      </c>
      <c r="K351" s="843" t="s">
        <v>1389</v>
      </c>
      <c r="L351" s="837" t="s">
        <v>2427</v>
      </c>
      <c r="M351" s="791" t="s">
        <v>593</v>
      </c>
      <c r="N351" s="791" t="str">
        <f t="shared" si="5"/>
        <v>2300000187</v>
      </c>
      <c r="O351" s="838" t="e">
        <f>SUMIF('[6]Расходы (ведомств.)'!$H$10:$H$17581,N351,'[6]Расходы (ведомств.)'!$I$10:$I$17581)/1000000</f>
        <v>#VALUE!</v>
      </c>
      <c r="P351" s="838" t="e">
        <f>SUMIF('[6]Расходы (ведомств.)'!$H$10:$H$17581,N351,'[6]Расходы (ведомств.)'!$J$10:$J$17581)/1000000</f>
        <v>#VALUE!</v>
      </c>
      <c r="Q351" s="838">
        <v>24.367699999999999</v>
      </c>
      <c r="R351" s="838">
        <v>24.367699989999998</v>
      </c>
    </row>
    <row r="352" spans="1:18" ht="17.649999999999999" customHeight="1" x14ac:dyDescent="0.2">
      <c r="A352" s="845">
        <v>12</v>
      </c>
      <c r="B352" s="846" t="s">
        <v>447</v>
      </c>
      <c r="C352" s="847"/>
      <c r="D352" s="847" t="s">
        <v>594</v>
      </c>
      <c r="E352" s="848">
        <v>22.8</v>
      </c>
      <c r="F352" s="848">
        <v>22.785900000000002</v>
      </c>
      <c r="G352" s="848">
        <v>22.584145979999999</v>
      </c>
      <c r="H352" s="848">
        <v>99.053271842105246</v>
      </c>
      <c r="I352" s="848">
        <v>99.11456637657497</v>
      </c>
      <c r="K352" s="843" t="s">
        <v>1389</v>
      </c>
      <c r="L352" s="837" t="s">
        <v>2427</v>
      </c>
      <c r="M352" s="791" t="s">
        <v>594</v>
      </c>
      <c r="N352" s="791" t="str">
        <f t="shared" si="5"/>
        <v>2300000188</v>
      </c>
      <c r="O352" s="838" t="e">
        <f>SUMIF('[6]Расходы (ведомств.)'!$H$10:$H$17581,N352,'[6]Расходы (ведомств.)'!$I$10:$I$17581)/1000000</f>
        <v>#VALUE!</v>
      </c>
      <c r="P352" s="838" t="e">
        <f>SUMIF('[6]Расходы (ведомств.)'!$H$10:$H$17581,N352,'[6]Расходы (ведомств.)'!$J$10:$J$17581)/1000000</f>
        <v>#VALUE!</v>
      </c>
      <c r="Q352" s="838">
        <v>22.785900000000002</v>
      </c>
      <c r="R352" s="838">
        <v>22.584145979999999</v>
      </c>
    </row>
    <row r="353" spans="1:18" ht="17.649999999999999" customHeight="1" x14ac:dyDescent="0.2">
      <c r="A353" s="845">
        <v>13</v>
      </c>
      <c r="B353" s="846" t="s">
        <v>525</v>
      </c>
      <c r="C353" s="847"/>
      <c r="D353" s="847" t="s">
        <v>1027</v>
      </c>
      <c r="E353" s="848">
        <v>92</v>
      </c>
      <c r="F353" s="848">
        <v>91.967100000000002</v>
      </c>
      <c r="G353" s="848">
        <v>91.8150464</v>
      </c>
      <c r="H353" s="848">
        <v>99.798963478260873</v>
      </c>
      <c r="I353" s="848">
        <v>99.834665222672015</v>
      </c>
      <c r="K353" s="843" t="s">
        <v>1389</v>
      </c>
      <c r="L353" s="837" t="s">
        <v>2427</v>
      </c>
      <c r="M353" s="791" t="s">
        <v>1027</v>
      </c>
      <c r="N353" s="791" t="str">
        <f t="shared" si="5"/>
        <v>2300000189</v>
      </c>
      <c r="O353" s="838" t="e">
        <f>SUMIF('[6]Расходы (ведомств.)'!$H$10:$H$17581,N353,'[6]Расходы (ведомств.)'!$I$10:$I$17581)/1000000</f>
        <v>#VALUE!</v>
      </c>
      <c r="P353" s="838" t="e">
        <f>SUMIF('[6]Расходы (ведомств.)'!$H$10:$H$17581,N353,'[6]Расходы (ведомств.)'!$J$10:$J$17581)/1000000</f>
        <v>#VALUE!</v>
      </c>
      <c r="Q353" s="838">
        <v>91.967100000000002</v>
      </c>
      <c r="R353" s="838">
        <v>91.8150464</v>
      </c>
    </row>
    <row r="354" spans="1:18" ht="17.649999999999999" customHeight="1" x14ac:dyDescent="0.2">
      <c r="A354" s="845">
        <v>14</v>
      </c>
      <c r="B354" s="846" t="s">
        <v>448</v>
      </c>
      <c r="C354" s="847"/>
      <c r="D354" s="847" t="s">
        <v>453</v>
      </c>
      <c r="E354" s="848">
        <v>9146.2000000000007</v>
      </c>
      <c r="F354" s="848">
        <v>7296.8531000000003</v>
      </c>
      <c r="G354" s="848">
        <v>7283.9433456400002</v>
      </c>
      <c r="H354" s="848">
        <v>79.63901232905468</v>
      </c>
      <c r="I354" s="848">
        <v>99.823077781845441</v>
      </c>
      <c r="K354" s="843" t="s">
        <v>1389</v>
      </c>
      <c r="L354" s="837" t="s">
        <v>2427</v>
      </c>
      <c r="M354" s="791" t="s">
        <v>453</v>
      </c>
      <c r="N354" s="791" t="str">
        <f t="shared" si="5"/>
        <v>2300000192</v>
      </c>
      <c r="O354" s="838" t="e">
        <f>SUMIF('[6]Расходы (ведомств.)'!$H$10:$H$17581,N354,'[6]Расходы (ведомств.)'!$I$10:$I$17581)/1000000</f>
        <v>#VALUE!</v>
      </c>
      <c r="P354" s="838" t="e">
        <f>SUMIF('[6]Расходы (ведомств.)'!$H$10:$H$17581,N354,'[6]Расходы (ведомств.)'!$J$10:$J$17581)/1000000</f>
        <v>#VALUE!</v>
      </c>
      <c r="Q354" s="838">
        <v>7296.8531000000003</v>
      </c>
      <c r="R354" s="838">
        <v>7283.9433456400002</v>
      </c>
    </row>
    <row r="355" spans="1:18" ht="17.649999999999999" customHeight="1" x14ac:dyDescent="0.2">
      <c r="A355" s="845">
        <v>15</v>
      </c>
      <c r="B355" s="846" t="s">
        <v>527</v>
      </c>
      <c r="C355" s="847"/>
      <c r="D355" s="847" t="s">
        <v>1026</v>
      </c>
      <c r="E355" s="848">
        <v>592.80000000000007</v>
      </c>
      <c r="F355" s="848">
        <v>617.88409999999999</v>
      </c>
      <c r="G355" s="848">
        <v>617.88101086000006</v>
      </c>
      <c r="H355" s="848">
        <v>104.2309397537112</v>
      </c>
      <c r="I355" s="848">
        <v>99.999500045396871</v>
      </c>
      <c r="K355" s="843" t="s">
        <v>1389</v>
      </c>
      <c r="L355" s="837" t="s">
        <v>2427</v>
      </c>
      <c r="M355" s="791" t="s">
        <v>1026</v>
      </c>
      <c r="N355" s="791" t="str">
        <f t="shared" si="5"/>
        <v>2300000202</v>
      </c>
      <c r="O355" s="838" t="e">
        <f>SUMIF('[6]Расходы (ведомств.)'!$H$10:$H$17581,N355,'[6]Расходы (ведомств.)'!$I$10:$I$17581)/1000000</f>
        <v>#VALUE!</v>
      </c>
      <c r="P355" s="838" t="e">
        <f>SUMIF('[6]Расходы (ведомств.)'!$H$10:$H$17581,N355,'[6]Расходы (ведомств.)'!$J$10:$J$17581)/1000000</f>
        <v>#VALUE!</v>
      </c>
      <c r="Q355" s="838">
        <v>617.88409999999999</v>
      </c>
      <c r="R355" s="838">
        <v>617.88101086000006</v>
      </c>
    </row>
    <row r="356" spans="1:18" ht="17.649999999999999" customHeight="1" x14ac:dyDescent="0.2">
      <c r="A356" s="845">
        <v>16</v>
      </c>
      <c r="B356" s="846" t="s">
        <v>13</v>
      </c>
      <c r="C356" s="847"/>
      <c r="D356" s="847" t="s">
        <v>752</v>
      </c>
      <c r="E356" s="848">
        <v>747.5</v>
      </c>
      <c r="F356" s="848">
        <v>747.50379999999996</v>
      </c>
      <c r="G356" s="848">
        <v>734.14568815999996</v>
      </c>
      <c r="H356" s="848">
        <v>98.213469987959854</v>
      </c>
      <c r="I356" s="848">
        <v>98.212970711319457</v>
      </c>
      <c r="K356" s="843" t="s">
        <v>1389</v>
      </c>
      <c r="L356" s="837" t="s">
        <v>2427</v>
      </c>
      <c r="M356" s="791" t="s">
        <v>752</v>
      </c>
      <c r="N356" s="791" t="str">
        <f t="shared" si="5"/>
        <v>2300000310</v>
      </c>
      <c r="O356" s="838" t="e">
        <f>SUMIF('[6]Расходы (ведомств.)'!$H$10:$H$17581,N356,'[6]Расходы (ведомств.)'!$I$10:$I$17581)/1000000</f>
        <v>#VALUE!</v>
      </c>
      <c r="P356" s="838" t="e">
        <f>SUMIF('[6]Расходы (ведомств.)'!$H$10:$H$17581,N356,'[6]Расходы (ведомств.)'!$J$10:$J$17581)/1000000</f>
        <v>#VALUE!</v>
      </c>
      <c r="Q356" s="838">
        <v>747.50379999999996</v>
      </c>
      <c r="R356" s="838">
        <v>734.14568815999996</v>
      </c>
    </row>
    <row r="357" spans="1:18" ht="28.9" customHeight="1" x14ac:dyDescent="0.2">
      <c r="A357" s="849"/>
      <c r="B357" s="850" t="s">
        <v>1176</v>
      </c>
      <c r="C357" s="851" t="s">
        <v>1390</v>
      </c>
      <c r="D357" s="851"/>
      <c r="E357" s="844">
        <v>827021.1</v>
      </c>
      <c r="F357" s="844">
        <v>861333.48300000001</v>
      </c>
      <c r="G357" s="844">
        <v>829938.96793367993</v>
      </c>
      <c r="H357" s="844">
        <v>100.35281662507522</v>
      </c>
      <c r="I357" s="844">
        <v>96.355126593131629</v>
      </c>
      <c r="K357" s="843" t="s">
        <v>1390</v>
      </c>
      <c r="L357" s="837" t="s">
        <v>2427</v>
      </c>
      <c r="N357" s="791" t="str">
        <f t="shared" si="5"/>
        <v>2400000</v>
      </c>
      <c r="O357" s="838" t="e">
        <f>SUMIF('[6]Расходы (ведомств.)'!$H$10:$H$17581,N357,'[6]Расходы (ведомств.)'!$I$10:$I$17581)/1000000</f>
        <v>#VALUE!</v>
      </c>
      <c r="P357" s="838" t="e">
        <f>SUMIF('[6]Расходы (ведомств.)'!$H$10:$H$17581,N357,'[6]Расходы (ведомств.)'!$J$10:$J$17581)/1000000</f>
        <v>#VALUE!</v>
      </c>
      <c r="Q357" s="838">
        <v>0</v>
      </c>
      <c r="R357" s="838">
        <v>0</v>
      </c>
    </row>
    <row r="358" spans="1:18" ht="17.649999999999999" customHeight="1" x14ac:dyDescent="0.2">
      <c r="A358" s="845">
        <v>1</v>
      </c>
      <c r="B358" s="846" t="s">
        <v>83</v>
      </c>
      <c r="C358" s="847"/>
      <c r="D358" s="847" t="s">
        <v>296</v>
      </c>
      <c r="E358" s="848">
        <v>29610</v>
      </c>
      <c r="F358" s="848">
        <v>29610</v>
      </c>
      <c r="G358" s="848">
        <v>29610</v>
      </c>
      <c r="H358" s="848">
        <v>100</v>
      </c>
      <c r="I358" s="848">
        <v>100</v>
      </c>
      <c r="K358" s="843" t="s">
        <v>1390</v>
      </c>
      <c r="L358" s="837" t="s">
        <v>2427</v>
      </c>
      <c r="M358" s="791" t="s">
        <v>296</v>
      </c>
      <c r="N358" s="791" t="str">
        <f t="shared" si="5"/>
        <v>2400000092</v>
      </c>
      <c r="O358" s="838" t="e">
        <f>SUMIF('[6]Расходы (ведомств.)'!$H$10:$H$17581,N358,'[6]Расходы (ведомств.)'!$I$10:$I$17581)/1000000</f>
        <v>#VALUE!</v>
      </c>
      <c r="P358" s="838" t="e">
        <f>SUMIF('[6]Расходы (ведомств.)'!$H$10:$H$17581,N358,'[6]Расходы (ведомств.)'!$J$10:$J$17581)/1000000</f>
        <v>#VALUE!</v>
      </c>
      <c r="Q358" s="838">
        <v>29610</v>
      </c>
      <c r="R358" s="838">
        <v>29610</v>
      </c>
    </row>
    <row r="359" spans="1:18" ht="17.649999999999999" customHeight="1" x14ac:dyDescent="0.2">
      <c r="A359" s="845">
        <v>2</v>
      </c>
      <c r="B359" s="846" t="s">
        <v>1840</v>
      </c>
      <c r="C359" s="847"/>
      <c r="D359" s="847" t="s">
        <v>69</v>
      </c>
      <c r="E359" s="848">
        <v>116637.1</v>
      </c>
      <c r="F359" s="848">
        <v>117183.4506</v>
      </c>
      <c r="G359" s="848">
        <v>117106.69207436001</v>
      </c>
      <c r="H359" s="848">
        <v>100.40260952506534</v>
      </c>
      <c r="I359" s="848">
        <v>99.934497128009994</v>
      </c>
      <c r="K359" s="843" t="s">
        <v>1390</v>
      </c>
      <c r="L359" s="837" t="s">
        <v>2427</v>
      </c>
      <c r="M359" s="791" t="s">
        <v>69</v>
      </c>
      <c r="N359" s="791" t="str">
        <f t="shared" si="5"/>
        <v>2400000103</v>
      </c>
      <c r="O359" s="838" t="e">
        <f>SUMIF('[6]Расходы (ведомств.)'!$H$10:$H$17581,N359,'[6]Расходы (ведомств.)'!$I$10:$I$17581)/1000000</f>
        <v>#VALUE!</v>
      </c>
      <c r="P359" s="838" t="e">
        <f>SUMIF('[6]Расходы (ведомств.)'!$H$10:$H$17581,N359,'[6]Расходы (ведомств.)'!$J$10:$J$17581)/1000000</f>
        <v>#VALUE!</v>
      </c>
      <c r="Q359" s="838">
        <v>117183.4506</v>
      </c>
      <c r="R359" s="838">
        <v>117106.69207436001</v>
      </c>
    </row>
    <row r="360" spans="1:18" ht="17.649999999999999" customHeight="1" x14ac:dyDescent="0.2">
      <c r="A360" s="845">
        <v>3</v>
      </c>
      <c r="B360" s="846" t="s">
        <v>731</v>
      </c>
      <c r="C360" s="847"/>
      <c r="D360" s="847" t="s">
        <v>945</v>
      </c>
      <c r="E360" s="848">
        <v>3652.2000000000003</v>
      </c>
      <c r="F360" s="848">
        <v>4202.0816000000004</v>
      </c>
      <c r="G360" s="848">
        <v>3878.13093415</v>
      </c>
      <c r="H360" s="848">
        <v>106.18615996248835</v>
      </c>
      <c r="I360" s="848">
        <v>92.290709779410278</v>
      </c>
      <c r="K360" s="843" t="s">
        <v>1390</v>
      </c>
      <c r="L360" s="837" t="s">
        <v>2427</v>
      </c>
      <c r="M360" s="791" t="s">
        <v>945</v>
      </c>
      <c r="N360" s="791" t="str">
        <f t="shared" si="5"/>
        <v>2400000106</v>
      </c>
      <c r="O360" s="838" t="e">
        <f>SUMIF('[6]Расходы (ведомств.)'!$H$10:$H$17581,N360,'[6]Расходы (ведомств.)'!$I$10:$I$17581)/1000000</f>
        <v>#VALUE!</v>
      </c>
      <c r="P360" s="838" t="e">
        <f>SUMIF('[6]Расходы (ведомств.)'!$H$10:$H$17581,N360,'[6]Расходы (ведомств.)'!$J$10:$J$17581)/1000000</f>
        <v>#VALUE!</v>
      </c>
      <c r="Q360" s="838">
        <v>4202.0816000000004</v>
      </c>
      <c r="R360" s="838">
        <v>3878.13093415</v>
      </c>
    </row>
    <row r="361" spans="1:18" ht="17.649999999999999" customHeight="1" x14ac:dyDescent="0.2">
      <c r="A361" s="845">
        <v>4</v>
      </c>
      <c r="B361" s="846" t="s">
        <v>732</v>
      </c>
      <c r="C361" s="847"/>
      <c r="D361" s="847" t="s">
        <v>782</v>
      </c>
      <c r="E361" s="848">
        <v>57620.4</v>
      </c>
      <c r="F361" s="848">
        <v>59799.866999999998</v>
      </c>
      <c r="G361" s="848">
        <v>44764.344529909999</v>
      </c>
      <c r="H361" s="848">
        <v>77.68836129202505</v>
      </c>
      <c r="I361" s="848">
        <v>74.856929915763857</v>
      </c>
      <c r="K361" s="843" t="s">
        <v>1390</v>
      </c>
      <c r="L361" s="837" t="s">
        <v>2427</v>
      </c>
      <c r="M361" s="791" t="s">
        <v>782</v>
      </c>
      <c r="N361" s="791" t="str">
        <f t="shared" si="5"/>
        <v>2400000107</v>
      </c>
      <c r="O361" s="838" t="e">
        <f>SUMIF('[6]Расходы (ведомств.)'!$H$10:$H$17581,N361,'[6]Расходы (ведомств.)'!$I$10:$I$17581)/1000000</f>
        <v>#VALUE!</v>
      </c>
      <c r="P361" s="838" t="e">
        <f>SUMIF('[6]Расходы (ведомств.)'!$H$10:$H$17581,N361,'[6]Расходы (ведомств.)'!$J$10:$J$17581)/1000000</f>
        <v>#VALUE!</v>
      </c>
      <c r="Q361" s="838">
        <v>59799.866999999998</v>
      </c>
      <c r="R361" s="838">
        <v>44764.344529909999</v>
      </c>
    </row>
    <row r="362" spans="1:18" ht="17.649999999999999" customHeight="1" x14ac:dyDescent="0.2">
      <c r="A362" s="845">
        <v>5</v>
      </c>
      <c r="B362" s="846" t="s">
        <v>733</v>
      </c>
      <c r="C362" s="847"/>
      <c r="D362" s="847" t="s">
        <v>783</v>
      </c>
      <c r="E362" s="848">
        <v>445727.3</v>
      </c>
      <c r="F362" s="848">
        <v>453227.27409999998</v>
      </c>
      <c r="G362" s="848">
        <v>440419.42835802998</v>
      </c>
      <c r="H362" s="848">
        <v>98.809166133200719</v>
      </c>
      <c r="I362" s="848">
        <v>97.174078773744739</v>
      </c>
      <c r="K362" s="843" t="s">
        <v>1390</v>
      </c>
      <c r="L362" s="837" t="s">
        <v>2427</v>
      </c>
      <c r="M362" s="791" t="s">
        <v>783</v>
      </c>
      <c r="N362" s="791" t="str">
        <f t="shared" si="5"/>
        <v>2400000108</v>
      </c>
      <c r="O362" s="838" t="e">
        <f>SUMIF('[6]Расходы (ведомств.)'!$H$10:$H$17581,N362,'[6]Расходы (ведомств.)'!$I$10:$I$17581)/1000000</f>
        <v>#VALUE!</v>
      </c>
      <c r="P362" s="838" t="e">
        <f>SUMIF('[6]Расходы (ведомств.)'!$H$10:$H$17581,N362,'[6]Расходы (ведомств.)'!$J$10:$J$17581)/1000000</f>
        <v>#VALUE!</v>
      </c>
      <c r="Q362" s="838">
        <v>453227.27409999998</v>
      </c>
      <c r="R362" s="838">
        <v>440419.42835802998</v>
      </c>
    </row>
    <row r="363" spans="1:18" ht="17.649999999999999" customHeight="1" x14ac:dyDescent="0.2">
      <c r="A363" s="845">
        <v>6</v>
      </c>
      <c r="B363" s="846" t="s">
        <v>734</v>
      </c>
      <c r="C363" s="847"/>
      <c r="D363" s="847" t="s">
        <v>589</v>
      </c>
      <c r="E363" s="848">
        <v>122286.3</v>
      </c>
      <c r="F363" s="848">
        <v>145677.28760000001</v>
      </c>
      <c r="G363" s="848">
        <v>142581.60014923001</v>
      </c>
      <c r="H363" s="848">
        <v>116.59654446101486</v>
      </c>
      <c r="I363" s="848">
        <v>97.874969048524491</v>
      </c>
      <c r="K363" s="843" t="s">
        <v>1390</v>
      </c>
      <c r="L363" s="837" t="s">
        <v>2427</v>
      </c>
      <c r="M363" s="791" t="s">
        <v>589</v>
      </c>
      <c r="N363" s="791" t="str">
        <f t="shared" si="5"/>
        <v>2400000109</v>
      </c>
      <c r="O363" s="838" t="e">
        <f>SUMIF('[6]Расходы (ведомств.)'!$H$10:$H$17581,N363,'[6]Расходы (ведомств.)'!$I$10:$I$17581)/1000000</f>
        <v>#VALUE!</v>
      </c>
      <c r="P363" s="838" t="e">
        <f>SUMIF('[6]Расходы (ведомств.)'!$H$10:$H$17581,N363,'[6]Расходы (ведомств.)'!$J$10:$J$17581)/1000000</f>
        <v>#VALUE!</v>
      </c>
      <c r="Q363" s="838">
        <v>145677.28760000001</v>
      </c>
      <c r="R363" s="838">
        <v>142581.60014923001</v>
      </c>
    </row>
    <row r="364" spans="1:18" ht="17.649999999999999" customHeight="1" x14ac:dyDescent="0.2">
      <c r="A364" s="845">
        <v>7</v>
      </c>
      <c r="B364" s="846" t="s">
        <v>330</v>
      </c>
      <c r="C364" s="847"/>
      <c r="D364" s="847" t="s">
        <v>785</v>
      </c>
      <c r="E364" s="848">
        <v>51487.8</v>
      </c>
      <c r="F364" s="848">
        <v>51633.522100000002</v>
      </c>
      <c r="G364" s="848">
        <v>51578.771888000003</v>
      </c>
      <c r="H364" s="848">
        <v>100.17668629850178</v>
      </c>
      <c r="I364" s="848">
        <v>99.893963824714575</v>
      </c>
      <c r="K364" s="843" t="s">
        <v>1390</v>
      </c>
      <c r="L364" s="837" t="s">
        <v>2427</v>
      </c>
      <c r="M364" s="791" t="s">
        <v>785</v>
      </c>
      <c r="N364" s="791" t="str">
        <f t="shared" si="5"/>
        <v>2400000110</v>
      </c>
      <c r="O364" s="838" t="e">
        <f>SUMIF('[6]Расходы (ведомств.)'!$H$10:$H$17581,N364,'[6]Расходы (ведомств.)'!$I$10:$I$17581)/1000000</f>
        <v>#VALUE!</v>
      </c>
      <c r="P364" s="838" t="e">
        <f>SUMIF('[6]Расходы (ведомств.)'!$H$10:$H$17581,N364,'[6]Расходы (ведомств.)'!$J$10:$J$17581)/1000000</f>
        <v>#VALUE!</v>
      </c>
      <c r="Q364" s="838">
        <v>51633.522100000002</v>
      </c>
      <c r="R364" s="838">
        <v>51578.771888000003</v>
      </c>
    </row>
    <row r="365" spans="1:18" ht="51.6" customHeight="1" x14ac:dyDescent="0.2">
      <c r="A365" s="849"/>
      <c r="B365" s="850" t="s">
        <v>1391</v>
      </c>
      <c r="C365" s="851" t="s">
        <v>1392</v>
      </c>
      <c r="D365" s="851"/>
      <c r="E365" s="844">
        <v>197875</v>
      </c>
      <c r="F365" s="844">
        <v>234055.43549999999</v>
      </c>
      <c r="G365" s="844">
        <v>222274.13158977003</v>
      </c>
      <c r="H365" s="844">
        <v>112.33057818813394</v>
      </c>
      <c r="I365" s="844">
        <v>94.966447207234381</v>
      </c>
      <c r="K365" s="843" t="s">
        <v>1392</v>
      </c>
      <c r="L365" s="837" t="s">
        <v>2427</v>
      </c>
      <c r="N365" s="791" t="str">
        <f t="shared" si="5"/>
        <v>2500000</v>
      </c>
      <c r="O365" s="838" t="e">
        <f>SUMIF('[6]Расходы (ведомств.)'!$H$10:$H$17581,N365,'[6]Расходы (ведомств.)'!$I$10:$I$17581)/1000000</f>
        <v>#VALUE!</v>
      </c>
      <c r="P365" s="838" t="e">
        <f>SUMIF('[6]Расходы (ведомств.)'!$H$10:$H$17581,N365,'[6]Расходы (ведомств.)'!$J$10:$J$17581)/1000000</f>
        <v>#VALUE!</v>
      </c>
      <c r="Q365" s="838">
        <v>0</v>
      </c>
      <c r="R365" s="838">
        <v>0</v>
      </c>
    </row>
    <row r="366" spans="1:18" ht="17.649999999999999" customHeight="1" x14ac:dyDescent="0.2">
      <c r="A366" s="845">
        <v>1</v>
      </c>
      <c r="B366" s="846" t="s">
        <v>1172</v>
      </c>
      <c r="C366" s="847"/>
      <c r="D366" s="847" t="s">
        <v>926</v>
      </c>
      <c r="E366" s="848">
        <v>150</v>
      </c>
      <c r="F366" s="848">
        <v>150</v>
      </c>
      <c r="G366" s="848">
        <v>150</v>
      </c>
      <c r="H366" s="848">
        <v>100</v>
      </c>
      <c r="I366" s="848">
        <v>100</v>
      </c>
      <c r="K366" s="843" t="s">
        <v>1392</v>
      </c>
      <c r="L366" s="837" t="s">
        <v>2427</v>
      </c>
      <c r="M366" s="791" t="s">
        <v>926</v>
      </c>
      <c r="N366" s="791" t="str">
        <f t="shared" si="5"/>
        <v>2500000007</v>
      </c>
      <c r="O366" s="838" t="e">
        <f>SUMIF('[6]Расходы (ведомств.)'!$H$10:$H$17581,N366,'[6]Расходы (ведомств.)'!$I$10:$I$17581)/1000000</f>
        <v>#VALUE!</v>
      </c>
      <c r="P366" s="838" t="e">
        <f>SUMIF('[6]Расходы (ведомств.)'!$H$10:$H$17581,N366,'[6]Расходы (ведомств.)'!$J$10:$J$17581)/1000000</f>
        <v>#VALUE!</v>
      </c>
      <c r="Q366" s="838">
        <v>150</v>
      </c>
      <c r="R366" s="838">
        <v>150</v>
      </c>
    </row>
    <row r="367" spans="1:18" ht="28.9" customHeight="1" x14ac:dyDescent="0.2">
      <c r="A367" s="845">
        <v>2</v>
      </c>
      <c r="B367" s="846" t="s">
        <v>647</v>
      </c>
      <c r="C367" s="847"/>
      <c r="D367" s="847" t="s">
        <v>948</v>
      </c>
      <c r="E367" s="848">
        <v>10207</v>
      </c>
      <c r="F367" s="848">
        <v>11516.2197</v>
      </c>
      <c r="G367" s="848">
        <v>10869.200471350001</v>
      </c>
      <c r="H367" s="848">
        <v>106.48770913441756</v>
      </c>
      <c r="I367" s="848">
        <v>94.381669979342277</v>
      </c>
      <c r="K367" s="843" t="s">
        <v>1392</v>
      </c>
      <c r="L367" s="837" t="s">
        <v>2427</v>
      </c>
      <c r="M367" s="791" t="s">
        <v>948</v>
      </c>
      <c r="N367" s="791" t="str">
        <f t="shared" si="5"/>
        <v>2500000081</v>
      </c>
      <c r="O367" s="838" t="e">
        <f>SUMIF('[6]Расходы (ведомств.)'!$H$10:$H$17581,N367,'[6]Расходы (ведомств.)'!$I$10:$I$17581)/1000000</f>
        <v>#VALUE!</v>
      </c>
      <c r="P367" s="838" t="e">
        <f>SUMIF('[6]Расходы (ведомств.)'!$H$10:$H$17581,N367,'[6]Расходы (ведомств.)'!$J$10:$J$17581)/1000000</f>
        <v>#VALUE!</v>
      </c>
      <c r="Q367" s="838">
        <v>11516.2197</v>
      </c>
      <c r="R367" s="838">
        <v>10869.200471350001</v>
      </c>
    </row>
    <row r="368" spans="1:18" ht="17.649999999999999" customHeight="1" x14ac:dyDescent="0.2">
      <c r="A368" s="845">
        <v>3</v>
      </c>
      <c r="B368" s="846" t="s">
        <v>1841</v>
      </c>
      <c r="C368" s="847"/>
      <c r="D368" s="847" t="s">
        <v>87</v>
      </c>
      <c r="E368" s="848">
        <v>183018</v>
      </c>
      <c r="F368" s="848">
        <v>217869.0177</v>
      </c>
      <c r="G368" s="848">
        <v>207091.67666285002</v>
      </c>
      <c r="H368" s="848">
        <v>113.15372076126393</v>
      </c>
      <c r="I368" s="848">
        <v>95.053293418713579</v>
      </c>
      <c r="K368" s="843" t="s">
        <v>1392</v>
      </c>
      <c r="L368" s="837" t="s">
        <v>2427</v>
      </c>
      <c r="M368" s="791" t="s">
        <v>87</v>
      </c>
      <c r="N368" s="791" t="str">
        <f t="shared" si="5"/>
        <v>2500000082</v>
      </c>
      <c r="O368" s="838" t="e">
        <f>SUMIF('[6]Расходы (ведомств.)'!$H$10:$H$17581,N368,'[6]Расходы (ведомств.)'!$I$10:$I$17581)/1000000</f>
        <v>#VALUE!</v>
      </c>
      <c r="P368" s="838" t="e">
        <f>SUMIF('[6]Расходы (ведомств.)'!$H$10:$H$17581,N368,'[6]Расходы (ведомств.)'!$J$10:$J$17581)/1000000</f>
        <v>#VALUE!</v>
      </c>
      <c r="Q368" s="838">
        <v>217869.0177</v>
      </c>
      <c r="R368" s="838">
        <v>207091.67666285002</v>
      </c>
    </row>
    <row r="369" spans="1:18" ht="17.649999999999999" customHeight="1" x14ac:dyDescent="0.2">
      <c r="A369" s="845">
        <v>4</v>
      </c>
      <c r="B369" s="846" t="s">
        <v>733</v>
      </c>
      <c r="C369" s="847"/>
      <c r="D369" s="847" t="s">
        <v>783</v>
      </c>
      <c r="E369" s="848">
        <v>4500</v>
      </c>
      <c r="F369" s="848">
        <v>4520.1980999999996</v>
      </c>
      <c r="G369" s="848">
        <v>4163.2544555700006</v>
      </c>
      <c r="H369" s="848">
        <v>92.516765679333346</v>
      </c>
      <c r="I369" s="848">
        <v>92.103362805492992</v>
      </c>
      <c r="K369" s="843" t="s">
        <v>1392</v>
      </c>
      <c r="L369" s="837" t="s">
        <v>2427</v>
      </c>
      <c r="M369" s="791" t="s">
        <v>783</v>
      </c>
      <c r="N369" s="791" t="str">
        <f t="shared" si="5"/>
        <v>2500000108</v>
      </c>
      <c r="O369" s="838" t="e">
        <f>SUMIF('[6]Расходы (ведомств.)'!$H$10:$H$17581,N369,'[6]Расходы (ведомств.)'!$I$10:$I$17581)/1000000</f>
        <v>#VALUE!</v>
      </c>
      <c r="P369" s="838" t="e">
        <f>SUMIF('[6]Расходы (ведомств.)'!$H$10:$H$17581,N369,'[6]Расходы (ведомств.)'!$J$10:$J$17581)/1000000</f>
        <v>#VALUE!</v>
      </c>
      <c r="Q369" s="838">
        <v>4520.1980999999996</v>
      </c>
      <c r="R369" s="838">
        <v>4163.2544555700006</v>
      </c>
    </row>
    <row r="370" spans="1:18" ht="28.9" customHeight="1" x14ac:dyDescent="0.2">
      <c r="A370" s="849"/>
      <c r="B370" s="850" t="s">
        <v>1393</v>
      </c>
      <c r="C370" s="851" t="s">
        <v>1394</v>
      </c>
      <c r="D370" s="851"/>
      <c r="E370" s="844">
        <v>11933.9</v>
      </c>
      <c r="F370" s="844">
        <v>12487.693799999999</v>
      </c>
      <c r="G370" s="844">
        <v>12139.686219129997</v>
      </c>
      <c r="H370" s="844">
        <v>101.72438363929643</v>
      </c>
      <c r="I370" s="844">
        <v>97.213195755408393</v>
      </c>
      <c r="K370" s="843" t="s">
        <v>1394</v>
      </c>
      <c r="L370" s="837" t="s">
        <v>2427</v>
      </c>
      <c r="N370" s="791" t="str">
        <f t="shared" si="5"/>
        <v>2600000</v>
      </c>
      <c r="O370" s="838" t="e">
        <f>SUMIF('[6]Расходы (ведомств.)'!$H$10:$H$17581,N370,'[6]Расходы (ведомств.)'!$I$10:$I$17581)/1000000</f>
        <v>#VALUE!</v>
      </c>
      <c r="P370" s="838" t="e">
        <f>SUMIF('[6]Расходы (ведомств.)'!$H$10:$H$17581,N370,'[6]Расходы (ведомств.)'!$J$10:$J$17581)/1000000</f>
        <v>#VALUE!</v>
      </c>
      <c r="Q370" s="838">
        <v>0</v>
      </c>
      <c r="R370" s="838">
        <v>0</v>
      </c>
    </row>
    <row r="371" spans="1:18" ht="17.649999999999999" customHeight="1" x14ac:dyDescent="0.2">
      <c r="A371" s="845">
        <v>1</v>
      </c>
      <c r="B371" s="846" t="s">
        <v>235</v>
      </c>
      <c r="C371" s="847"/>
      <c r="D371" s="847" t="s">
        <v>902</v>
      </c>
      <c r="E371" s="848">
        <v>11933.9</v>
      </c>
      <c r="F371" s="848">
        <v>12487.693799999999</v>
      </c>
      <c r="G371" s="848">
        <v>12139.686219129997</v>
      </c>
      <c r="H371" s="848">
        <v>101.72438363929643</v>
      </c>
      <c r="I371" s="848">
        <v>97.213195755408393</v>
      </c>
      <c r="K371" s="843" t="s">
        <v>1394</v>
      </c>
      <c r="L371" s="837" t="s">
        <v>2427</v>
      </c>
      <c r="M371" s="791" t="s">
        <v>902</v>
      </c>
      <c r="N371" s="791" t="str">
        <f t="shared" si="5"/>
        <v>2600000076</v>
      </c>
      <c r="O371" s="838" t="e">
        <f>SUMIF('[6]Расходы (ведомств.)'!$H$10:$H$17581,N371,'[6]Расходы (ведомств.)'!$I$10:$I$17581)/1000000</f>
        <v>#VALUE!</v>
      </c>
      <c r="P371" s="838" t="e">
        <f>SUMIF('[6]Расходы (ведомств.)'!$H$10:$H$17581,N371,'[6]Расходы (ведомств.)'!$J$10:$J$17581)/1000000</f>
        <v>#VALUE!</v>
      </c>
      <c r="Q371" s="838">
        <v>12487.693799999999</v>
      </c>
      <c r="R371" s="838">
        <v>12139.686219129997</v>
      </c>
    </row>
    <row r="372" spans="1:18" ht="28.9" customHeight="1" x14ac:dyDescent="0.2">
      <c r="A372" s="849"/>
      <c r="B372" s="850" t="s">
        <v>1395</v>
      </c>
      <c r="C372" s="851" t="s">
        <v>1396</v>
      </c>
      <c r="D372" s="851"/>
      <c r="E372" s="844">
        <v>78055.7</v>
      </c>
      <c r="F372" s="844">
        <v>83481.299899999998</v>
      </c>
      <c r="G372" s="844">
        <v>82246.845391110008</v>
      </c>
      <c r="H372" s="844">
        <v>105.36942899892001</v>
      </c>
      <c r="I372" s="844">
        <v>98.52128020243012</v>
      </c>
      <c r="K372" s="843" t="s">
        <v>1396</v>
      </c>
      <c r="L372" s="837" t="s">
        <v>2427</v>
      </c>
      <c r="N372" s="791" t="str">
        <f t="shared" si="5"/>
        <v>2700000</v>
      </c>
      <c r="O372" s="838" t="e">
        <f>SUMIF('[6]Расходы (ведомств.)'!$H$10:$H$17581,N372,'[6]Расходы (ведомств.)'!$I$10:$I$17581)/1000000</f>
        <v>#VALUE!</v>
      </c>
      <c r="P372" s="838" t="e">
        <f>SUMIF('[6]Расходы (ведомств.)'!$H$10:$H$17581,N372,'[6]Расходы (ведомств.)'!$J$10:$J$17581)/1000000</f>
        <v>#VALUE!</v>
      </c>
      <c r="Q372" s="838">
        <v>0</v>
      </c>
      <c r="R372" s="838">
        <v>0</v>
      </c>
    </row>
    <row r="373" spans="1:18" ht="28.9" customHeight="1" x14ac:dyDescent="0.2">
      <c r="A373" s="845">
        <v>1</v>
      </c>
      <c r="B373" s="846" t="s">
        <v>213</v>
      </c>
      <c r="C373" s="847"/>
      <c r="D373" s="847" t="s">
        <v>710</v>
      </c>
      <c r="E373" s="848">
        <v>127.5</v>
      </c>
      <c r="F373" s="848">
        <v>1545.895</v>
      </c>
      <c r="G373" s="848">
        <v>1466.8690999999999</v>
      </c>
      <c r="H373" s="848">
        <v>1150.4855686274509</v>
      </c>
      <c r="I373" s="848">
        <v>94.888016327111472</v>
      </c>
      <c r="K373" s="843" t="s">
        <v>1396</v>
      </c>
      <c r="L373" s="837" t="s">
        <v>2427</v>
      </c>
      <c r="M373" s="791" t="s">
        <v>710</v>
      </c>
      <c r="N373" s="791" t="str">
        <f t="shared" si="5"/>
        <v>2700000020</v>
      </c>
      <c r="O373" s="838" t="e">
        <f>SUMIF('[6]Расходы (ведомств.)'!$H$10:$H$17581,N373,'[6]Расходы (ведомств.)'!$I$10:$I$17581)/1000000</f>
        <v>#VALUE!</v>
      </c>
      <c r="P373" s="838" t="e">
        <f>SUMIF('[6]Расходы (ведомств.)'!$H$10:$H$17581,N373,'[6]Расходы (ведомств.)'!$J$10:$J$17581)/1000000</f>
        <v>#VALUE!</v>
      </c>
      <c r="Q373" s="838">
        <v>1545.895</v>
      </c>
      <c r="R373" s="838">
        <v>1466.8690999999999</v>
      </c>
    </row>
    <row r="374" spans="1:18" ht="17.649999999999999" customHeight="1" x14ac:dyDescent="0.2">
      <c r="A374" s="845">
        <v>2</v>
      </c>
      <c r="B374" s="846" t="s">
        <v>646</v>
      </c>
      <c r="C374" s="847"/>
      <c r="D374" s="847" t="s">
        <v>87</v>
      </c>
      <c r="E374" s="848"/>
      <c r="F374" s="848">
        <v>15.235900000000001</v>
      </c>
      <c r="G374" s="848">
        <v>15.235900000000001</v>
      </c>
      <c r="H374" s="848"/>
      <c r="I374" s="848">
        <v>100</v>
      </c>
      <c r="K374" s="843" t="s">
        <v>1396</v>
      </c>
      <c r="L374" s="837" t="s">
        <v>2427</v>
      </c>
      <c r="M374" s="791" t="s">
        <v>87</v>
      </c>
      <c r="N374" s="791" t="str">
        <f t="shared" si="5"/>
        <v>2700000082</v>
      </c>
      <c r="O374" s="838" t="e">
        <f>SUMIF('[6]Расходы (ведомств.)'!$H$10:$H$17581,N374,'[6]Расходы (ведомств.)'!$I$10:$I$17581)/1000000</f>
        <v>#VALUE!</v>
      </c>
      <c r="P374" s="838" t="e">
        <f>SUMIF('[6]Расходы (ведомств.)'!$H$10:$H$17581,N374,'[6]Расходы (ведомств.)'!$J$10:$J$17581)/1000000</f>
        <v>#VALUE!</v>
      </c>
      <c r="Q374" s="838">
        <v>15.235900000000001</v>
      </c>
      <c r="R374" s="838">
        <v>15.235900000000001</v>
      </c>
    </row>
    <row r="375" spans="1:18" ht="27.75" customHeight="1" x14ac:dyDescent="0.2">
      <c r="A375" s="845">
        <v>3</v>
      </c>
      <c r="B375" s="846" t="s">
        <v>1834</v>
      </c>
      <c r="C375" s="847"/>
      <c r="D375" s="847" t="s">
        <v>750</v>
      </c>
      <c r="E375" s="848">
        <v>14051.4</v>
      </c>
      <c r="F375" s="848">
        <v>15156.9756</v>
      </c>
      <c r="G375" s="848">
        <v>15251.17598102</v>
      </c>
      <c r="H375" s="848">
        <v>108.53848001636848</v>
      </c>
      <c r="I375" s="848">
        <v>100.62149853312425</v>
      </c>
      <c r="K375" s="843" t="s">
        <v>1396</v>
      </c>
      <c r="L375" s="837" t="s">
        <v>2427</v>
      </c>
      <c r="M375" s="791" t="s">
        <v>750</v>
      </c>
      <c r="N375" s="791" t="str">
        <f t="shared" si="5"/>
        <v>2700000139</v>
      </c>
      <c r="O375" s="838" t="e">
        <f>SUMIF('[6]Расходы (ведомств.)'!$H$10:$H$17581,N375,'[6]Расходы (ведомств.)'!$I$10:$I$17581)/1000000</f>
        <v>#VALUE!</v>
      </c>
      <c r="P375" s="838" t="e">
        <f>SUMIF('[6]Расходы (ведомств.)'!$H$10:$H$17581,N375,'[6]Расходы (ведомств.)'!$J$10:$J$17581)/1000000</f>
        <v>#VALUE!</v>
      </c>
      <c r="Q375" s="838">
        <v>15156.9756</v>
      </c>
      <c r="R375" s="838">
        <v>15251.17598102</v>
      </c>
    </row>
    <row r="376" spans="1:18" ht="17.649999999999999" customHeight="1" x14ac:dyDescent="0.2">
      <c r="A376" s="845">
        <v>4</v>
      </c>
      <c r="B376" s="846" t="s">
        <v>147</v>
      </c>
      <c r="C376" s="847"/>
      <c r="D376" s="847" t="s">
        <v>85</v>
      </c>
      <c r="E376" s="848">
        <v>59618.700000000004</v>
      </c>
      <c r="F376" s="848">
        <v>62313.577799999999</v>
      </c>
      <c r="G376" s="848">
        <v>61166.915610529999</v>
      </c>
      <c r="H376" s="848">
        <v>102.59686241150845</v>
      </c>
      <c r="I376" s="848">
        <v>98.159851785191506</v>
      </c>
      <c r="K376" s="843" t="s">
        <v>1396</v>
      </c>
      <c r="L376" s="837" t="s">
        <v>2427</v>
      </c>
      <c r="M376" s="791" t="s">
        <v>85</v>
      </c>
      <c r="N376" s="791" t="str">
        <f t="shared" si="5"/>
        <v>2700000153</v>
      </c>
      <c r="O376" s="838" t="e">
        <f>SUMIF('[6]Расходы (ведомств.)'!$H$10:$H$17581,N376,'[6]Расходы (ведомств.)'!$I$10:$I$17581)/1000000</f>
        <v>#VALUE!</v>
      </c>
      <c r="P376" s="838" t="e">
        <f>SUMIF('[6]Расходы (ведомств.)'!$H$10:$H$17581,N376,'[6]Расходы (ведомств.)'!$J$10:$J$17581)/1000000</f>
        <v>#VALUE!</v>
      </c>
      <c r="Q376" s="838">
        <v>62313.577799999999</v>
      </c>
      <c r="R376" s="838">
        <v>61166.915610529999</v>
      </c>
    </row>
    <row r="377" spans="1:18" ht="28.9" customHeight="1" x14ac:dyDescent="0.2">
      <c r="A377" s="845">
        <v>5</v>
      </c>
      <c r="B377" s="846" t="s">
        <v>214</v>
      </c>
      <c r="C377" s="847"/>
      <c r="D377" s="847" t="s">
        <v>939</v>
      </c>
      <c r="E377" s="848"/>
      <c r="F377" s="848">
        <v>0.23200000000000001</v>
      </c>
      <c r="G377" s="848">
        <v>0.23200000000000001</v>
      </c>
      <c r="H377" s="848"/>
      <c r="I377" s="848">
        <v>100</v>
      </c>
      <c r="K377" s="843" t="s">
        <v>1396</v>
      </c>
      <c r="L377" s="837" t="s">
        <v>2427</v>
      </c>
      <c r="M377" s="791" t="s">
        <v>939</v>
      </c>
      <c r="N377" s="791" t="str">
        <f t="shared" si="5"/>
        <v>2700000172</v>
      </c>
      <c r="O377" s="838" t="e">
        <f>SUMIF('[6]Расходы (ведомств.)'!$H$10:$H$17581,N377,'[6]Расходы (ведомств.)'!$I$10:$I$17581)/1000000</f>
        <v>#VALUE!</v>
      </c>
      <c r="P377" s="838" t="e">
        <f>SUMIF('[6]Расходы (ведомств.)'!$H$10:$H$17581,N377,'[6]Расходы (ведомств.)'!$J$10:$J$17581)/1000000</f>
        <v>#VALUE!</v>
      </c>
      <c r="Q377" s="838">
        <v>0.23200000000000001</v>
      </c>
      <c r="R377" s="838">
        <v>0.23200000000000001</v>
      </c>
    </row>
    <row r="378" spans="1:18" ht="28.9" customHeight="1" x14ac:dyDescent="0.2">
      <c r="A378" s="845">
        <v>6</v>
      </c>
      <c r="B378" s="846" t="s">
        <v>234</v>
      </c>
      <c r="C378" s="847"/>
      <c r="D378" s="847" t="s">
        <v>455</v>
      </c>
      <c r="E378" s="848">
        <v>4258.1000000000004</v>
      </c>
      <c r="F378" s="848">
        <v>4449.3836000000001</v>
      </c>
      <c r="G378" s="848">
        <v>4346.4167995600001</v>
      </c>
      <c r="H378" s="848">
        <v>102.07408937225522</v>
      </c>
      <c r="I378" s="848">
        <v>97.685818762850658</v>
      </c>
      <c r="K378" s="843" t="s">
        <v>1396</v>
      </c>
      <c r="L378" s="837" t="s">
        <v>2427</v>
      </c>
      <c r="M378" s="791" t="s">
        <v>455</v>
      </c>
      <c r="N378" s="791" t="str">
        <f t="shared" si="5"/>
        <v>2700000260</v>
      </c>
      <c r="O378" s="838" t="e">
        <f>SUMIF('[6]Расходы (ведомств.)'!$H$10:$H$17581,N378,'[6]Расходы (ведомств.)'!$I$10:$I$17581)/1000000</f>
        <v>#VALUE!</v>
      </c>
      <c r="P378" s="838" t="e">
        <f>SUMIF('[6]Расходы (ведомств.)'!$H$10:$H$17581,N378,'[6]Расходы (ведомств.)'!$J$10:$J$17581)/1000000</f>
        <v>#VALUE!</v>
      </c>
      <c r="Q378" s="838">
        <v>4449.3836000000001</v>
      </c>
      <c r="R378" s="838">
        <v>4346.4167995600001</v>
      </c>
    </row>
    <row r="379" spans="1:18" ht="28.9" customHeight="1" x14ac:dyDescent="0.2">
      <c r="A379" s="849"/>
      <c r="B379" s="850" t="s">
        <v>1397</v>
      </c>
      <c r="C379" s="851" t="s">
        <v>1398</v>
      </c>
      <c r="D379" s="851"/>
      <c r="E379" s="844">
        <v>54780.200000000004</v>
      </c>
      <c r="F379" s="844">
        <v>55031.522900000004</v>
      </c>
      <c r="G379" s="844">
        <v>52690.595283170005</v>
      </c>
      <c r="H379" s="844">
        <v>96.185474465536828</v>
      </c>
      <c r="I379" s="844">
        <v>95.746206004358996</v>
      </c>
      <c r="K379" s="843" t="s">
        <v>1398</v>
      </c>
      <c r="L379" s="837" t="s">
        <v>2427</v>
      </c>
      <c r="N379" s="791" t="str">
        <f t="shared" si="5"/>
        <v>2800000</v>
      </c>
      <c r="O379" s="838" t="e">
        <f>SUMIF('[6]Расходы (ведомств.)'!$H$10:$H$17581,N379,'[6]Расходы (ведомств.)'!$I$10:$I$17581)/1000000</f>
        <v>#VALUE!</v>
      </c>
      <c r="P379" s="838" t="e">
        <f>SUMIF('[6]Расходы (ведомств.)'!$H$10:$H$17581,N379,'[6]Расходы (ведомств.)'!$J$10:$J$17581)/1000000</f>
        <v>#VALUE!</v>
      </c>
      <c r="Q379" s="838">
        <v>0</v>
      </c>
      <c r="R379" s="838">
        <v>0</v>
      </c>
    </row>
    <row r="380" spans="1:18" ht="17.649999999999999" customHeight="1" x14ac:dyDescent="0.2">
      <c r="A380" s="845">
        <v>1</v>
      </c>
      <c r="B380" s="846" t="s">
        <v>320</v>
      </c>
      <c r="C380" s="847"/>
      <c r="D380" s="847" t="s">
        <v>904</v>
      </c>
      <c r="E380" s="848">
        <v>32326.2</v>
      </c>
      <c r="F380" s="848">
        <v>32460.3361</v>
      </c>
      <c r="G380" s="848">
        <v>32120.815470349997</v>
      </c>
      <c r="H380" s="848">
        <v>99.364649944472276</v>
      </c>
      <c r="I380" s="848">
        <v>98.954044626635877</v>
      </c>
      <c r="K380" s="843" t="s">
        <v>1398</v>
      </c>
      <c r="L380" s="837" t="s">
        <v>2427</v>
      </c>
      <c r="M380" s="791" t="s">
        <v>904</v>
      </c>
      <c r="N380" s="791" t="str">
        <f t="shared" si="5"/>
        <v>2800000049</v>
      </c>
      <c r="O380" s="838" t="e">
        <f>SUMIF('[6]Расходы (ведомств.)'!$H$10:$H$17581,N380,'[6]Расходы (ведомств.)'!$I$10:$I$17581)/1000000</f>
        <v>#VALUE!</v>
      </c>
      <c r="P380" s="838" t="e">
        <f>SUMIF('[6]Расходы (ведомств.)'!$H$10:$H$17581,N380,'[6]Расходы (ведомств.)'!$J$10:$J$17581)/1000000</f>
        <v>#VALUE!</v>
      </c>
      <c r="Q380" s="838">
        <v>32460.3361</v>
      </c>
      <c r="R380" s="838">
        <v>32120.815470349997</v>
      </c>
    </row>
    <row r="381" spans="1:18" ht="28.9" customHeight="1" x14ac:dyDescent="0.2">
      <c r="A381" s="845">
        <v>2</v>
      </c>
      <c r="B381" s="846" t="s">
        <v>1831</v>
      </c>
      <c r="C381" s="847"/>
      <c r="D381" s="847" t="s">
        <v>950</v>
      </c>
      <c r="E381" s="848">
        <v>2430.6</v>
      </c>
      <c r="F381" s="848">
        <v>2453.2914999999998</v>
      </c>
      <c r="G381" s="848">
        <v>2447.8048384899998</v>
      </c>
      <c r="H381" s="848">
        <v>100.70784326874022</v>
      </c>
      <c r="I381" s="848">
        <v>99.776355092332082</v>
      </c>
      <c r="K381" s="843" t="s">
        <v>1398</v>
      </c>
      <c r="L381" s="837" t="s">
        <v>2427</v>
      </c>
      <c r="M381" s="791" t="s">
        <v>950</v>
      </c>
      <c r="N381" s="791" t="str">
        <f t="shared" si="5"/>
        <v>2800000051</v>
      </c>
      <c r="O381" s="838" t="e">
        <f>SUMIF('[6]Расходы (ведомств.)'!$H$10:$H$17581,N381,'[6]Расходы (ведомств.)'!$I$10:$I$17581)/1000000</f>
        <v>#VALUE!</v>
      </c>
      <c r="P381" s="838" t="e">
        <f>SUMIF('[6]Расходы (ведомств.)'!$H$10:$H$17581,N381,'[6]Расходы (ведомств.)'!$J$10:$J$17581)/1000000</f>
        <v>#VALUE!</v>
      </c>
      <c r="Q381" s="838">
        <v>2453.2914999999998</v>
      </c>
      <c r="R381" s="838">
        <v>2447.8048384899998</v>
      </c>
    </row>
    <row r="382" spans="1:18" ht="17.649999999999999" customHeight="1" x14ac:dyDescent="0.2">
      <c r="A382" s="845">
        <v>3</v>
      </c>
      <c r="B382" s="846" t="s">
        <v>319</v>
      </c>
      <c r="C382" s="847"/>
      <c r="D382" s="847" t="s">
        <v>885</v>
      </c>
      <c r="E382" s="848">
        <v>13436.800000000001</v>
      </c>
      <c r="F382" s="848">
        <v>13523.1479</v>
      </c>
      <c r="G382" s="848">
        <v>11611.93345518</v>
      </c>
      <c r="H382" s="848">
        <v>86.418890324928554</v>
      </c>
      <c r="I382" s="848">
        <v>85.86708909084696</v>
      </c>
      <c r="K382" s="843" t="s">
        <v>1398</v>
      </c>
      <c r="L382" s="837" t="s">
        <v>2427</v>
      </c>
      <c r="M382" s="791" t="s">
        <v>885</v>
      </c>
      <c r="N382" s="791" t="str">
        <f t="shared" si="5"/>
        <v>2800000052</v>
      </c>
      <c r="O382" s="838" t="e">
        <f>SUMIF('[6]Расходы (ведомств.)'!$H$10:$H$17581,N382,'[6]Расходы (ведомств.)'!$I$10:$I$17581)/1000000</f>
        <v>#VALUE!</v>
      </c>
      <c r="P382" s="838" t="e">
        <f>SUMIF('[6]Расходы (ведомств.)'!$H$10:$H$17581,N382,'[6]Расходы (ведомств.)'!$J$10:$J$17581)/1000000</f>
        <v>#VALUE!</v>
      </c>
      <c r="Q382" s="838">
        <v>13523.1479</v>
      </c>
      <c r="R382" s="838">
        <v>11611.93345518</v>
      </c>
    </row>
    <row r="383" spans="1:18" ht="28.9" customHeight="1" x14ac:dyDescent="0.2">
      <c r="A383" s="845">
        <v>4</v>
      </c>
      <c r="B383" s="846" t="s">
        <v>1217</v>
      </c>
      <c r="C383" s="847"/>
      <c r="D383" s="847" t="s">
        <v>1174</v>
      </c>
      <c r="E383" s="848">
        <v>2922</v>
      </c>
      <c r="F383" s="848">
        <v>2921.9771999999998</v>
      </c>
      <c r="G383" s="848">
        <v>2921.3874738200002</v>
      </c>
      <c r="H383" s="848">
        <v>99.979037433949358</v>
      </c>
      <c r="I383" s="848">
        <v>99.979817563942674</v>
      </c>
      <c r="K383" s="843" t="s">
        <v>1398</v>
      </c>
      <c r="L383" s="837" t="s">
        <v>2427</v>
      </c>
      <c r="M383" s="791" t="s">
        <v>1174</v>
      </c>
      <c r="N383" s="791" t="str">
        <f t="shared" si="5"/>
        <v>2800000069</v>
      </c>
      <c r="O383" s="838" t="e">
        <f>SUMIF('[6]Расходы (ведомств.)'!$H$10:$H$17581,N383,'[6]Расходы (ведомств.)'!$I$10:$I$17581)/1000000</f>
        <v>#VALUE!</v>
      </c>
      <c r="P383" s="838" t="e">
        <f>SUMIF('[6]Расходы (ведомств.)'!$H$10:$H$17581,N383,'[6]Расходы (ведомств.)'!$J$10:$J$17581)/1000000</f>
        <v>#VALUE!</v>
      </c>
      <c r="Q383" s="838">
        <v>2921.9771999999998</v>
      </c>
      <c r="R383" s="838">
        <v>2921.3874738200002</v>
      </c>
    </row>
    <row r="384" spans="1:18" ht="17.649999999999999" customHeight="1" x14ac:dyDescent="0.2">
      <c r="A384" s="845">
        <v>5</v>
      </c>
      <c r="B384" s="846" t="s">
        <v>235</v>
      </c>
      <c r="C384" s="847"/>
      <c r="D384" s="847" t="s">
        <v>902</v>
      </c>
      <c r="E384" s="848">
        <v>291.40000000000003</v>
      </c>
      <c r="F384" s="848">
        <v>291.37700000000001</v>
      </c>
      <c r="G384" s="848">
        <v>291.37700000000001</v>
      </c>
      <c r="H384" s="848">
        <v>99.992107069320511</v>
      </c>
      <c r="I384" s="848">
        <v>100</v>
      </c>
      <c r="K384" s="843" t="s">
        <v>1398</v>
      </c>
      <c r="L384" s="837" t="s">
        <v>2427</v>
      </c>
      <c r="M384" s="791" t="s">
        <v>902</v>
      </c>
      <c r="N384" s="791" t="str">
        <f t="shared" si="5"/>
        <v>2800000076</v>
      </c>
      <c r="O384" s="838" t="e">
        <f>SUMIF('[6]Расходы (ведомств.)'!$H$10:$H$17581,N384,'[6]Расходы (ведомств.)'!$I$10:$I$17581)/1000000</f>
        <v>#VALUE!</v>
      </c>
      <c r="P384" s="838" t="e">
        <f>SUMIF('[6]Расходы (ведомств.)'!$H$10:$H$17581,N384,'[6]Расходы (ведомств.)'!$J$10:$J$17581)/1000000</f>
        <v>#VALUE!</v>
      </c>
      <c r="Q384" s="838">
        <v>291.37700000000001</v>
      </c>
      <c r="R384" s="838">
        <v>291.37700000000001</v>
      </c>
    </row>
    <row r="385" spans="1:18" ht="17.649999999999999" customHeight="1" x14ac:dyDescent="0.2">
      <c r="A385" s="845">
        <v>6</v>
      </c>
      <c r="B385" s="846" t="s">
        <v>646</v>
      </c>
      <c r="C385" s="847"/>
      <c r="D385" s="847" t="s">
        <v>87</v>
      </c>
      <c r="E385" s="848">
        <v>1620.2</v>
      </c>
      <c r="F385" s="848">
        <v>1628.3761999999999</v>
      </c>
      <c r="G385" s="848">
        <v>1555.5509966300001</v>
      </c>
      <c r="H385" s="848">
        <v>96.00981339525984</v>
      </c>
      <c r="I385" s="848">
        <v>95.527740864181155</v>
      </c>
      <c r="K385" s="843" t="s">
        <v>1398</v>
      </c>
      <c r="L385" s="837" t="s">
        <v>2427</v>
      </c>
      <c r="M385" s="791" t="s">
        <v>87</v>
      </c>
      <c r="N385" s="791" t="str">
        <f t="shared" si="5"/>
        <v>2800000082</v>
      </c>
      <c r="O385" s="838" t="e">
        <f>SUMIF('[6]Расходы (ведомств.)'!$H$10:$H$17581,N385,'[6]Расходы (ведомств.)'!$I$10:$I$17581)/1000000</f>
        <v>#VALUE!</v>
      </c>
      <c r="P385" s="838" t="e">
        <f>SUMIF('[6]Расходы (ведомств.)'!$H$10:$H$17581,N385,'[6]Расходы (ведомств.)'!$J$10:$J$17581)/1000000</f>
        <v>#VALUE!</v>
      </c>
      <c r="Q385" s="838">
        <v>1628.3761999999999</v>
      </c>
      <c r="R385" s="838">
        <v>1555.5509966300001</v>
      </c>
    </row>
    <row r="386" spans="1:18" ht="28.9" customHeight="1" x14ac:dyDescent="0.2">
      <c r="A386" s="845">
        <v>7</v>
      </c>
      <c r="B386" s="846" t="s">
        <v>44</v>
      </c>
      <c r="C386" s="847"/>
      <c r="D386" s="847" t="s">
        <v>591</v>
      </c>
      <c r="E386" s="848">
        <v>1753</v>
      </c>
      <c r="F386" s="848">
        <v>1753.0170000000001</v>
      </c>
      <c r="G386" s="848">
        <v>1741.7260487000001</v>
      </c>
      <c r="H386" s="848">
        <v>99.356876708499726</v>
      </c>
      <c r="I386" s="848">
        <v>99.355913188520134</v>
      </c>
      <c r="K386" s="843" t="s">
        <v>1398</v>
      </c>
      <c r="L386" s="837" t="s">
        <v>2427</v>
      </c>
      <c r="M386" s="791" t="s">
        <v>591</v>
      </c>
      <c r="N386" s="791" t="str">
        <f t="shared" si="5"/>
        <v>2800000169</v>
      </c>
      <c r="O386" s="838" t="e">
        <f>SUMIF('[6]Расходы (ведомств.)'!$H$10:$H$17581,N386,'[6]Расходы (ведомств.)'!$I$10:$I$17581)/1000000</f>
        <v>#VALUE!</v>
      </c>
      <c r="P386" s="838" t="e">
        <f>SUMIF('[6]Расходы (ведомств.)'!$H$10:$H$17581,N386,'[6]Расходы (ведомств.)'!$J$10:$J$17581)/1000000</f>
        <v>#VALUE!</v>
      </c>
      <c r="Q386" s="838">
        <v>1753.0170000000001</v>
      </c>
      <c r="R386" s="838">
        <v>1741.7260487000001</v>
      </c>
    </row>
    <row r="387" spans="1:18" ht="28.9" customHeight="1" x14ac:dyDescent="0.2">
      <c r="A387" s="849"/>
      <c r="B387" s="850" t="s">
        <v>1399</v>
      </c>
      <c r="C387" s="851" t="s">
        <v>1400</v>
      </c>
      <c r="D387" s="851"/>
      <c r="E387" s="844">
        <v>31002</v>
      </c>
      <c r="F387" s="844">
        <v>31113.1538</v>
      </c>
      <c r="G387" s="844">
        <v>29636.998684120001</v>
      </c>
      <c r="H387" s="844">
        <v>95.597054009805831</v>
      </c>
      <c r="I387" s="844">
        <v>95.255527210873751</v>
      </c>
      <c r="K387" s="843" t="s">
        <v>1400</v>
      </c>
      <c r="L387" s="837" t="s">
        <v>2427</v>
      </c>
      <c r="N387" s="791" t="str">
        <f t="shared" si="5"/>
        <v>2900000</v>
      </c>
      <c r="O387" s="838" t="e">
        <f>SUMIF('[6]Расходы (ведомств.)'!$H$10:$H$17581,N387,'[6]Расходы (ведомств.)'!$I$10:$I$17581)/1000000</f>
        <v>#VALUE!</v>
      </c>
      <c r="P387" s="838" t="e">
        <f>SUMIF('[6]Расходы (ведомств.)'!$H$10:$H$17581,N387,'[6]Расходы (ведомств.)'!$J$10:$J$17581)/1000000</f>
        <v>#VALUE!</v>
      </c>
      <c r="Q387" s="838">
        <v>0</v>
      </c>
      <c r="R387" s="838">
        <v>0</v>
      </c>
    </row>
    <row r="388" spans="1:18" ht="28.9" customHeight="1" x14ac:dyDescent="0.2">
      <c r="A388" s="845">
        <v>1</v>
      </c>
      <c r="B388" s="846" t="s">
        <v>1831</v>
      </c>
      <c r="C388" s="847"/>
      <c r="D388" s="847" t="s">
        <v>950</v>
      </c>
      <c r="E388" s="848">
        <v>49.7</v>
      </c>
      <c r="F388" s="848">
        <v>49.689700000000002</v>
      </c>
      <c r="G388" s="848">
        <v>36.6907</v>
      </c>
      <c r="H388" s="848">
        <v>73.824346076458752</v>
      </c>
      <c r="I388" s="848">
        <v>73.839648860830309</v>
      </c>
      <c r="K388" s="843" t="s">
        <v>1400</v>
      </c>
      <c r="L388" s="837" t="s">
        <v>2427</v>
      </c>
      <c r="M388" s="791" t="s">
        <v>950</v>
      </c>
      <c r="N388" s="791" t="str">
        <f t="shared" si="5"/>
        <v>2900000051</v>
      </c>
      <c r="O388" s="838" t="e">
        <f>SUMIF('[6]Расходы (ведомств.)'!$H$10:$H$17581,N388,'[6]Расходы (ведомств.)'!$I$10:$I$17581)/1000000</f>
        <v>#VALUE!</v>
      </c>
      <c r="P388" s="838" t="e">
        <f>SUMIF('[6]Расходы (ведомств.)'!$H$10:$H$17581,N388,'[6]Расходы (ведомств.)'!$J$10:$J$17581)/1000000</f>
        <v>#VALUE!</v>
      </c>
      <c r="Q388" s="838">
        <v>49.689700000000002</v>
      </c>
      <c r="R388" s="838">
        <v>36.6907</v>
      </c>
    </row>
    <row r="389" spans="1:18" ht="17.649999999999999" customHeight="1" x14ac:dyDescent="0.2">
      <c r="A389" s="845">
        <v>2</v>
      </c>
      <c r="B389" s="846" t="s">
        <v>237</v>
      </c>
      <c r="C389" s="847"/>
      <c r="D389" s="847" t="s">
        <v>884</v>
      </c>
      <c r="E389" s="848">
        <v>30952.3</v>
      </c>
      <c r="F389" s="848">
        <v>31063.464100000001</v>
      </c>
      <c r="G389" s="848">
        <v>29600.307984120001</v>
      </c>
      <c r="H389" s="848">
        <v>95.632014370886822</v>
      </c>
      <c r="I389" s="848">
        <v>95.289784451696107</v>
      </c>
      <c r="K389" s="843" t="s">
        <v>1400</v>
      </c>
      <c r="L389" s="837" t="s">
        <v>2427</v>
      </c>
      <c r="M389" s="791" t="s">
        <v>884</v>
      </c>
      <c r="N389" s="791" t="str">
        <f t="shared" si="5"/>
        <v>2900000053</v>
      </c>
      <c r="O389" s="838" t="e">
        <f>SUMIF('[6]Расходы (ведомств.)'!$H$10:$H$17581,N389,'[6]Расходы (ведомств.)'!$I$10:$I$17581)/1000000</f>
        <v>#VALUE!</v>
      </c>
      <c r="P389" s="838" t="e">
        <f>SUMIF('[6]Расходы (ведомств.)'!$H$10:$H$17581,N389,'[6]Расходы (ведомств.)'!$J$10:$J$17581)/1000000</f>
        <v>#VALUE!</v>
      </c>
      <c r="Q389" s="838">
        <v>31063.464100000001</v>
      </c>
      <c r="R389" s="838">
        <v>29600.307984120001</v>
      </c>
    </row>
    <row r="390" spans="1:18" ht="28.9" customHeight="1" x14ac:dyDescent="0.2">
      <c r="A390" s="849"/>
      <c r="B390" s="850" t="s">
        <v>1401</v>
      </c>
      <c r="C390" s="851" t="s">
        <v>1402</v>
      </c>
      <c r="D390" s="851"/>
      <c r="E390" s="844">
        <v>9118.7000000000007</v>
      </c>
      <c r="F390" s="844">
        <v>9236.0390000000007</v>
      </c>
      <c r="G390" s="844">
        <v>8368.1945977899995</v>
      </c>
      <c r="H390" s="844">
        <v>91.769600905721191</v>
      </c>
      <c r="I390" s="844">
        <v>90.603716569299877</v>
      </c>
      <c r="K390" s="843" t="s">
        <v>1402</v>
      </c>
      <c r="L390" s="837" t="s">
        <v>2427</v>
      </c>
      <c r="N390" s="791" t="str">
        <f t="shared" si="5"/>
        <v>3000000</v>
      </c>
      <c r="O390" s="838" t="e">
        <f>SUMIF('[6]Расходы (ведомств.)'!$H$10:$H$17581,N390,'[6]Расходы (ведомств.)'!$I$10:$I$17581)/1000000</f>
        <v>#VALUE!</v>
      </c>
      <c r="P390" s="838" t="e">
        <f>SUMIF('[6]Расходы (ведомств.)'!$H$10:$H$17581,N390,'[6]Расходы (ведомств.)'!$J$10:$J$17581)/1000000</f>
        <v>#VALUE!</v>
      </c>
      <c r="Q390" s="838">
        <v>0</v>
      </c>
      <c r="R390" s="838">
        <v>0</v>
      </c>
    </row>
    <row r="391" spans="1:18" ht="28.9" customHeight="1" x14ac:dyDescent="0.2">
      <c r="A391" s="845">
        <v>1</v>
      </c>
      <c r="B391" s="846" t="s">
        <v>213</v>
      </c>
      <c r="C391" s="847"/>
      <c r="D391" s="847" t="s">
        <v>710</v>
      </c>
      <c r="E391" s="848">
        <v>20.3</v>
      </c>
      <c r="F391" s="848">
        <v>20.3062</v>
      </c>
      <c r="G391" s="848">
        <v>20.204999999999998</v>
      </c>
      <c r="H391" s="848">
        <v>99.53201970443348</v>
      </c>
      <c r="I391" s="848">
        <v>99.501630044025958</v>
      </c>
      <c r="K391" s="843" t="s">
        <v>1402</v>
      </c>
      <c r="L391" s="837" t="s">
        <v>2427</v>
      </c>
      <c r="M391" s="791" t="s">
        <v>710</v>
      </c>
      <c r="N391" s="791" t="str">
        <f t="shared" si="5"/>
        <v>3000000020</v>
      </c>
      <c r="O391" s="838" t="e">
        <f>SUMIF('[6]Расходы (ведомств.)'!$H$10:$H$17581,N391,'[6]Расходы (ведомств.)'!$I$10:$I$17581)/1000000</f>
        <v>#VALUE!</v>
      </c>
      <c r="P391" s="838" t="e">
        <f>SUMIF('[6]Расходы (ведомств.)'!$H$10:$H$17581,N391,'[6]Расходы (ведомств.)'!$J$10:$J$17581)/1000000</f>
        <v>#VALUE!</v>
      </c>
      <c r="Q391" s="838">
        <v>20.3062</v>
      </c>
      <c r="R391" s="838">
        <v>20.204999999999998</v>
      </c>
    </row>
    <row r="392" spans="1:18" ht="17.649999999999999" customHeight="1" x14ac:dyDescent="0.2">
      <c r="A392" s="845">
        <v>2</v>
      </c>
      <c r="B392" s="846" t="s">
        <v>1842</v>
      </c>
      <c r="C392" s="847"/>
      <c r="D392" s="847" t="s">
        <v>101</v>
      </c>
      <c r="E392" s="848">
        <v>9098.4</v>
      </c>
      <c r="F392" s="848">
        <v>9215.7327999999998</v>
      </c>
      <c r="G392" s="848">
        <v>8347.9895977899996</v>
      </c>
      <c r="H392" s="848">
        <v>91.752281695572847</v>
      </c>
      <c r="I392" s="848">
        <v>90.584110661172815</v>
      </c>
      <c r="K392" s="843" t="s">
        <v>1402</v>
      </c>
      <c r="L392" s="837" t="s">
        <v>2427</v>
      </c>
      <c r="M392" s="791" t="s">
        <v>101</v>
      </c>
      <c r="N392" s="791" t="str">
        <f t="shared" si="5"/>
        <v>3000000022</v>
      </c>
      <c r="O392" s="838" t="e">
        <f>SUMIF('[6]Расходы (ведомств.)'!$H$10:$H$17581,N392,'[6]Расходы (ведомств.)'!$I$10:$I$17581)/1000000</f>
        <v>#VALUE!</v>
      </c>
      <c r="P392" s="838" t="e">
        <f>SUMIF('[6]Расходы (ведомств.)'!$H$10:$H$17581,N392,'[6]Расходы (ведомств.)'!$J$10:$J$17581)/1000000</f>
        <v>#VALUE!</v>
      </c>
      <c r="Q392" s="838">
        <v>9215.7327999999998</v>
      </c>
      <c r="R392" s="838">
        <v>8347.9895977899996</v>
      </c>
    </row>
    <row r="393" spans="1:18" ht="28.9" customHeight="1" x14ac:dyDescent="0.2">
      <c r="A393" s="849"/>
      <c r="B393" s="850" t="s">
        <v>1403</v>
      </c>
      <c r="C393" s="851" t="s">
        <v>1344</v>
      </c>
      <c r="D393" s="851"/>
      <c r="E393" s="844">
        <v>1487.1000000000001</v>
      </c>
      <c r="F393" s="844">
        <v>1738.3581999999999</v>
      </c>
      <c r="G393" s="844">
        <v>1731.2155854800001</v>
      </c>
      <c r="H393" s="844">
        <v>116.4155460614619</v>
      </c>
      <c r="I393" s="844">
        <v>99.589117218764244</v>
      </c>
      <c r="K393" s="843" t="s">
        <v>1344</v>
      </c>
      <c r="L393" s="837" t="s">
        <v>2427</v>
      </c>
      <c r="N393" s="791" t="str">
        <f t="shared" si="5"/>
        <v>3200000</v>
      </c>
      <c r="O393" s="838" t="e">
        <f>SUMIF('[6]Расходы (ведомств.)'!$H$10:$H$17581,N393,'[6]Расходы (ведомств.)'!$I$10:$I$17581)/1000000</f>
        <v>#VALUE!</v>
      </c>
      <c r="P393" s="838" t="e">
        <f>SUMIF('[6]Расходы (ведомств.)'!$H$10:$H$17581,N393,'[6]Расходы (ведомств.)'!$J$10:$J$17581)/1000000</f>
        <v>#VALUE!</v>
      </c>
      <c r="Q393" s="838">
        <v>0</v>
      </c>
      <c r="R393" s="838">
        <v>0</v>
      </c>
    </row>
    <row r="394" spans="1:18" ht="17.649999999999999" customHeight="1" x14ac:dyDescent="0.2">
      <c r="A394" s="845">
        <v>1</v>
      </c>
      <c r="B394" s="846" t="s">
        <v>402</v>
      </c>
      <c r="C394" s="847"/>
      <c r="D394" s="847" t="s">
        <v>1003</v>
      </c>
      <c r="E394" s="848">
        <v>33.5</v>
      </c>
      <c r="F394" s="848">
        <v>34.097799999999999</v>
      </c>
      <c r="G394" s="848">
        <v>34.036431999999998</v>
      </c>
      <c r="H394" s="848">
        <v>101.6012895522388</v>
      </c>
      <c r="I394" s="848">
        <v>99.820023579233847</v>
      </c>
      <c r="K394" s="843" t="s">
        <v>1344</v>
      </c>
      <c r="L394" s="837" t="s">
        <v>2427</v>
      </c>
      <c r="M394" s="791" t="s">
        <v>1003</v>
      </c>
      <c r="N394" s="791" t="str">
        <f t="shared" si="5"/>
        <v>3200000587</v>
      </c>
      <c r="O394" s="838" t="e">
        <f>SUMIF('[6]Расходы (ведомств.)'!$H$10:$H$17581,N394,'[6]Расходы (ведомств.)'!$I$10:$I$17581)/1000000</f>
        <v>#VALUE!</v>
      </c>
      <c r="P394" s="838" t="e">
        <f>SUMIF('[6]Расходы (ведомств.)'!$H$10:$H$17581,N394,'[6]Расходы (ведомств.)'!$J$10:$J$17581)/1000000</f>
        <v>#VALUE!</v>
      </c>
      <c r="Q394" s="838">
        <v>34.097799999999999</v>
      </c>
      <c r="R394" s="838">
        <v>34.036431999999998</v>
      </c>
    </row>
    <row r="395" spans="1:18" ht="17.649999999999999" customHeight="1" x14ac:dyDescent="0.2">
      <c r="A395" s="845">
        <v>2</v>
      </c>
      <c r="B395" s="846" t="s">
        <v>149</v>
      </c>
      <c r="C395" s="847"/>
      <c r="D395" s="847" t="s">
        <v>933</v>
      </c>
      <c r="E395" s="848">
        <v>1453.5</v>
      </c>
      <c r="F395" s="848">
        <v>1704.2603999999999</v>
      </c>
      <c r="G395" s="848">
        <v>1697.17915348</v>
      </c>
      <c r="H395" s="848">
        <v>116.76499163949087</v>
      </c>
      <c r="I395" s="848">
        <v>99.584497385493449</v>
      </c>
      <c r="K395" s="843" t="s">
        <v>1344</v>
      </c>
      <c r="L395" s="837" t="s">
        <v>2427</v>
      </c>
      <c r="M395" s="791" t="s">
        <v>933</v>
      </c>
      <c r="N395" s="791" t="str">
        <f t="shared" si="5"/>
        <v>3200000724</v>
      </c>
      <c r="O395" s="838" t="e">
        <f>SUMIF('[6]Расходы (ведомств.)'!$H$10:$H$17581,N395,'[6]Расходы (ведомств.)'!$I$10:$I$17581)/1000000</f>
        <v>#VALUE!</v>
      </c>
      <c r="P395" s="838" t="e">
        <f>SUMIF('[6]Расходы (ведомств.)'!$H$10:$H$17581,N395,'[6]Расходы (ведомств.)'!$J$10:$J$17581)/1000000</f>
        <v>#VALUE!</v>
      </c>
      <c r="Q395" s="838">
        <v>1704.2603999999999</v>
      </c>
      <c r="R395" s="838">
        <v>1697.17915348</v>
      </c>
    </row>
    <row r="396" spans="1:18" ht="40.35" customHeight="1" x14ac:dyDescent="0.2">
      <c r="A396" s="849"/>
      <c r="B396" s="850" t="s">
        <v>1406</v>
      </c>
      <c r="C396" s="851" t="s">
        <v>1407</v>
      </c>
      <c r="D396" s="851"/>
      <c r="E396" s="844">
        <v>25013.600000000002</v>
      </c>
      <c r="F396" s="844">
        <v>25548.062000000002</v>
      </c>
      <c r="G396" s="844">
        <v>24371.78821038</v>
      </c>
      <c r="H396" s="844">
        <v>97.434148664646429</v>
      </c>
      <c r="I396" s="844">
        <v>95.395839458899061</v>
      </c>
      <c r="K396" s="843" t="s">
        <v>1407</v>
      </c>
      <c r="L396" s="837" t="s">
        <v>2427</v>
      </c>
      <c r="N396" s="791" t="str">
        <f t="shared" si="5"/>
        <v>3400000</v>
      </c>
      <c r="O396" s="838" t="e">
        <f>SUMIF('[6]Расходы (ведомств.)'!$H$10:$H$17581,N396,'[6]Расходы (ведомств.)'!$I$10:$I$17581)/1000000</f>
        <v>#VALUE!</v>
      </c>
      <c r="P396" s="838" t="e">
        <f>SUMIF('[6]Расходы (ведомств.)'!$H$10:$H$17581,N396,'[6]Расходы (ведомств.)'!$J$10:$J$17581)/1000000</f>
        <v>#VALUE!</v>
      </c>
      <c r="Q396" s="838">
        <v>0</v>
      </c>
      <c r="R396" s="838">
        <v>0</v>
      </c>
    </row>
    <row r="397" spans="1:18" ht="17.649999999999999" customHeight="1" x14ac:dyDescent="0.2">
      <c r="A397" s="845">
        <v>1</v>
      </c>
      <c r="B397" s="846" t="s">
        <v>145</v>
      </c>
      <c r="C397" s="847"/>
      <c r="D397" s="847" t="s">
        <v>101</v>
      </c>
      <c r="E397" s="848">
        <v>1200.3</v>
      </c>
      <c r="F397" s="848">
        <v>1200.2610999999999</v>
      </c>
      <c r="G397" s="848">
        <v>1200.261</v>
      </c>
      <c r="H397" s="848">
        <v>99.996750812296938</v>
      </c>
      <c r="I397" s="848">
        <v>99.999991668479467</v>
      </c>
      <c r="K397" s="843" t="s">
        <v>1407</v>
      </c>
      <c r="L397" s="837" t="s">
        <v>2427</v>
      </c>
      <c r="M397" s="791" t="s">
        <v>101</v>
      </c>
      <c r="N397" s="791" t="str">
        <f t="shared" ref="N397:N440" si="6">CONCATENATE(K397,L397,M397)</f>
        <v>3400000022</v>
      </c>
      <c r="O397" s="838" t="e">
        <f>SUMIF('[6]Расходы (ведомств.)'!$H$10:$H$17581,N397,'[6]Расходы (ведомств.)'!$I$10:$I$17581)/1000000</f>
        <v>#VALUE!</v>
      </c>
      <c r="P397" s="838" t="e">
        <f>SUMIF('[6]Расходы (ведомств.)'!$H$10:$H$17581,N397,'[6]Расходы (ведомств.)'!$J$10:$J$17581)/1000000</f>
        <v>#VALUE!</v>
      </c>
      <c r="Q397" s="838">
        <v>1200.2610999999999</v>
      </c>
      <c r="R397" s="838">
        <v>1200.261</v>
      </c>
    </row>
    <row r="398" spans="1:18" ht="28.9" customHeight="1" x14ac:dyDescent="0.2">
      <c r="A398" s="845">
        <v>2</v>
      </c>
      <c r="B398" s="846" t="s">
        <v>1217</v>
      </c>
      <c r="C398" s="847"/>
      <c r="D398" s="847" t="s">
        <v>1174</v>
      </c>
      <c r="E398" s="848">
        <v>4.5</v>
      </c>
      <c r="F398" s="848">
        <v>4.5</v>
      </c>
      <c r="G398" s="848">
        <v>4.5</v>
      </c>
      <c r="H398" s="848">
        <v>100</v>
      </c>
      <c r="I398" s="848">
        <v>100</v>
      </c>
      <c r="K398" s="843" t="s">
        <v>1407</v>
      </c>
      <c r="L398" s="837" t="s">
        <v>2427</v>
      </c>
      <c r="M398" s="791" t="s">
        <v>1174</v>
      </c>
      <c r="N398" s="791" t="str">
        <f t="shared" si="6"/>
        <v>3400000069</v>
      </c>
      <c r="O398" s="838" t="e">
        <f>SUMIF('[6]Расходы (ведомств.)'!$H$10:$H$17581,N398,'[6]Расходы (ведомств.)'!$I$10:$I$17581)/1000000</f>
        <v>#VALUE!</v>
      </c>
      <c r="P398" s="838" t="e">
        <f>SUMIF('[6]Расходы (ведомств.)'!$H$10:$H$17581,N398,'[6]Расходы (ведомств.)'!$J$10:$J$17581)/1000000</f>
        <v>#VALUE!</v>
      </c>
      <c r="Q398" s="838">
        <v>4.5</v>
      </c>
      <c r="R398" s="838">
        <v>4.5</v>
      </c>
    </row>
    <row r="399" spans="1:18" ht="17.649999999999999" customHeight="1" x14ac:dyDescent="0.2">
      <c r="A399" s="845">
        <v>3</v>
      </c>
      <c r="B399" s="846" t="s">
        <v>732</v>
      </c>
      <c r="C399" s="847"/>
      <c r="D399" s="847" t="s">
        <v>782</v>
      </c>
      <c r="E399" s="848">
        <v>1466.9</v>
      </c>
      <c r="F399" s="848">
        <v>1518.337</v>
      </c>
      <c r="G399" s="848">
        <v>716.53370525000003</v>
      </c>
      <c r="H399" s="848">
        <v>48.846799730724655</v>
      </c>
      <c r="I399" s="848">
        <v>47.192007126876319</v>
      </c>
      <c r="K399" s="843" t="s">
        <v>1407</v>
      </c>
      <c r="L399" s="837" t="s">
        <v>2427</v>
      </c>
      <c r="M399" s="791" t="s">
        <v>782</v>
      </c>
      <c r="N399" s="791" t="str">
        <f t="shared" si="6"/>
        <v>3400000107</v>
      </c>
      <c r="O399" s="838" t="e">
        <f>SUMIF('[6]Расходы (ведомств.)'!$H$10:$H$17581,N399,'[6]Расходы (ведомств.)'!$I$10:$I$17581)/1000000</f>
        <v>#VALUE!</v>
      </c>
      <c r="P399" s="838" t="e">
        <f>SUMIF('[6]Расходы (ведомств.)'!$H$10:$H$17581,N399,'[6]Расходы (ведомств.)'!$J$10:$J$17581)/1000000</f>
        <v>#VALUE!</v>
      </c>
      <c r="Q399" s="838">
        <v>1518.337</v>
      </c>
      <c r="R399" s="838">
        <v>716.53370525000003</v>
      </c>
    </row>
    <row r="400" spans="1:18" ht="17.649999999999999" customHeight="1" x14ac:dyDescent="0.2">
      <c r="A400" s="845">
        <v>4</v>
      </c>
      <c r="B400" s="846" t="s">
        <v>733</v>
      </c>
      <c r="C400" s="847"/>
      <c r="D400" s="847" t="s">
        <v>783</v>
      </c>
      <c r="E400" s="848">
        <v>15347.800000000001</v>
      </c>
      <c r="F400" s="848">
        <v>15690.554099999999</v>
      </c>
      <c r="G400" s="848">
        <v>15689.838419</v>
      </c>
      <c r="H400" s="848">
        <v>102.22858272195363</v>
      </c>
      <c r="I400" s="848">
        <v>99.99543877803525</v>
      </c>
      <c r="K400" s="843" t="s">
        <v>1407</v>
      </c>
      <c r="L400" s="837" t="s">
        <v>2427</v>
      </c>
      <c r="M400" s="791" t="s">
        <v>783</v>
      </c>
      <c r="N400" s="791" t="str">
        <f t="shared" si="6"/>
        <v>3400000108</v>
      </c>
      <c r="O400" s="838" t="e">
        <f>SUMIF('[6]Расходы (ведомств.)'!$H$10:$H$17581,N400,'[6]Расходы (ведомств.)'!$I$10:$I$17581)/1000000</f>
        <v>#VALUE!</v>
      </c>
      <c r="P400" s="838" t="e">
        <f>SUMIF('[6]Расходы (ведомств.)'!$H$10:$H$17581,N400,'[6]Расходы (ведомств.)'!$J$10:$J$17581)/1000000</f>
        <v>#VALUE!</v>
      </c>
      <c r="Q400" s="838">
        <v>15690.554099999999</v>
      </c>
      <c r="R400" s="838">
        <v>15689.838419</v>
      </c>
    </row>
    <row r="401" spans="1:18" ht="17.649999999999999" customHeight="1" x14ac:dyDescent="0.2">
      <c r="A401" s="845">
        <v>5</v>
      </c>
      <c r="B401" s="846" t="s">
        <v>330</v>
      </c>
      <c r="C401" s="847"/>
      <c r="D401" s="847" t="s">
        <v>785</v>
      </c>
      <c r="E401" s="848">
        <v>1155.7</v>
      </c>
      <c r="F401" s="848">
        <v>1191.2340999999999</v>
      </c>
      <c r="G401" s="848">
        <v>869.59343299</v>
      </c>
      <c r="H401" s="848">
        <v>75.243872370857488</v>
      </c>
      <c r="I401" s="848">
        <v>72.99937375785332</v>
      </c>
      <c r="K401" s="843" t="s">
        <v>1407</v>
      </c>
      <c r="L401" s="837" t="s">
        <v>2427</v>
      </c>
      <c r="M401" s="791" t="s">
        <v>785</v>
      </c>
      <c r="N401" s="791" t="str">
        <f t="shared" si="6"/>
        <v>3400000110</v>
      </c>
      <c r="O401" s="838" t="e">
        <f>SUMIF('[6]Расходы (ведомств.)'!$H$10:$H$17581,N401,'[6]Расходы (ведомств.)'!$I$10:$I$17581)/1000000</f>
        <v>#VALUE!</v>
      </c>
      <c r="P401" s="838" t="e">
        <f>SUMIF('[6]Расходы (ведомств.)'!$H$10:$H$17581,N401,'[6]Расходы (ведомств.)'!$J$10:$J$17581)/1000000</f>
        <v>#VALUE!</v>
      </c>
      <c r="Q401" s="838">
        <v>1191.2340999999999</v>
      </c>
      <c r="R401" s="838">
        <v>869.59343299</v>
      </c>
    </row>
    <row r="402" spans="1:18" ht="17.649999999999999" customHeight="1" x14ac:dyDescent="0.2">
      <c r="A402" s="845">
        <v>6</v>
      </c>
      <c r="B402" s="846" t="s">
        <v>327</v>
      </c>
      <c r="C402" s="847"/>
      <c r="D402" s="847" t="s">
        <v>750</v>
      </c>
      <c r="E402" s="848"/>
      <c r="F402" s="848">
        <v>1570.5</v>
      </c>
      <c r="G402" s="848">
        <v>1570.5</v>
      </c>
      <c r="H402" s="848"/>
      <c r="I402" s="848">
        <v>100</v>
      </c>
      <c r="K402" s="843" t="s">
        <v>1407</v>
      </c>
      <c r="L402" s="837" t="s">
        <v>2427</v>
      </c>
      <c r="M402" s="791" t="s">
        <v>750</v>
      </c>
      <c r="N402" s="791" t="str">
        <f t="shared" si="6"/>
        <v>3400000139</v>
      </c>
      <c r="O402" s="838" t="e">
        <f>SUMIF('[6]Расходы (ведомств.)'!$H$10:$H$17581,N402,'[6]Расходы (ведомств.)'!$I$10:$I$17581)/1000000</f>
        <v>#VALUE!</v>
      </c>
      <c r="P402" s="838" t="e">
        <f>SUMIF('[6]Расходы (ведомств.)'!$H$10:$H$17581,N402,'[6]Расходы (ведомств.)'!$J$10:$J$17581)/1000000</f>
        <v>#VALUE!</v>
      </c>
      <c r="Q402" s="838">
        <v>1570.5</v>
      </c>
      <c r="R402" s="838">
        <v>1570.5</v>
      </c>
    </row>
    <row r="403" spans="1:18" ht="28.9" customHeight="1" x14ac:dyDescent="0.2">
      <c r="A403" s="845">
        <v>7</v>
      </c>
      <c r="B403" s="846" t="s">
        <v>2348</v>
      </c>
      <c r="C403" s="847"/>
      <c r="D403" s="847" t="s">
        <v>1408</v>
      </c>
      <c r="E403" s="848">
        <v>5838.5</v>
      </c>
      <c r="F403" s="848">
        <v>4372.6756999999998</v>
      </c>
      <c r="G403" s="848">
        <v>4320.5616531400001</v>
      </c>
      <c r="H403" s="848">
        <v>74.001227252547736</v>
      </c>
      <c r="I403" s="848">
        <v>98.808188614124759</v>
      </c>
      <c r="K403" s="843" t="s">
        <v>1407</v>
      </c>
      <c r="L403" s="837" t="s">
        <v>2427</v>
      </c>
      <c r="M403" s="791" t="s">
        <v>1408</v>
      </c>
      <c r="N403" s="791" t="str">
        <f t="shared" si="6"/>
        <v>3400000350</v>
      </c>
      <c r="O403" s="838" t="e">
        <f>SUMIF('[6]Расходы (ведомств.)'!$H$10:$H$17581,N403,'[6]Расходы (ведомств.)'!$I$10:$I$17581)/1000000</f>
        <v>#VALUE!</v>
      </c>
      <c r="P403" s="838" t="e">
        <f>SUMIF('[6]Расходы (ведомств.)'!$H$10:$H$17581,N403,'[6]Расходы (ведомств.)'!$J$10:$J$17581)/1000000</f>
        <v>#VALUE!</v>
      </c>
      <c r="Q403" s="838">
        <v>4372.6756999999998</v>
      </c>
      <c r="R403" s="838">
        <v>4320.5616531400001</v>
      </c>
    </row>
    <row r="404" spans="1:18" ht="39" customHeight="1" x14ac:dyDescent="0.2">
      <c r="A404" s="849"/>
      <c r="B404" s="850" t="s">
        <v>1409</v>
      </c>
      <c r="C404" s="851" t="s">
        <v>1410</v>
      </c>
      <c r="D404" s="851"/>
      <c r="E404" s="844">
        <v>20512.5</v>
      </c>
      <c r="F404" s="844">
        <v>21104.024699999998</v>
      </c>
      <c r="G404" s="844">
        <v>21070.092312100001</v>
      </c>
      <c r="H404" s="844">
        <v>102.71830499500305</v>
      </c>
      <c r="I404" s="844">
        <v>99.839213664775528</v>
      </c>
      <c r="K404" s="843" t="s">
        <v>1410</v>
      </c>
      <c r="L404" s="837" t="s">
        <v>2427</v>
      </c>
      <c r="N404" s="791" t="str">
        <f t="shared" si="6"/>
        <v>3500000</v>
      </c>
      <c r="O404" s="838" t="e">
        <f>SUMIF('[6]Расходы (ведомств.)'!$H$10:$H$17581,N404,'[6]Расходы (ведомств.)'!$I$10:$I$17581)/1000000</f>
        <v>#VALUE!</v>
      </c>
      <c r="P404" s="838" t="e">
        <f>SUMIF('[6]Расходы (ведомств.)'!$H$10:$H$17581,N404,'[6]Расходы (ведомств.)'!$J$10:$J$17581)/1000000</f>
        <v>#VALUE!</v>
      </c>
      <c r="Q404" s="838">
        <v>0</v>
      </c>
      <c r="R404" s="838">
        <v>0</v>
      </c>
    </row>
    <row r="405" spans="1:18" ht="28.9" customHeight="1" x14ac:dyDescent="0.2">
      <c r="A405" s="845">
        <v>1</v>
      </c>
      <c r="B405" s="846" t="s">
        <v>213</v>
      </c>
      <c r="C405" s="847"/>
      <c r="D405" s="847" t="s">
        <v>710</v>
      </c>
      <c r="E405" s="848">
        <v>621.9</v>
      </c>
      <c r="F405" s="848">
        <v>1128.1199999999999</v>
      </c>
      <c r="G405" s="848">
        <v>1128.1199999999999</v>
      </c>
      <c r="H405" s="848">
        <v>181.39893873613119</v>
      </c>
      <c r="I405" s="848">
        <v>100</v>
      </c>
      <c r="K405" s="843" t="s">
        <v>1410</v>
      </c>
      <c r="L405" s="837" t="s">
        <v>2427</v>
      </c>
      <c r="M405" s="791" t="s">
        <v>710</v>
      </c>
      <c r="N405" s="791" t="str">
        <f t="shared" si="6"/>
        <v>3500000020</v>
      </c>
      <c r="O405" s="838" t="e">
        <f>SUMIF('[6]Расходы (ведомств.)'!$H$10:$H$17581,N405,'[6]Расходы (ведомств.)'!$I$10:$I$17581)/1000000</f>
        <v>#VALUE!</v>
      </c>
      <c r="P405" s="838" t="e">
        <f>SUMIF('[6]Расходы (ведомств.)'!$H$10:$H$17581,N405,'[6]Расходы (ведомств.)'!$J$10:$J$17581)/1000000</f>
        <v>#VALUE!</v>
      </c>
      <c r="Q405" s="838">
        <v>1128.1199999999999</v>
      </c>
      <c r="R405" s="838">
        <v>1128.1199999999999</v>
      </c>
    </row>
    <row r="406" spans="1:18" ht="17.649999999999999" customHeight="1" x14ac:dyDescent="0.2">
      <c r="A406" s="845">
        <v>2</v>
      </c>
      <c r="B406" s="846" t="s">
        <v>145</v>
      </c>
      <c r="C406" s="847"/>
      <c r="D406" s="847" t="s">
        <v>101</v>
      </c>
      <c r="E406" s="848">
        <v>145.4</v>
      </c>
      <c r="F406" s="848">
        <v>145.35900000000001</v>
      </c>
      <c r="G406" s="848">
        <v>145.35900000000001</v>
      </c>
      <c r="H406" s="848">
        <v>99.971801925722147</v>
      </c>
      <c r="I406" s="848">
        <v>100</v>
      </c>
      <c r="K406" s="843" t="s">
        <v>1410</v>
      </c>
      <c r="L406" s="837" t="s">
        <v>2427</v>
      </c>
      <c r="M406" s="791" t="s">
        <v>101</v>
      </c>
      <c r="N406" s="791" t="str">
        <f t="shared" si="6"/>
        <v>3500000022</v>
      </c>
      <c r="O406" s="838" t="e">
        <f>SUMIF('[6]Расходы (ведомств.)'!$H$10:$H$17581,N406,'[6]Расходы (ведомств.)'!$I$10:$I$17581)/1000000</f>
        <v>#VALUE!</v>
      </c>
      <c r="P406" s="838" t="e">
        <f>SUMIF('[6]Расходы (ведомств.)'!$H$10:$H$17581,N406,'[6]Расходы (ведомств.)'!$J$10:$J$17581)/1000000</f>
        <v>#VALUE!</v>
      </c>
      <c r="Q406" s="838">
        <v>145.35900000000001</v>
      </c>
      <c r="R406" s="838">
        <v>145.35900000000001</v>
      </c>
    </row>
    <row r="407" spans="1:18" ht="17.649999999999999" customHeight="1" x14ac:dyDescent="0.2">
      <c r="A407" s="845">
        <v>3</v>
      </c>
      <c r="B407" s="846" t="s">
        <v>915</v>
      </c>
      <c r="C407" s="847"/>
      <c r="D407" s="847" t="s">
        <v>916</v>
      </c>
      <c r="E407" s="848">
        <v>3139.7000000000003</v>
      </c>
      <c r="F407" s="848">
        <v>3139.7359000000001</v>
      </c>
      <c r="G407" s="848">
        <v>3139.7359000000001</v>
      </c>
      <c r="H407" s="848">
        <v>100.00114342134599</v>
      </c>
      <c r="I407" s="848">
        <v>100</v>
      </c>
      <c r="K407" s="843" t="s">
        <v>1410</v>
      </c>
      <c r="L407" s="837" t="s">
        <v>2427</v>
      </c>
      <c r="M407" s="791" t="s">
        <v>916</v>
      </c>
      <c r="N407" s="791" t="str">
        <f t="shared" si="6"/>
        <v>3500000056</v>
      </c>
      <c r="O407" s="838" t="e">
        <f>SUMIF('[6]Расходы (ведомств.)'!$H$10:$H$17581,N407,'[6]Расходы (ведомств.)'!$I$10:$I$17581)/1000000</f>
        <v>#VALUE!</v>
      </c>
      <c r="P407" s="838" t="e">
        <f>SUMIF('[6]Расходы (ведомств.)'!$H$10:$H$17581,N407,'[6]Расходы (ведомств.)'!$J$10:$J$17581)/1000000</f>
        <v>#VALUE!</v>
      </c>
      <c r="Q407" s="838">
        <v>3139.7359000000001</v>
      </c>
      <c r="R407" s="838">
        <v>3139.7359000000001</v>
      </c>
    </row>
    <row r="408" spans="1:18" ht="28.9" customHeight="1" x14ac:dyDescent="0.2">
      <c r="A408" s="845">
        <v>4</v>
      </c>
      <c r="B408" s="846" t="s">
        <v>1217</v>
      </c>
      <c r="C408" s="847"/>
      <c r="D408" s="847" t="s">
        <v>1174</v>
      </c>
      <c r="E408" s="848">
        <v>6405.1</v>
      </c>
      <c r="F408" s="848">
        <v>6405.1418000000003</v>
      </c>
      <c r="G408" s="848">
        <v>6405.1418000000003</v>
      </c>
      <c r="H408" s="848">
        <v>100.00065260495543</v>
      </c>
      <c r="I408" s="848">
        <v>100</v>
      </c>
      <c r="K408" s="843" t="s">
        <v>1410</v>
      </c>
      <c r="L408" s="837" t="s">
        <v>2427</v>
      </c>
      <c r="M408" s="791" t="s">
        <v>1174</v>
      </c>
      <c r="N408" s="791" t="str">
        <f t="shared" si="6"/>
        <v>3500000069</v>
      </c>
      <c r="O408" s="838" t="e">
        <f>SUMIF('[6]Расходы (ведомств.)'!$H$10:$H$17581,N408,'[6]Расходы (ведомств.)'!$I$10:$I$17581)/1000000</f>
        <v>#VALUE!</v>
      </c>
      <c r="P408" s="838" t="e">
        <f>SUMIF('[6]Расходы (ведомств.)'!$H$10:$H$17581,N408,'[6]Расходы (ведомств.)'!$J$10:$J$17581)/1000000</f>
        <v>#VALUE!</v>
      </c>
      <c r="Q408" s="838">
        <v>6405.1418000000003</v>
      </c>
      <c r="R408" s="838">
        <v>6405.1418000000003</v>
      </c>
    </row>
    <row r="409" spans="1:18" ht="17.649999999999999" customHeight="1" x14ac:dyDescent="0.2">
      <c r="A409" s="845">
        <v>5</v>
      </c>
      <c r="B409" s="846" t="s">
        <v>360</v>
      </c>
      <c r="C409" s="847"/>
      <c r="D409" s="847" t="s">
        <v>443</v>
      </c>
      <c r="E409" s="848">
        <v>9655</v>
      </c>
      <c r="F409" s="848">
        <v>9654.9838</v>
      </c>
      <c r="G409" s="848">
        <v>9654.9837819999993</v>
      </c>
      <c r="H409" s="848">
        <v>99.999832024857582</v>
      </c>
      <c r="I409" s="848">
        <v>99.999999813567769</v>
      </c>
      <c r="K409" s="843" t="s">
        <v>1410</v>
      </c>
      <c r="L409" s="837" t="s">
        <v>2427</v>
      </c>
      <c r="M409" s="791" t="s">
        <v>443</v>
      </c>
      <c r="N409" s="791" t="str">
        <f t="shared" si="6"/>
        <v>3500000074</v>
      </c>
      <c r="O409" s="838" t="e">
        <f>SUMIF('[6]Расходы (ведомств.)'!$H$10:$H$17581,N409,'[6]Расходы (ведомств.)'!$I$10:$I$17581)/1000000</f>
        <v>#VALUE!</v>
      </c>
      <c r="P409" s="838" t="e">
        <f>SUMIF('[6]Расходы (ведомств.)'!$H$10:$H$17581,N409,'[6]Расходы (ведомств.)'!$J$10:$J$17581)/1000000</f>
        <v>#VALUE!</v>
      </c>
      <c r="Q409" s="838">
        <v>9654.9838</v>
      </c>
      <c r="R409" s="838">
        <v>9654.9837819999993</v>
      </c>
    </row>
    <row r="410" spans="1:18" ht="28.9" customHeight="1" x14ac:dyDescent="0.2">
      <c r="A410" s="845">
        <v>6</v>
      </c>
      <c r="B410" s="846" t="s">
        <v>917</v>
      </c>
      <c r="C410" s="847"/>
      <c r="D410" s="847" t="s">
        <v>918</v>
      </c>
      <c r="E410" s="848">
        <v>47.6</v>
      </c>
      <c r="F410" s="848">
        <v>47.601199999999999</v>
      </c>
      <c r="G410" s="848">
        <v>47.601199999999999</v>
      </c>
      <c r="H410" s="848">
        <v>100.00252100840335</v>
      </c>
      <c r="I410" s="848">
        <v>100</v>
      </c>
      <c r="K410" s="843" t="s">
        <v>1410</v>
      </c>
      <c r="L410" s="837" t="s">
        <v>2427</v>
      </c>
      <c r="M410" s="791" t="s">
        <v>918</v>
      </c>
      <c r="N410" s="791" t="str">
        <f t="shared" si="6"/>
        <v>3500000149</v>
      </c>
      <c r="O410" s="838" t="e">
        <f>SUMIF('[6]Расходы (ведомств.)'!$H$10:$H$17581,N410,'[6]Расходы (ведомств.)'!$I$10:$I$17581)/1000000</f>
        <v>#VALUE!</v>
      </c>
      <c r="P410" s="838" t="e">
        <f>SUMIF('[6]Расходы (ведомств.)'!$H$10:$H$17581,N410,'[6]Расходы (ведомств.)'!$J$10:$J$17581)/1000000</f>
        <v>#VALUE!</v>
      </c>
      <c r="Q410" s="838">
        <v>47.601199999999999</v>
      </c>
      <c r="R410" s="838">
        <v>47.601199999999999</v>
      </c>
    </row>
    <row r="411" spans="1:18" ht="28.9" customHeight="1" x14ac:dyDescent="0.2">
      <c r="A411" s="845">
        <v>7</v>
      </c>
      <c r="B411" s="846" t="s">
        <v>1843</v>
      </c>
      <c r="C411" s="847"/>
      <c r="D411" s="847" t="s">
        <v>1411</v>
      </c>
      <c r="E411" s="848">
        <v>497.8</v>
      </c>
      <c r="F411" s="848">
        <v>583.08299999999997</v>
      </c>
      <c r="G411" s="848">
        <v>549.15063009999994</v>
      </c>
      <c r="H411" s="848">
        <v>110.31551428284449</v>
      </c>
      <c r="I411" s="848">
        <v>94.180524916692818</v>
      </c>
      <c r="K411" s="843" t="s">
        <v>1410</v>
      </c>
      <c r="L411" s="837" t="s">
        <v>2427</v>
      </c>
      <c r="M411" s="791" t="s">
        <v>1411</v>
      </c>
      <c r="N411" s="791" t="str">
        <f t="shared" si="6"/>
        <v>3500000370</v>
      </c>
      <c r="O411" s="838" t="e">
        <f>SUMIF('[6]Расходы (ведомств.)'!$H$10:$H$17581,N411,'[6]Расходы (ведомств.)'!$I$10:$I$17581)/1000000</f>
        <v>#VALUE!</v>
      </c>
      <c r="P411" s="838" t="e">
        <f>SUMIF('[6]Расходы (ведомств.)'!$H$10:$H$17581,N411,'[6]Расходы (ведомств.)'!$J$10:$J$17581)/1000000</f>
        <v>#VALUE!</v>
      </c>
      <c r="Q411" s="838">
        <v>583.08299999999997</v>
      </c>
      <c r="R411" s="838">
        <v>549.15063009999994</v>
      </c>
    </row>
    <row r="412" spans="1:18" ht="51.6" customHeight="1" x14ac:dyDescent="0.2">
      <c r="A412" s="849"/>
      <c r="B412" s="850" t="s">
        <v>1844</v>
      </c>
      <c r="C412" s="851" t="s">
        <v>1413</v>
      </c>
      <c r="D412" s="851"/>
      <c r="E412" s="844">
        <v>660197.20000000007</v>
      </c>
      <c r="F412" s="844">
        <v>660213.76199999999</v>
      </c>
      <c r="G412" s="844">
        <v>659331.69089231011</v>
      </c>
      <c r="H412" s="844">
        <v>99.86890142707513</v>
      </c>
      <c r="I412" s="844">
        <v>99.866396134334153</v>
      </c>
      <c r="K412" s="843" t="s">
        <v>1413</v>
      </c>
      <c r="L412" s="837" t="s">
        <v>2427</v>
      </c>
      <c r="N412" s="791" t="str">
        <f t="shared" si="6"/>
        <v>3600000</v>
      </c>
      <c r="O412" s="838" t="e">
        <f>SUMIF('[6]Расходы (ведомств.)'!$H$10:$H$17581,N412,'[6]Расходы (ведомств.)'!$I$10:$I$17581)/1000000</f>
        <v>#VALUE!</v>
      </c>
      <c r="P412" s="838" t="e">
        <f>SUMIF('[6]Расходы (ведомств.)'!$H$10:$H$17581,N412,'[6]Расходы (ведомств.)'!$J$10:$J$17581)/1000000</f>
        <v>#VALUE!</v>
      </c>
      <c r="Q412" s="838">
        <v>0</v>
      </c>
      <c r="R412" s="838">
        <v>0</v>
      </c>
    </row>
    <row r="413" spans="1:18" ht="17.649999999999999" customHeight="1" x14ac:dyDescent="0.2">
      <c r="A413" s="845">
        <v>1</v>
      </c>
      <c r="B413" s="846" t="s">
        <v>1845</v>
      </c>
      <c r="C413" s="847"/>
      <c r="D413" s="847" t="s">
        <v>296</v>
      </c>
      <c r="E413" s="848">
        <v>660197.20000000007</v>
      </c>
      <c r="F413" s="848">
        <v>660213.76199999999</v>
      </c>
      <c r="G413" s="848">
        <v>659331.69089231011</v>
      </c>
      <c r="H413" s="848">
        <v>99.86890142707513</v>
      </c>
      <c r="I413" s="848">
        <v>99.866396134334153</v>
      </c>
      <c r="K413" s="843" t="s">
        <v>1413</v>
      </c>
      <c r="L413" s="837" t="s">
        <v>2427</v>
      </c>
      <c r="M413" s="791" t="s">
        <v>296</v>
      </c>
      <c r="N413" s="791" t="str">
        <f t="shared" si="6"/>
        <v>3600000092</v>
      </c>
      <c r="O413" s="838" t="e">
        <f>SUMIF('[6]Расходы (ведомств.)'!$H$10:$H$17581,N413,'[6]Расходы (ведомств.)'!$I$10:$I$17581)/1000000</f>
        <v>#VALUE!</v>
      </c>
      <c r="P413" s="838" t="e">
        <f>SUMIF('[6]Расходы (ведомств.)'!$H$10:$H$17581,N413,'[6]Расходы (ведомств.)'!$J$10:$J$17581)/1000000</f>
        <v>#VALUE!</v>
      </c>
      <c r="Q413" s="838">
        <v>660213.76199999999</v>
      </c>
      <c r="R413" s="838">
        <v>659331.69089231011</v>
      </c>
    </row>
    <row r="414" spans="1:18" ht="38.25" customHeight="1" x14ac:dyDescent="0.2">
      <c r="A414" s="849"/>
      <c r="B414" s="850" t="s">
        <v>1414</v>
      </c>
      <c r="C414" s="851" t="s">
        <v>1415</v>
      </c>
      <c r="D414" s="851"/>
      <c r="E414" s="844">
        <v>8457.6</v>
      </c>
      <c r="F414" s="844">
        <v>10725.783600000001</v>
      </c>
      <c r="G414" s="844">
        <v>9295.4070705699996</v>
      </c>
      <c r="H414" s="844">
        <v>109.90596706595251</v>
      </c>
      <c r="I414" s="844">
        <v>86.664130260562018</v>
      </c>
      <c r="K414" s="843" t="s">
        <v>1415</v>
      </c>
      <c r="L414" s="837" t="s">
        <v>2427</v>
      </c>
      <c r="N414" s="791" t="str">
        <f t="shared" si="6"/>
        <v>3700000</v>
      </c>
      <c r="O414" s="838" t="e">
        <f>SUMIF('[6]Расходы (ведомств.)'!$H$10:$H$17581,N414,'[6]Расходы (ведомств.)'!$I$10:$I$17581)/1000000</f>
        <v>#VALUE!</v>
      </c>
      <c r="P414" s="838" t="e">
        <f>SUMIF('[6]Расходы (ведомств.)'!$H$10:$H$17581,N414,'[6]Расходы (ведомств.)'!$J$10:$J$17581)/1000000</f>
        <v>#VALUE!</v>
      </c>
      <c r="Q414" s="838">
        <v>0</v>
      </c>
      <c r="R414" s="838">
        <v>0</v>
      </c>
    </row>
    <row r="415" spans="1:18" ht="17.649999999999999" customHeight="1" x14ac:dyDescent="0.2">
      <c r="A415" s="845">
        <v>1</v>
      </c>
      <c r="B415" s="846" t="s">
        <v>237</v>
      </c>
      <c r="C415" s="847"/>
      <c r="D415" s="847" t="s">
        <v>884</v>
      </c>
      <c r="E415" s="848">
        <v>27</v>
      </c>
      <c r="F415" s="848">
        <v>30</v>
      </c>
      <c r="G415" s="848">
        <v>0</v>
      </c>
      <c r="H415" s="848">
        <v>0</v>
      </c>
      <c r="I415" s="848">
        <v>0</v>
      </c>
      <c r="K415" s="843" t="s">
        <v>1415</v>
      </c>
      <c r="L415" s="837" t="s">
        <v>2427</v>
      </c>
      <c r="M415" s="791" t="s">
        <v>884</v>
      </c>
      <c r="N415" s="791" t="str">
        <f t="shared" si="6"/>
        <v>3700000053</v>
      </c>
      <c r="O415" s="838" t="e">
        <f>SUMIF('[6]Расходы (ведомств.)'!$H$10:$H$17581,N415,'[6]Расходы (ведомств.)'!$I$10:$I$17581)/1000000</f>
        <v>#VALUE!</v>
      </c>
      <c r="P415" s="838" t="e">
        <f>SUMIF('[6]Расходы (ведомств.)'!$H$10:$H$17581,N415,'[6]Расходы (ведомств.)'!$J$10:$J$17581)/1000000</f>
        <v>#VALUE!</v>
      </c>
      <c r="Q415" s="838">
        <v>30</v>
      </c>
      <c r="R415" s="838">
        <v>0</v>
      </c>
    </row>
    <row r="416" spans="1:18" ht="17.649999999999999" customHeight="1" x14ac:dyDescent="0.2">
      <c r="A416" s="845">
        <v>2</v>
      </c>
      <c r="B416" s="846" t="s">
        <v>646</v>
      </c>
      <c r="C416" s="847"/>
      <c r="D416" s="847" t="s">
        <v>87</v>
      </c>
      <c r="E416" s="848">
        <v>105.10000000000001</v>
      </c>
      <c r="F416" s="848">
        <v>116.755</v>
      </c>
      <c r="G416" s="848">
        <v>21.948948980000001</v>
      </c>
      <c r="H416" s="848">
        <v>20.883871531874405</v>
      </c>
      <c r="I416" s="848">
        <v>18.799151196950881</v>
      </c>
      <c r="K416" s="843" t="s">
        <v>1415</v>
      </c>
      <c r="L416" s="837" t="s">
        <v>2427</v>
      </c>
      <c r="M416" s="791" t="s">
        <v>87</v>
      </c>
      <c r="N416" s="791" t="str">
        <f t="shared" si="6"/>
        <v>3700000082</v>
      </c>
      <c r="O416" s="838" t="e">
        <f>SUMIF('[6]Расходы (ведомств.)'!$H$10:$H$17581,N416,'[6]Расходы (ведомств.)'!$I$10:$I$17581)/1000000</f>
        <v>#VALUE!</v>
      </c>
      <c r="P416" s="838" t="e">
        <f>SUMIF('[6]Расходы (ведомств.)'!$H$10:$H$17581,N416,'[6]Расходы (ведомств.)'!$J$10:$J$17581)/1000000</f>
        <v>#VALUE!</v>
      </c>
      <c r="Q416" s="838">
        <v>116.755</v>
      </c>
      <c r="R416" s="838">
        <v>21.948948980000001</v>
      </c>
    </row>
    <row r="417" spans="1:18" ht="17.649999999999999" customHeight="1" x14ac:dyDescent="0.2">
      <c r="A417" s="845">
        <v>3</v>
      </c>
      <c r="B417" s="846" t="s">
        <v>313</v>
      </c>
      <c r="C417" s="847"/>
      <c r="D417" s="847" t="s">
        <v>923</v>
      </c>
      <c r="E417" s="848">
        <v>59.6</v>
      </c>
      <c r="F417" s="848">
        <v>66.2</v>
      </c>
      <c r="G417" s="848">
        <v>66.2</v>
      </c>
      <c r="H417" s="848">
        <v>111.07382550335572</v>
      </c>
      <c r="I417" s="848">
        <v>100</v>
      </c>
      <c r="K417" s="843" t="s">
        <v>1415</v>
      </c>
      <c r="L417" s="837" t="s">
        <v>2427</v>
      </c>
      <c r="M417" s="791" t="s">
        <v>923</v>
      </c>
      <c r="N417" s="791" t="str">
        <f t="shared" si="6"/>
        <v>3700000091</v>
      </c>
      <c r="O417" s="838" t="e">
        <f>SUMIF('[6]Расходы (ведомств.)'!$H$10:$H$17581,N417,'[6]Расходы (ведомств.)'!$I$10:$I$17581)/1000000</f>
        <v>#VALUE!</v>
      </c>
      <c r="P417" s="838" t="e">
        <f>SUMIF('[6]Расходы (ведомств.)'!$H$10:$H$17581,N417,'[6]Расходы (ведомств.)'!$J$10:$J$17581)/1000000</f>
        <v>#VALUE!</v>
      </c>
      <c r="Q417" s="838">
        <v>66.2</v>
      </c>
      <c r="R417" s="838">
        <v>66.2</v>
      </c>
    </row>
    <row r="418" spans="1:18" ht="17.649999999999999" customHeight="1" x14ac:dyDescent="0.2">
      <c r="A418" s="845">
        <v>4</v>
      </c>
      <c r="B418" s="846" t="s">
        <v>733</v>
      </c>
      <c r="C418" s="847"/>
      <c r="D418" s="847" t="s">
        <v>783</v>
      </c>
      <c r="E418" s="848">
        <v>1226.8</v>
      </c>
      <c r="F418" s="848">
        <v>3473.69</v>
      </c>
      <c r="G418" s="848">
        <v>3473.69</v>
      </c>
      <c r="H418" s="848">
        <v>283.15047277469841</v>
      </c>
      <c r="I418" s="848">
        <v>100</v>
      </c>
      <c r="K418" s="843" t="s">
        <v>1415</v>
      </c>
      <c r="L418" s="837" t="s">
        <v>2427</v>
      </c>
      <c r="M418" s="791" t="s">
        <v>783</v>
      </c>
      <c r="N418" s="791" t="str">
        <f t="shared" si="6"/>
        <v>3700000108</v>
      </c>
      <c r="O418" s="838" t="e">
        <f>SUMIF('[6]Расходы (ведомств.)'!$H$10:$H$17581,N418,'[6]Расходы (ведомств.)'!$I$10:$I$17581)/1000000</f>
        <v>#VALUE!</v>
      </c>
      <c r="P418" s="838" t="e">
        <f>SUMIF('[6]Расходы (ведомств.)'!$H$10:$H$17581,N418,'[6]Расходы (ведомств.)'!$J$10:$J$17581)/1000000</f>
        <v>#VALUE!</v>
      </c>
      <c r="Q418" s="838">
        <v>3473.69</v>
      </c>
      <c r="R418" s="838">
        <v>3473.69</v>
      </c>
    </row>
    <row r="419" spans="1:18" ht="28.5" customHeight="1" x14ac:dyDescent="0.2">
      <c r="A419" s="845">
        <v>5</v>
      </c>
      <c r="B419" s="846" t="s">
        <v>1834</v>
      </c>
      <c r="C419" s="847"/>
      <c r="D419" s="847" t="s">
        <v>750</v>
      </c>
      <c r="E419" s="848">
        <v>7039.1</v>
      </c>
      <c r="F419" s="848">
        <v>7039.1386000000002</v>
      </c>
      <c r="G419" s="848">
        <v>5733.5681215900004</v>
      </c>
      <c r="H419" s="848">
        <v>81.453142043585117</v>
      </c>
      <c r="I419" s="848">
        <v>81.452695385057481</v>
      </c>
      <c r="K419" s="843" t="s">
        <v>1415</v>
      </c>
      <c r="L419" s="837" t="s">
        <v>2427</v>
      </c>
      <c r="M419" s="791" t="s">
        <v>750</v>
      </c>
      <c r="N419" s="791" t="str">
        <f t="shared" si="6"/>
        <v>3700000139</v>
      </c>
      <c r="O419" s="838" t="e">
        <f>SUMIF('[6]Расходы (ведомств.)'!$H$10:$H$17581,N419,'[6]Расходы (ведомств.)'!$I$10:$I$17581)/1000000</f>
        <v>#VALUE!</v>
      </c>
      <c r="P419" s="838" t="e">
        <f>SUMIF('[6]Расходы (ведомств.)'!$H$10:$H$17581,N419,'[6]Расходы (ведомств.)'!$J$10:$J$17581)/1000000</f>
        <v>#VALUE!</v>
      </c>
      <c r="Q419" s="838">
        <v>7039.1386000000002</v>
      </c>
      <c r="R419" s="838">
        <v>5733.5681215900004</v>
      </c>
    </row>
    <row r="420" spans="1:18" ht="28.9" customHeight="1" x14ac:dyDescent="0.2">
      <c r="A420" s="849"/>
      <c r="B420" s="850" t="s">
        <v>1416</v>
      </c>
      <c r="C420" s="851" t="s">
        <v>1417</v>
      </c>
      <c r="D420" s="851"/>
      <c r="E420" s="844">
        <v>26897.5</v>
      </c>
      <c r="F420" s="844">
        <v>27942.121299999999</v>
      </c>
      <c r="G420" s="844">
        <v>27650.94804055</v>
      </c>
      <c r="H420" s="844">
        <v>102.80118241676736</v>
      </c>
      <c r="I420" s="844">
        <v>98.957941466491306</v>
      </c>
      <c r="K420" s="843" t="s">
        <v>1417</v>
      </c>
      <c r="L420" s="837" t="s">
        <v>2427</v>
      </c>
      <c r="N420" s="791" t="str">
        <f t="shared" si="6"/>
        <v>3800000</v>
      </c>
      <c r="O420" s="838" t="e">
        <f>SUMIF('[6]Расходы (ведомств.)'!$H$10:$H$17581,N420,'[6]Расходы (ведомств.)'!$I$10:$I$17581)/1000000</f>
        <v>#VALUE!</v>
      </c>
      <c r="P420" s="838" t="e">
        <f>SUMIF('[6]Расходы (ведомств.)'!$H$10:$H$17581,N420,'[6]Расходы (ведомств.)'!$J$10:$J$17581)/1000000</f>
        <v>#VALUE!</v>
      </c>
      <c r="Q420" s="838">
        <v>0</v>
      </c>
      <c r="R420" s="838">
        <v>0</v>
      </c>
    </row>
    <row r="421" spans="1:18" ht="28.9" customHeight="1" x14ac:dyDescent="0.2">
      <c r="A421" s="845">
        <v>1</v>
      </c>
      <c r="B421" s="846" t="s">
        <v>46</v>
      </c>
      <c r="C421" s="847"/>
      <c r="D421" s="847" t="s">
        <v>908</v>
      </c>
      <c r="E421" s="848">
        <v>4847.4000000000005</v>
      </c>
      <c r="F421" s="848">
        <v>5475.5895</v>
      </c>
      <c r="G421" s="848">
        <v>5298.1189577899995</v>
      </c>
      <c r="H421" s="848">
        <v>109.29815896748771</v>
      </c>
      <c r="I421" s="848">
        <v>96.758877885020411</v>
      </c>
      <c r="K421" s="843" t="s">
        <v>1417</v>
      </c>
      <c r="L421" s="837" t="s">
        <v>2427</v>
      </c>
      <c r="M421" s="791" t="s">
        <v>908</v>
      </c>
      <c r="N421" s="791" t="str">
        <f t="shared" si="6"/>
        <v>3800000167</v>
      </c>
      <c r="O421" s="838" t="e">
        <f>SUMIF('[6]Расходы (ведомств.)'!$H$10:$H$17581,N421,'[6]Расходы (ведомств.)'!$I$10:$I$17581)/1000000</f>
        <v>#VALUE!</v>
      </c>
      <c r="P421" s="838" t="e">
        <f>SUMIF('[6]Расходы (ведомств.)'!$H$10:$H$17581,N421,'[6]Расходы (ведомств.)'!$J$10:$J$17581)/1000000</f>
        <v>#VALUE!</v>
      </c>
      <c r="Q421" s="838">
        <v>5475.5895</v>
      </c>
      <c r="R421" s="838">
        <v>5298.1189577899995</v>
      </c>
    </row>
    <row r="422" spans="1:18" ht="17.649999999999999" customHeight="1" x14ac:dyDescent="0.2">
      <c r="A422" s="845">
        <v>2</v>
      </c>
      <c r="B422" s="846" t="s">
        <v>131</v>
      </c>
      <c r="C422" s="847"/>
      <c r="D422" s="847" t="s">
        <v>912</v>
      </c>
      <c r="E422" s="848">
        <v>22050.100000000002</v>
      </c>
      <c r="F422" s="848">
        <v>22466.531800000001</v>
      </c>
      <c r="G422" s="848">
        <v>22352.829082759999</v>
      </c>
      <c r="H422" s="848">
        <v>101.37291478387851</v>
      </c>
      <c r="I422" s="848">
        <v>99.493901781315429</v>
      </c>
      <c r="K422" s="843" t="s">
        <v>1417</v>
      </c>
      <c r="L422" s="837" t="s">
        <v>2427</v>
      </c>
      <c r="M422" s="791" t="s">
        <v>912</v>
      </c>
      <c r="N422" s="791" t="str">
        <f t="shared" si="6"/>
        <v>3800000171</v>
      </c>
      <c r="O422" s="838" t="e">
        <f>SUMIF('[6]Расходы (ведомств.)'!$H$10:$H$17581,N422,'[6]Расходы (ведомств.)'!$I$10:$I$17581)/1000000</f>
        <v>#VALUE!</v>
      </c>
      <c r="P422" s="838" t="e">
        <f>SUMIF('[6]Расходы (ведомств.)'!$H$10:$H$17581,N422,'[6]Расходы (ведомств.)'!$J$10:$J$17581)/1000000</f>
        <v>#VALUE!</v>
      </c>
      <c r="Q422" s="838">
        <v>22466.531800000001</v>
      </c>
      <c r="R422" s="838">
        <v>22352.829082759999</v>
      </c>
    </row>
    <row r="423" spans="1:18" ht="40.35" customHeight="1" x14ac:dyDescent="0.2">
      <c r="A423" s="849"/>
      <c r="B423" s="850" t="s">
        <v>1418</v>
      </c>
      <c r="C423" s="851" t="s">
        <v>1419</v>
      </c>
      <c r="D423" s="851"/>
      <c r="E423" s="844">
        <v>868903</v>
      </c>
      <c r="F423" s="844">
        <v>876206.37390000001</v>
      </c>
      <c r="G423" s="844">
        <v>785541.23321933986</v>
      </c>
      <c r="H423" s="844">
        <v>90.406090578504134</v>
      </c>
      <c r="I423" s="844">
        <v>89.652535820173384</v>
      </c>
      <c r="K423" s="843" t="s">
        <v>1419</v>
      </c>
      <c r="L423" s="837" t="s">
        <v>2427</v>
      </c>
      <c r="N423" s="791" t="str">
        <f t="shared" si="6"/>
        <v>3900000</v>
      </c>
      <c r="O423" s="838" t="e">
        <f>SUMIF('[6]Расходы (ведомств.)'!$H$10:$H$17581,N423,'[6]Расходы (ведомств.)'!$I$10:$I$17581)/1000000</f>
        <v>#VALUE!</v>
      </c>
      <c r="P423" s="838" t="e">
        <f>SUMIF('[6]Расходы (ведомств.)'!$H$10:$H$17581,N423,'[6]Расходы (ведомств.)'!$J$10:$J$17581)/1000000</f>
        <v>#VALUE!</v>
      </c>
      <c r="Q423" s="838">
        <v>0</v>
      </c>
      <c r="R423" s="838">
        <v>0</v>
      </c>
    </row>
    <row r="424" spans="1:18" ht="17.649999999999999" customHeight="1" x14ac:dyDescent="0.2">
      <c r="A424" s="845">
        <v>1</v>
      </c>
      <c r="B424" s="846" t="s">
        <v>1845</v>
      </c>
      <c r="C424" s="847"/>
      <c r="D424" s="847" t="s">
        <v>296</v>
      </c>
      <c r="E424" s="848">
        <v>724773.3</v>
      </c>
      <c r="F424" s="848">
        <v>704842.66260000004</v>
      </c>
      <c r="G424" s="848">
        <v>616626.22100956994</v>
      </c>
      <c r="H424" s="848">
        <v>85.078495718532949</v>
      </c>
      <c r="I424" s="848">
        <v>87.484236373402794</v>
      </c>
      <c r="K424" s="843" t="s">
        <v>1419</v>
      </c>
      <c r="L424" s="837" t="s">
        <v>2427</v>
      </c>
      <c r="M424" s="791" t="s">
        <v>296</v>
      </c>
      <c r="N424" s="791" t="str">
        <f t="shared" si="6"/>
        <v>3900000092</v>
      </c>
      <c r="O424" s="838" t="e">
        <f>SUMIF('[6]Расходы (ведомств.)'!$H$10:$H$17581,N424,'[6]Расходы (ведомств.)'!$I$10:$I$17581)/1000000</f>
        <v>#VALUE!</v>
      </c>
      <c r="P424" s="838" t="e">
        <f>SUMIF('[6]Расходы (ведомств.)'!$H$10:$H$17581,N424,'[6]Расходы (ведомств.)'!$J$10:$J$17581)/1000000</f>
        <v>#VALUE!</v>
      </c>
      <c r="Q424" s="838">
        <v>704842.66260000004</v>
      </c>
      <c r="R424" s="838">
        <v>616626.22100956994</v>
      </c>
    </row>
    <row r="425" spans="1:18" ht="17.649999999999999" customHeight="1" x14ac:dyDescent="0.2">
      <c r="A425" s="845">
        <v>2</v>
      </c>
      <c r="B425" s="846" t="s">
        <v>333</v>
      </c>
      <c r="C425" s="847"/>
      <c r="D425" s="847" t="s">
        <v>901</v>
      </c>
      <c r="E425" s="848">
        <v>30845.4</v>
      </c>
      <c r="F425" s="848">
        <v>34613.907899999998</v>
      </c>
      <c r="G425" s="848">
        <v>34282.875034950004</v>
      </c>
      <c r="H425" s="848">
        <v>111.14420638069211</v>
      </c>
      <c r="I425" s="848">
        <v>99.043642035431674</v>
      </c>
      <c r="K425" s="843" t="s">
        <v>1419</v>
      </c>
      <c r="L425" s="837" t="s">
        <v>2427</v>
      </c>
      <c r="M425" s="791" t="s">
        <v>901</v>
      </c>
      <c r="N425" s="791" t="str">
        <f t="shared" si="6"/>
        <v>3900000100</v>
      </c>
      <c r="O425" s="838" t="e">
        <f>SUMIF('[6]Расходы (ведомств.)'!$H$10:$H$17581,N425,'[6]Расходы (ведомств.)'!$I$10:$I$17581)/1000000</f>
        <v>#VALUE!</v>
      </c>
      <c r="P425" s="838" t="e">
        <f>SUMIF('[6]Расходы (ведомств.)'!$H$10:$H$17581,N425,'[6]Расходы (ведомств.)'!$J$10:$J$17581)/1000000</f>
        <v>#VALUE!</v>
      </c>
      <c r="Q425" s="838">
        <v>34613.907899999998</v>
      </c>
      <c r="R425" s="838">
        <v>34282.875034950004</v>
      </c>
    </row>
    <row r="426" spans="1:18" ht="17.649999999999999" customHeight="1" x14ac:dyDescent="0.2">
      <c r="A426" s="845">
        <v>3</v>
      </c>
      <c r="B426" s="846" t="s">
        <v>332</v>
      </c>
      <c r="C426" s="847"/>
      <c r="D426" s="847" t="s">
        <v>943</v>
      </c>
      <c r="E426" s="848">
        <v>3080.2000000000003</v>
      </c>
      <c r="F426" s="848">
        <v>3596.7491</v>
      </c>
      <c r="G426" s="848">
        <v>3219.3069405900001</v>
      </c>
      <c r="H426" s="848">
        <v>104.51616585254204</v>
      </c>
      <c r="I426" s="848">
        <v>89.50601921579684</v>
      </c>
      <c r="K426" s="843" t="s">
        <v>1419</v>
      </c>
      <c r="L426" s="837" t="s">
        <v>2427</v>
      </c>
      <c r="M426" s="791" t="s">
        <v>943</v>
      </c>
      <c r="N426" s="791" t="str">
        <f t="shared" si="6"/>
        <v>3900000151</v>
      </c>
      <c r="O426" s="838" t="e">
        <f>SUMIF('[6]Расходы (ведомств.)'!$H$10:$H$17581,N426,'[6]Расходы (ведомств.)'!$I$10:$I$17581)/1000000</f>
        <v>#VALUE!</v>
      </c>
      <c r="P426" s="838" t="e">
        <f>SUMIF('[6]Расходы (ведомств.)'!$H$10:$H$17581,N426,'[6]Расходы (ведомств.)'!$J$10:$J$17581)/1000000</f>
        <v>#VALUE!</v>
      </c>
      <c r="Q426" s="838">
        <v>3596.7491</v>
      </c>
      <c r="R426" s="838">
        <v>3219.3069405900001</v>
      </c>
    </row>
    <row r="427" spans="1:18" ht="17.649999999999999" customHeight="1" x14ac:dyDescent="0.2">
      <c r="A427" s="845">
        <v>4</v>
      </c>
      <c r="B427" s="846" t="s">
        <v>150</v>
      </c>
      <c r="C427" s="847"/>
      <c r="D427" s="847" t="s">
        <v>942</v>
      </c>
      <c r="E427" s="848">
        <v>1632.3</v>
      </c>
      <c r="F427" s="848">
        <v>1827.9912999999999</v>
      </c>
      <c r="G427" s="848">
        <v>1621.3843835800001</v>
      </c>
      <c r="H427" s="848">
        <v>99.331273882252049</v>
      </c>
      <c r="I427" s="848">
        <v>88.697598483100009</v>
      </c>
      <c r="K427" s="843" t="s">
        <v>1419</v>
      </c>
      <c r="L427" s="837" t="s">
        <v>2427</v>
      </c>
      <c r="M427" s="791" t="s">
        <v>942</v>
      </c>
      <c r="N427" s="791" t="str">
        <f t="shared" si="6"/>
        <v>3900000160</v>
      </c>
      <c r="O427" s="838" t="e">
        <f>SUMIF('[6]Расходы (ведомств.)'!$H$10:$H$17581,N427,'[6]Расходы (ведомств.)'!$I$10:$I$17581)/1000000</f>
        <v>#VALUE!</v>
      </c>
      <c r="P427" s="838" t="e">
        <f>SUMIF('[6]Расходы (ведомств.)'!$H$10:$H$17581,N427,'[6]Расходы (ведомств.)'!$J$10:$J$17581)/1000000</f>
        <v>#VALUE!</v>
      </c>
      <c r="Q427" s="838">
        <v>1827.9912999999999</v>
      </c>
      <c r="R427" s="838">
        <v>1621.3843835800001</v>
      </c>
    </row>
    <row r="428" spans="1:18" ht="17.649999999999999" customHeight="1" x14ac:dyDescent="0.2">
      <c r="A428" s="845">
        <v>5</v>
      </c>
      <c r="B428" s="846" t="s">
        <v>331</v>
      </c>
      <c r="C428" s="847"/>
      <c r="D428" s="847" t="s">
        <v>899</v>
      </c>
      <c r="E428" s="848">
        <v>108571.90000000001</v>
      </c>
      <c r="F428" s="848">
        <v>131325.06299999999</v>
      </c>
      <c r="G428" s="848">
        <v>129791.44585065001</v>
      </c>
      <c r="H428" s="848">
        <v>119.54423368353137</v>
      </c>
      <c r="I428" s="848">
        <v>98.832197667135333</v>
      </c>
      <c r="K428" s="843" t="s">
        <v>1419</v>
      </c>
      <c r="L428" s="837" t="s">
        <v>2427</v>
      </c>
      <c r="M428" s="791" t="s">
        <v>899</v>
      </c>
      <c r="N428" s="791" t="str">
        <f t="shared" si="6"/>
        <v>3900000182</v>
      </c>
      <c r="O428" s="838" t="e">
        <f>SUMIF('[6]Расходы (ведомств.)'!$H$10:$H$17581,N428,'[6]Расходы (ведомств.)'!$I$10:$I$17581)/1000000</f>
        <v>#VALUE!</v>
      </c>
      <c r="P428" s="838" t="e">
        <f>SUMIF('[6]Расходы (ведомств.)'!$H$10:$H$17581,N428,'[6]Расходы (ведомств.)'!$J$10:$J$17581)/1000000</f>
        <v>#VALUE!</v>
      </c>
      <c r="Q428" s="838">
        <v>131325.06299999999</v>
      </c>
      <c r="R428" s="838">
        <v>129791.44585065001</v>
      </c>
    </row>
    <row r="429" spans="1:18" ht="28.9" customHeight="1" x14ac:dyDescent="0.2">
      <c r="A429" s="849"/>
      <c r="B429" s="850" t="s">
        <v>1420</v>
      </c>
      <c r="C429" s="851" t="s">
        <v>1421</v>
      </c>
      <c r="D429" s="851"/>
      <c r="E429" s="844">
        <v>102890.3</v>
      </c>
      <c r="F429" s="844">
        <v>107422.1963</v>
      </c>
      <c r="G429" s="844">
        <v>122894.31343542</v>
      </c>
      <c r="H429" s="844">
        <v>119.4420790253503</v>
      </c>
      <c r="I429" s="844">
        <v>114.40309141716925</v>
      </c>
      <c r="K429" s="843" t="s">
        <v>1421</v>
      </c>
      <c r="L429" s="837" t="s">
        <v>2427</v>
      </c>
      <c r="N429" s="791" t="str">
        <f t="shared" si="6"/>
        <v>4100000</v>
      </c>
      <c r="O429" s="838" t="e">
        <f>SUMIF('[6]Расходы (ведомств.)'!$H$10:$H$17581,N429,'[6]Расходы (ведомств.)'!$I$10:$I$17581)/1000000</f>
        <v>#VALUE!</v>
      </c>
      <c r="P429" s="838" t="e">
        <f>SUMIF('[6]Расходы (ведомств.)'!$H$10:$H$17581,N429,'[6]Расходы (ведомств.)'!$J$10:$J$17581)/1000000</f>
        <v>#VALUE!</v>
      </c>
      <c r="Q429" s="838">
        <v>0</v>
      </c>
      <c r="R429" s="838">
        <v>0</v>
      </c>
    </row>
    <row r="430" spans="1:18" ht="17.649999999999999" customHeight="1" x14ac:dyDescent="0.2">
      <c r="A430" s="845">
        <v>1</v>
      </c>
      <c r="B430" s="846" t="s">
        <v>83</v>
      </c>
      <c r="C430" s="847"/>
      <c r="D430" s="847" t="s">
        <v>296</v>
      </c>
      <c r="E430" s="848">
        <v>20180.7</v>
      </c>
      <c r="F430" s="848">
        <v>20180.745599999998</v>
      </c>
      <c r="G430" s="848">
        <v>19993.231988700001</v>
      </c>
      <c r="H430" s="848">
        <v>99.071052979827272</v>
      </c>
      <c r="I430" s="848">
        <v>99.070829120902275</v>
      </c>
      <c r="K430" s="843" t="s">
        <v>1421</v>
      </c>
      <c r="L430" s="837" t="s">
        <v>2427</v>
      </c>
      <c r="M430" s="791" t="s">
        <v>296</v>
      </c>
      <c r="N430" s="791" t="str">
        <f t="shared" si="6"/>
        <v>4100000092</v>
      </c>
      <c r="O430" s="838" t="e">
        <f>SUMIF('[6]Расходы (ведомств.)'!$H$10:$H$17581,N430,'[6]Расходы (ведомств.)'!$I$10:$I$17581)/1000000</f>
        <v>#VALUE!</v>
      </c>
      <c r="P430" s="838" t="e">
        <f>SUMIF('[6]Расходы (ведомств.)'!$H$10:$H$17581,N430,'[6]Расходы (ведомств.)'!$J$10:$J$17581)/1000000</f>
        <v>#VALUE!</v>
      </c>
      <c r="Q430" s="838">
        <v>20180.745599999998</v>
      </c>
      <c r="R430" s="838">
        <v>19993.231988700001</v>
      </c>
    </row>
    <row r="431" spans="1:18" ht="40.35" customHeight="1" x14ac:dyDescent="0.2">
      <c r="A431" s="845">
        <v>2</v>
      </c>
      <c r="B431" s="846" t="s">
        <v>14</v>
      </c>
      <c r="C431" s="847"/>
      <c r="D431" s="847" t="s">
        <v>1032</v>
      </c>
      <c r="E431" s="848">
        <v>3377.5</v>
      </c>
      <c r="F431" s="848">
        <v>4008.8512999999998</v>
      </c>
      <c r="G431" s="848">
        <v>4036.0523509600007</v>
      </c>
      <c r="H431" s="848">
        <v>119.49821912538863</v>
      </c>
      <c r="I431" s="848">
        <v>100.67852481732113</v>
      </c>
      <c r="K431" s="843" t="s">
        <v>1421</v>
      </c>
      <c r="L431" s="837" t="s">
        <v>2427</v>
      </c>
      <c r="M431" s="791" t="s">
        <v>1032</v>
      </c>
      <c r="N431" s="791" t="str">
        <f t="shared" si="6"/>
        <v>4100000095</v>
      </c>
      <c r="O431" s="838" t="e">
        <f>SUMIF('[6]Расходы (ведомств.)'!$H$10:$H$17581,N431,'[6]Расходы (ведомств.)'!$I$10:$I$17581)/1000000</f>
        <v>#VALUE!</v>
      </c>
      <c r="P431" s="838" t="e">
        <f>SUMIF('[6]Расходы (ведомств.)'!$H$10:$H$17581,N431,'[6]Расходы (ведомств.)'!$J$10:$J$17581)/1000000</f>
        <v>#VALUE!</v>
      </c>
      <c r="Q431" s="838">
        <v>4008.8512999999998</v>
      </c>
      <c r="R431" s="838">
        <v>4036.0523509600007</v>
      </c>
    </row>
    <row r="432" spans="1:18" ht="40.35" customHeight="1" x14ac:dyDescent="0.2">
      <c r="A432" s="845">
        <v>3</v>
      </c>
      <c r="B432" s="846" t="s">
        <v>12</v>
      </c>
      <c r="C432" s="847"/>
      <c r="D432" s="847" t="s">
        <v>592</v>
      </c>
      <c r="E432" s="848">
        <v>71.2</v>
      </c>
      <c r="F432" s="848">
        <v>142.05590000000001</v>
      </c>
      <c r="G432" s="848">
        <v>135.27539161000001</v>
      </c>
      <c r="H432" s="848">
        <v>189.99352754213484</v>
      </c>
      <c r="I432" s="848">
        <v>95.226873090100455</v>
      </c>
      <c r="K432" s="843" t="s">
        <v>1421</v>
      </c>
      <c r="L432" s="837" t="s">
        <v>2427</v>
      </c>
      <c r="M432" s="791" t="s">
        <v>592</v>
      </c>
      <c r="N432" s="791" t="str">
        <f t="shared" si="6"/>
        <v>4100000177</v>
      </c>
      <c r="O432" s="838" t="e">
        <f>SUMIF('[6]Расходы (ведомств.)'!$H$10:$H$17581,N432,'[6]Расходы (ведомств.)'!$I$10:$I$17581)/1000000</f>
        <v>#VALUE!</v>
      </c>
      <c r="P432" s="838" t="e">
        <f>SUMIF('[6]Расходы (ведомств.)'!$H$10:$H$17581,N432,'[6]Расходы (ведомств.)'!$J$10:$J$17581)/1000000</f>
        <v>#VALUE!</v>
      </c>
      <c r="Q432" s="838">
        <v>142.05590000000001</v>
      </c>
      <c r="R432" s="838">
        <v>135.27539161000001</v>
      </c>
    </row>
    <row r="433" spans="1:18" ht="17.649999999999999" customHeight="1" x14ac:dyDescent="0.2">
      <c r="A433" s="845">
        <v>4</v>
      </c>
      <c r="B433" s="846" t="s">
        <v>15</v>
      </c>
      <c r="C433" s="847"/>
      <c r="D433" s="847" t="s">
        <v>593</v>
      </c>
      <c r="E433" s="848">
        <v>1555.9</v>
      </c>
      <c r="F433" s="848">
        <v>2011.5986</v>
      </c>
      <c r="G433" s="848">
        <v>1978.85524132</v>
      </c>
      <c r="H433" s="848">
        <v>127.18396049360499</v>
      </c>
      <c r="I433" s="848">
        <v>98.37227175043769</v>
      </c>
      <c r="K433" s="843" t="s">
        <v>1421</v>
      </c>
      <c r="L433" s="837" t="s">
        <v>2427</v>
      </c>
      <c r="M433" s="791" t="s">
        <v>593</v>
      </c>
      <c r="N433" s="791" t="str">
        <f t="shared" si="6"/>
        <v>4100000187</v>
      </c>
      <c r="O433" s="838" t="e">
        <f>SUMIF('[6]Расходы (ведомств.)'!$H$10:$H$17581,N433,'[6]Расходы (ведомств.)'!$I$10:$I$17581)/1000000</f>
        <v>#VALUE!</v>
      </c>
      <c r="P433" s="838" t="e">
        <f>SUMIF('[6]Расходы (ведомств.)'!$H$10:$H$17581,N433,'[6]Расходы (ведомств.)'!$J$10:$J$17581)/1000000</f>
        <v>#VALUE!</v>
      </c>
      <c r="Q433" s="838">
        <v>2011.5986</v>
      </c>
      <c r="R433" s="838">
        <v>1978.85524132</v>
      </c>
    </row>
    <row r="434" spans="1:18" ht="17.649999999999999" customHeight="1" x14ac:dyDescent="0.2">
      <c r="A434" s="845">
        <v>5</v>
      </c>
      <c r="B434" s="846" t="s">
        <v>1846</v>
      </c>
      <c r="C434" s="847"/>
      <c r="D434" s="847" t="s">
        <v>752</v>
      </c>
      <c r="E434" s="848">
        <v>74603.100000000006</v>
      </c>
      <c r="F434" s="848">
        <v>77977.100200000001</v>
      </c>
      <c r="G434" s="848">
        <v>93649.053762829994</v>
      </c>
      <c r="H434" s="848">
        <v>125.52970823307608</v>
      </c>
      <c r="I434" s="848">
        <v>120.09814871626887</v>
      </c>
      <c r="K434" s="843" t="s">
        <v>1421</v>
      </c>
      <c r="L434" s="837" t="s">
        <v>2427</v>
      </c>
      <c r="M434" s="791" t="s">
        <v>752</v>
      </c>
      <c r="N434" s="791" t="str">
        <f t="shared" si="6"/>
        <v>4100000310</v>
      </c>
      <c r="O434" s="838" t="e">
        <f>SUMIF('[6]Расходы (ведомств.)'!$H$10:$H$17581,N434,'[6]Расходы (ведомств.)'!$I$10:$I$17581)/1000000</f>
        <v>#VALUE!</v>
      </c>
      <c r="P434" s="838" t="e">
        <f>SUMIF('[6]Расходы (ведомств.)'!$H$10:$H$17581,N434,'[6]Расходы (ведомств.)'!$J$10:$J$17581)/1000000</f>
        <v>#VALUE!</v>
      </c>
      <c r="Q434" s="838">
        <v>77977.100200000001</v>
      </c>
      <c r="R434" s="838">
        <v>93649.053762829994</v>
      </c>
    </row>
    <row r="435" spans="1:18" ht="28.9" customHeight="1" x14ac:dyDescent="0.2">
      <c r="A435" s="845">
        <v>6</v>
      </c>
      <c r="B435" s="846" t="s">
        <v>1250</v>
      </c>
      <c r="C435" s="847"/>
      <c r="D435" s="847" t="s">
        <v>1411</v>
      </c>
      <c r="E435" s="848">
        <v>2878.5</v>
      </c>
      <c r="F435" s="848">
        <v>2878.4760000000001</v>
      </c>
      <c r="G435" s="848">
        <v>2878.4760000000001</v>
      </c>
      <c r="H435" s="848">
        <v>99.999166232412719</v>
      </c>
      <c r="I435" s="848">
        <v>100</v>
      </c>
      <c r="K435" s="843" t="s">
        <v>1421</v>
      </c>
      <c r="L435" s="837" t="s">
        <v>2427</v>
      </c>
      <c r="M435" s="791" t="s">
        <v>1411</v>
      </c>
      <c r="N435" s="791" t="str">
        <f t="shared" si="6"/>
        <v>4100000370</v>
      </c>
      <c r="O435" s="838" t="e">
        <f>SUMIF('[6]Расходы (ведомств.)'!$H$10:$H$17581,N435,'[6]Расходы (ведомств.)'!$I$10:$I$17581)/1000000</f>
        <v>#VALUE!</v>
      </c>
      <c r="P435" s="838" t="e">
        <f>SUMIF('[6]Расходы (ведомств.)'!$H$10:$H$17581,N435,'[6]Расходы (ведомств.)'!$J$10:$J$17581)/1000000</f>
        <v>#VALUE!</v>
      </c>
      <c r="Q435" s="838">
        <v>2878.4760000000001</v>
      </c>
      <c r="R435" s="838">
        <v>2878.4760000000001</v>
      </c>
    </row>
    <row r="436" spans="1:18" ht="17.649999999999999" customHeight="1" x14ac:dyDescent="0.2">
      <c r="A436" s="845">
        <v>7</v>
      </c>
      <c r="B436" s="846" t="s">
        <v>273</v>
      </c>
      <c r="C436" s="847"/>
      <c r="D436" s="847" t="s">
        <v>910</v>
      </c>
      <c r="E436" s="848">
        <v>223.4</v>
      </c>
      <c r="F436" s="848">
        <v>223.36869999999999</v>
      </c>
      <c r="G436" s="848">
        <v>223.36869999999999</v>
      </c>
      <c r="H436" s="848">
        <v>99.985989256938225</v>
      </c>
      <c r="I436" s="848">
        <v>100</v>
      </c>
      <c r="K436" s="843" t="s">
        <v>1421</v>
      </c>
      <c r="L436" s="837" t="s">
        <v>2427</v>
      </c>
      <c r="M436" s="791" t="s">
        <v>910</v>
      </c>
      <c r="N436" s="791" t="str">
        <f t="shared" si="6"/>
        <v>4100000725</v>
      </c>
      <c r="O436" s="838" t="e">
        <f>SUMIF('[6]Расходы (ведомств.)'!$H$10:$H$17581,N436,'[6]Расходы (ведомств.)'!$I$10:$I$17581)/1000000</f>
        <v>#VALUE!</v>
      </c>
      <c r="P436" s="838" t="e">
        <f>SUMIF('[6]Расходы (ведомств.)'!$H$10:$H$17581,N436,'[6]Расходы (ведомств.)'!$J$10:$J$17581)/1000000</f>
        <v>#VALUE!</v>
      </c>
      <c r="Q436" s="838">
        <v>223.36869999999999</v>
      </c>
      <c r="R436" s="838">
        <v>223.36869999999999</v>
      </c>
    </row>
    <row r="437" spans="1:18" ht="25.5" customHeight="1" x14ac:dyDescent="0.2">
      <c r="A437" s="849"/>
      <c r="B437" s="850" t="s">
        <v>1422</v>
      </c>
      <c r="C437" s="851" t="s">
        <v>1345</v>
      </c>
      <c r="D437" s="851"/>
      <c r="E437" s="844">
        <v>278248.7</v>
      </c>
      <c r="F437" s="844">
        <v>287272.70329999999</v>
      </c>
      <c r="G437" s="844">
        <v>319595.39183501998</v>
      </c>
      <c r="H437" s="844">
        <v>114.85961725428366</v>
      </c>
      <c r="I437" s="844">
        <v>111.25156973277244</v>
      </c>
      <c r="K437" s="843" t="s">
        <v>1345</v>
      </c>
      <c r="L437" s="837" t="s">
        <v>2427</v>
      </c>
      <c r="N437" s="791" t="str">
        <f t="shared" si="6"/>
        <v>4200000</v>
      </c>
      <c r="O437" s="838" t="e">
        <f>SUMIF('[6]Расходы (ведомств.)'!$H$10:$H$17581,N437,'[6]Расходы (ведомств.)'!$I$10:$I$17581)/1000000</f>
        <v>#VALUE!</v>
      </c>
      <c r="P437" s="838" t="e">
        <f>SUMIF('[6]Расходы (ведомств.)'!$H$10:$H$17581,N437,'[6]Расходы (ведомств.)'!$J$10:$J$17581)/1000000</f>
        <v>#VALUE!</v>
      </c>
      <c r="Q437" s="838">
        <v>0</v>
      </c>
      <c r="R437" s="838">
        <v>0</v>
      </c>
    </row>
    <row r="438" spans="1:18" ht="17.649999999999999" customHeight="1" x14ac:dyDescent="0.2">
      <c r="A438" s="845">
        <v>1</v>
      </c>
      <c r="B438" s="846" t="s">
        <v>1847</v>
      </c>
      <c r="C438" s="847"/>
      <c r="D438" s="847" t="s">
        <v>1019</v>
      </c>
      <c r="E438" s="848">
        <v>5026.1000000000004</v>
      </c>
      <c r="F438" s="848">
        <v>7423.7602999999999</v>
      </c>
      <c r="G438" s="848">
        <v>6921.8088356799999</v>
      </c>
      <c r="H438" s="848">
        <v>137.71729244702649</v>
      </c>
      <c r="I438" s="848">
        <v>93.238582011868033</v>
      </c>
      <c r="K438" s="843" t="s">
        <v>1345</v>
      </c>
      <c r="L438" s="837" t="s">
        <v>2427</v>
      </c>
      <c r="M438" s="791" t="s">
        <v>1019</v>
      </c>
      <c r="N438" s="791" t="str">
        <f t="shared" si="6"/>
        <v>4200000318</v>
      </c>
      <c r="O438" s="838" t="e">
        <f>SUMIF('[6]Расходы (ведомств.)'!$H$10:$H$17581,N438,'[6]Расходы (ведомств.)'!$I$10:$I$17581)/1000000</f>
        <v>#VALUE!</v>
      </c>
      <c r="P438" s="838" t="e">
        <f>SUMIF('[6]Расходы (ведомств.)'!$H$10:$H$17581,N438,'[6]Расходы (ведомств.)'!$J$10:$J$17581)/1000000</f>
        <v>#VALUE!</v>
      </c>
      <c r="Q438" s="838">
        <v>7423.7602999999999</v>
      </c>
      <c r="R438" s="838">
        <v>6921.8088356799999</v>
      </c>
    </row>
    <row r="439" spans="1:18" ht="17.649999999999999" customHeight="1" x14ac:dyDescent="0.2">
      <c r="A439" s="845">
        <v>2</v>
      </c>
      <c r="B439" s="846" t="s">
        <v>521</v>
      </c>
      <c r="C439" s="847"/>
      <c r="D439" s="847" t="s">
        <v>86</v>
      </c>
      <c r="E439" s="848">
        <v>233023.4</v>
      </c>
      <c r="F439" s="848">
        <v>234501.32</v>
      </c>
      <c r="G439" s="848">
        <v>267480.81873318995</v>
      </c>
      <c r="H439" s="848">
        <v>114.78710667391772</v>
      </c>
      <c r="I439" s="848">
        <v>114.06367296064259</v>
      </c>
      <c r="K439" s="843" t="s">
        <v>1345</v>
      </c>
      <c r="L439" s="837" t="s">
        <v>2427</v>
      </c>
      <c r="M439" s="791" t="s">
        <v>86</v>
      </c>
      <c r="N439" s="791" t="str">
        <f t="shared" si="6"/>
        <v>4200000320</v>
      </c>
      <c r="O439" s="838" t="e">
        <f>SUMIF('[6]Расходы (ведомств.)'!$H$10:$H$17581,N439,'[6]Расходы (ведомств.)'!$I$10:$I$17581)/1000000</f>
        <v>#VALUE!</v>
      </c>
      <c r="P439" s="838" t="e">
        <f>SUMIF('[6]Расходы (ведомств.)'!$H$10:$H$17581,N439,'[6]Расходы (ведомств.)'!$J$10:$J$17581)/1000000</f>
        <v>#VALUE!</v>
      </c>
      <c r="Q439" s="838">
        <v>234501.32</v>
      </c>
      <c r="R439" s="838">
        <v>267480.81873318995</v>
      </c>
    </row>
    <row r="440" spans="1:18" ht="17.649999999999999" customHeight="1" x14ac:dyDescent="0.2">
      <c r="A440" s="845">
        <v>3</v>
      </c>
      <c r="B440" s="846" t="s">
        <v>522</v>
      </c>
      <c r="C440" s="847"/>
      <c r="D440" s="847" t="s">
        <v>896</v>
      </c>
      <c r="E440" s="848">
        <v>40199.1</v>
      </c>
      <c r="F440" s="848">
        <v>45347.623</v>
      </c>
      <c r="G440" s="848">
        <v>45192.764266149999</v>
      </c>
      <c r="H440" s="848">
        <v>112.42232852514111</v>
      </c>
      <c r="I440" s="848">
        <v>99.658507494758879</v>
      </c>
      <c r="K440" s="843" t="s">
        <v>1345</v>
      </c>
      <c r="L440" s="837" t="s">
        <v>2427</v>
      </c>
      <c r="M440" s="791" t="s">
        <v>896</v>
      </c>
      <c r="N440" s="791" t="str">
        <f t="shared" si="6"/>
        <v>4200000322</v>
      </c>
      <c r="O440" s="838" t="e">
        <f>SUMIF('[6]Расходы (ведомств.)'!$H$10:$H$17581,N440,'[6]Расходы (ведомств.)'!$I$10:$I$17581)/1000000</f>
        <v>#VALUE!</v>
      </c>
      <c r="P440" s="838" t="e">
        <f>SUMIF('[6]Расходы (ведомств.)'!$H$10:$H$17581,N440,'[6]Расходы (ведомств.)'!$J$10:$J$17581)/1000000</f>
        <v>#VALUE!</v>
      </c>
      <c r="Q440" s="838">
        <v>45347.623</v>
      </c>
      <c r="R440" s="838">
        <v>45192.764266149999</v>
      </c>
    </row>
    <row r="441" spans="1:18" ht="10.5" customHeight="1" x14ac:dyDescent="0.2">
      <c r="A441" s="820"/>
      <c r="B441" s="820"/>
      <c r="C441" s="820"/>
      <c r="D441" s="820"/>
      <c r="E441" s="820"/>
      <c r="F441" s="820"/>
      <c r="G441" s="820"/>
      <c r="H441" s="820"/>
      <c r="I441" s="820"/>
    </row>
    <row r="442" spans="1:18" ht="13.35" customHeight="1" x14ac:dyDescent="0.2">
      <c r="A442" s="964" t="s">
        <v>1294</v>
      </c>
      <c r="B442" s="964"/>
      <c r="C442" s="964"/>
      <c r="D442" s="981"/>
      <c r="E442" s="964"/>
      <c r="F442" s="964"/>
      <c r="G442" s="964"/>
      <c r="H442" s="964"/>
      <c r="I442" s="964"/>
    </row>
    <row r="443" spans="1:18" ht="13.35" customHeight="1" x14ac:dyDescent="0.2">
      <c r="A443" s="964" t="s">
        <v>1423</v>
      </c>
      <c r="B443" s="964"/>
      <c r="C443" s="964"/>
      <c r="D443" s="981"/>
      <c r="E443" s="964"/>
      <c r="F443" s="964"/>
      <c r="G443" s="964"/>
      <c r="H443" s="964"/>
      <c r="I443" s="964"/>
    </row>
    <row r="444" spans="1:18" ht="13.35" customHeight="1" x14ac:dyDescent="0.2">
      <c r="A444" s="982" t="s">
        <v>2360</v>
      </c>
      <c r="B444" s="982"/>
      <c r="C444" s="982"/>
      <c r="D444" s="983"/>
      <c r="E444" s="982"/>
      <c r="F444" s="982"/>
      <c r="G444" s="982"/>
      <c r="H444" s="982"/>
      <c r="I444" s="982"/>
      <c r="J444" s="792"/>
      <c r="K444" s="792"/>
      <c r="L444" s="792"/>
      <c r="M444" s="792"/>
      <c r="N444" s="792"/>
      <c r="O444" s="792"/>
      <c r="Q444" s="792"/>
    </row>
  </sheetData>
  <mergeCells count="19">
    <mergeCell ref="A442:I442"/>
    <mergeCell ref="A443:I443"/>
    <mergeCell ref="A444:I444"/>
    <mergeCell ref="C8:C9"/>
    <mergeCell ref="D8:D9"/>
    <mergeCell ref="E8:E9"/>
    <mergeCell ref="F8:F9"/>
    <mergeCell ref="G8:G9"/>
    <mergeCell ref="H8:I8"/>
    <mergeCell ref="A7:A9"/>
    <mergeCell ref="B7:B9"/>
    <mergeCell ref="C7:D7"/>
    <mergeCell ref="E7:F7"/>
    <mergeCell ref="G7:I7"/>
    <mergeCell ref="H1:I1"/>
    <mergeCell ref="A2:I2"/>
    <mergeCell ref="A3:I3"/>
    <mergeCell ref="A4:I4"/>
    <mergeCell ref="A5:I5"/>
  </mergeCells>
  <pageMargins left="0.39370078740157483" right="0.39370078740157483" top="0.39370078740157483" bottom="0.39370078740157483" header="0.51181102362204722" footer="0.19685039370078741"/>
  <pageSetup paperSize="9" scale="67" fitToHeight="0" orientation="portrait" r:id="rId1"/>
  <headerFooter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L35"/>
  <sheetViews>
    <sheetView view="pageBreakPreview" zoomScale="90" zoomScaleNormal="100" zoomScaleSheetLayoutView="90" workbookViewId="0">
      <selection activeCell="E24" sqref="E24"/>
    </sheetView>
  </sheetViews>
  <sheetFormatPr defaultColWidth="9.140625" defaultRowHeight="15" x14ac:dyDescent="0.2"/>
  <cols>
    <col min="1" max="1" width="40.7109375" style="198" customWidth="1"/>
    <col min="2" max="2" width="8.5703125" style="198" customWidth="1"/>
    <col min="3" max="3" width="5.42578125" style="199" customWidth="1"/>
    <col min="4" max="4" width="5.28515625" style="199" customWidth="1"/>
    <col min="5" max="5" width="9.28515625" style="199" customWidth="1"/>
    <col min="6" max="6" width="5.7109375" style="199" customWidth="1"/>
    <col min="7" max="7" width="14.85546875" style="198" customWidth="1"/>
    <col min="8" max="8" width="11.7109375" style="198" customWidth="1"/>
    <col min="9" max="9" width="14.28515625" style="198" customWidth="1"/>
    <col min="10" max="16384" width="9.140625" style="198"/>
  </cols>
  <sheetData>
    <row r="1" spans="1:12" ht="54.75" customHeight="1" x14ac:dyDescent="0.2">
      <c r="H1" s="986" t="s">
        <v>2324</v>
      </c>
      <c r="I1" s="986"/>
    </row>
    <row r="2" spans="1:12" s="200" customFormat="1" ht="15.75" x14ac:dyDescent="0.2">
      <c r="A2" s="987" t="s">
        <v>2</v>
      </c>
      <c r="B2" s="987"/>
      <c r="C2" s="987"/>
      <c r="D2" s="987"/>
      <c r="E2" s="987"/>
      <c r="F2" s="987"/>
      <c r="G2" s="987"/>
      <c r="H2" s="987"/>
      <c r="I2" s="987"/>
    </row>
    <row r="3" spans="1:12" s="200" customFormat="1" ht="15.75" x14ac:dyDescent="0.2">
      <c r="A3" s="987" t="s">
        <v>1248</v>
      </c>
      <c r="B3" s="987"/>
      <c r="C3" s="987"/>
      <c r="D3" s="987"/>
      <c r="E3" s="987"/>
      <c r="F3" s="987"/>
      <c r="G3" s="987"/>
      <c r="H3" s="987"/>
      <c r="I3" s="987"/>
      <c r="J3" s="201"/>
    </row>
    <row r="4" spans="1:12" s="200" customFormat="1" ht="18" x14ac:dyDescent="0.2">
      <c r="A4" s="987" t="s">
        <v>2398</v>
      </c>
      <c r="B4" s="987"/>
      <c r="C4" s="987"/>
      <c r="D4" s="987"/>
      <c r="E4" s="987"/>
      <c r="F4" s="987"/>
      <c r="G4" s="987"/>
      <c r="H4" s="987"/>
      <c r="I4" s="987"/>
      <c r="J4" s="202"/>
      <c r="L4" s="203"/>
    </row>
    <row r="5" spans="1:12" s="200" customFormat="1" ht="18.75" x14ac:dyDescent="0.2">
      <c r="C5" s="204"/>
      <c r="D5" s="204"/>
      <c r="E5" s="204"/>
      <c r="F5" s="204"/>
      <c r="G5" s="204"/>
      <c r="H5" s="204"/>
      <c r="I5" s="205" t="s">
        <v>1131</v>
      </c>
      <c r="J5" s="202"/>
      <c r="L5" s="203"/>
    </row>
    <row r="6" spans="1:12" s="206" customFormat="1" ht="24" customHeight="1" x14ac:dyDescent="0.2">
      <c r="A6" s="988" t="s">
        <v>1750</v>
      </c>
      <c r="B6" s="991" t="s">
        <v>2325</v>
      </c>
      <c r="C6" s="991"/>
      <c r="D6" s="991"/>
      <c r="E6" s="991"/>
      <c r="F6" s="991"/>
      <c r="G6" s="992" t="s">
        <v>1662</v>
      </c>
      <c r="H6" s="991" t="s">
        <v>1751</v>
      </c>
      <c r="I6" s="991"/>
    </row>
    <row r="7" spans="1:12" s="206" customFormat="1" ht="14.25" customHeight="1" x14ac:dyDescent="0.2">
      <c r="A7" s="989"/>
      <c r="B7" s="995" t="s">
        <v>102</v>
      </c>
      <c r="C7" s="996" t="s">
        <v>104</v>
      </c>
      <c r="D7" s="996" t="s">
        <v>105</v>
      </c>
      <c r="E7" s="996" t="s">
        <v>267</v>
      </c>
      <c r="F7" s="996" t="s">
        <v>103</v>
      </c>
      <c r="G7" s="993"/>
      <c r="H7" s="991" t="s">
        <v>1061</v>
      </c>
      <c r="I7" s="395"/>
    </row>
    <row r="8" spans="1:12" s="206" customFormat="1" ht="102" x14ac:dyDescent="0.2">
      <c r="A8" s="990"/>
      <c r="B8" s="995"/>
      <c r="C8" s="996"/>
      <c r="D8" s="996"/>
      <c r="E8" s="996"/>
      <c r="F8" s="996"/>
      <c r="G8" s="994"/>
      <c r="H8" s="991"/>
      <c r="I8" s="395" t="s">
        <v>1664</v>
      </c>
    </row>
    <row r="9" spans="1:12" s="206" customFormat="1" ht="14.25" x14ac:dyDescent="0.2">
      <c r="A9" s="396">
        <v>1</v>
      </c>
      <c r="B9" s="396">
        <v>2</v>
      </c>
      <c r="C9" s="397">
        <v>3</v>
      </c>
      <c r="D9" s="397">
        <v>4</v>
      </c>
      <c r="E9" s="397">
        <v>5</v>
      </c>
      <c r="F9" s="397">
        <v>6</v>
      </c>
      <c r="G9" s="398" t="s">
        <v>1247</v>
      </c>
      <c r="H9" s="398" t="s">
        <v>1180</v>
      </c>
      <c r="I9" s="398" t="s">
        <v>423</v>
      </c>
    </row>
    <row r="10" spans="1:12" ht="15.75" x14ac:dyDescent="0.2">
      <c r="A10" s="745" t="s">
        <v>329</v>
      </c>
      <c r="B10" s="207" t="s">
        <v>589</v>
      </c>
      <c r="C10" s="208"/>
      <c r="D10" s="209"/>
      <c r="E10" s="209"/>
      <c r="F10" s="209"/>
      <c r="G10" s="210">
        <f>SUM(G16,G20,G24)</f>
        <v>4772.1302000000005</v>
      </c>
      <c r="H10" s="210">
        <f>SUM(H16,H20,H24)</f>
        <v>2138.4</v>
      </c>
      <c r="I10" s="210">
        <f>IF(G10=0, " ", H10/G10*100)</f>
        <v>44.81017722441856</v>
      </c>
      <c r="K10" s="211"/>
    </row>
    <row r="11" spans="1:12" x14ac:dyDescent="0.2">
      <c r="A11" s="746" t="s">
        <v>425</v>
      </c>
      <c r="B11" s="747" t="s">
        <v>589</v>
      </c>
      <c r="C11" s="748" t="s">
        <v>107</v>
      </c>
      <c r="D11" s="749"/>
      <c r="E11" s="749"/>
      <c r="F11" s="749"/>
      <c r="G11" s="750"/>
      <c r="H11" s="750"/>
      <c r="I11" s="750"/>
      <c r="K11" s="211"/>
    </row>
    <row r="12" spans="1:12" x14ac:dyDescent="0.2">
      <c r="A12" s="746" t="s">
        <v>249</v>
      </c>
      <c r="B12" s="751" t="s">
        <v>589</v>
      </c>
      <c r="C12" s="751" t="s">
        <v>107</v>
      </c>
      <c r="D12" s="751" t="s">
        <v>535</v>
      </c>
      <c r="E12" s="749"/>
      <c r="F12" s="749"/>
      <c r="G12" s="750"/>
      <c r="H12" s="750"/>
      <c r="I12" s="750"/>
      <c r="K12" s="211"/>
    </row>
    <row r="13" spans="1:12" s="212" customFormat="1" ht="89.25" x14ac:dyDescent="0.2">
      <c r="A13" s="752" t="s">
        <v>1227</v>
      </c>
      <c r="B13" s="753" t="s">
        <v>589</v>
      </c>
      <c r="C13" s="753" t="s">
        <v>107</v>
      </c>
      <c r="D13" s="753" t="s">
        <v>535</v>
      </c>
      <c r="E13" s="753" t="s">
        <v>1228</v>
      </c>
      <c r="F13" s="753"/>
      <c r="G13" s="533"/>
      <c r="H13" s="533"/>
      <c r="I13" s="750"/>
    </row>
    <row r="14" spans="1:12" s="212" customFormat="1" ht="38.25" x14ac:dyDescent="0.2">
      <c r="A14" s="752" t="s">
        <v>1737</v>
      </c>
      <c r="B14" s="753" t="s">
        <v>589</v>
      </c>
      <c r="C14" s="753" t="s">
        <v>107</v>
      </c>
      <c r="D14" s="753" t="s">
        <v>535</v>
      </c>
      <c r="E14" s="753" t="s">
        <v>1228</v>
      </c>
      <c r="F14" s="753" t="s">
        <v>865</v>
      </c>
      <c r="G14" s="533"/>
      <c r="H14" s="533"/>
      <c r="I14" s="750"/>
    </row>
    <row r="15" spans="1:12" s="212" customFormat="1" ht="14.25" x14ac:dyDescent="0.2">
      <c r="A15" s="752" t="s">
        <v>1761</v>
      </c>
      <c r="B15" s="753" t="s">
        <v>589</v>
      </c>
      <c r="C15" s="753" t="s">
        <v>107</v>
      </c>
      <c r="D15" s="753" t="s">
        <v>535</v>
      </c>
      <c r="E15" s="753" t="s">
        <v>1228</v>
      </c>
      <c r="F15" s="753" t="s">
        <v>880</v>
      </c>
      <c r="G15" s="533"/>
      <c r="H15" s="533"/>
      <c r="I15" s="750"/>
    </row>
    <row r="16" spans="1:12" s="212" customFormat="1" ht="38.25" x14ac:dyDescent="0.2">
      <c r="A16" s="752" t="s">
        <v>1224</v>
      </c>
      <c r="B16" s="753" t="s">
        <v>589</v>
      </c>
      <c r="C16" s="753" t="s">
        <v>107</v>
      </c>
      <c r="D16" s="753" t="s">
        <v>535</v>
      </c>
      <c r="E16" s="753" t="s">
        <v>1228</v>
      </c>
      <c r="F16" s="753" t="s">
        <v>1225</v>
      </c>
      <c r="G16" s="533">
        <v>1206.7018</v>
      </c>
      <c r="H16" s="533">
        <v>421.8</v>
      </c>
      <c r="I16" s="750">
        <f>IF(G16=0, " ", H16/G16*100)</f>
        <v>34.954783360727568</v>
      </c>
    </row>
    <row r="17" spans="1:10" s="212" customFormat="1" ht="89.25" x14ac:dyDescent="0.2">
      <c r="A17" s="752" t="s">
        <v>1245</v>
      </c>
      <c r="B17" s="753" t="s">
        <v>589</v>
      </c>
      <c r="C17" s="753" t="s">
        <v>107</v>
      </c>
      <c r="D17" s="753" t="s">
        <v>535</v>
      </c>
      <c r="E17" s="753" t="s">
        <v>1246</v>
      </c>
      <c r="F17" s="753"/>
      <c r="G17" s="533"/>
      <c r="H17" s="533"/>
      <c r="I17" s="750"/>
    </row>
    <row r="18" spans="1:10" s="212" customFormat="1" ht="38.25" x14ac:dyDescent="0.2">
      <c r="A18" s="754" t="s">
        <v>1737</v>
      </c>
      <c r="B18" s="753" t="s">
        <v>589</v>
      </c>
      <c r="C18" s="753" t="s">
        <v>107</v>
      </c>
      <c r="D18" s="753" t="s">
        <v>535</v>
      </c>
      <c r="E18" s="753" t="s">
        <v>1246</v>
      </c>
      <c r="F18" s="753" t="s">
        <v>865</v>
      </c>
      <c r="G18" s="533"/>
      <c r="H18" s="533"/>
      <c r="I18" s="750"/>
    </row>
    <row r="19" spans="1:10" s="212" customFormat="1" ht="14.25" x14ac:dyDescent="0.2">
      <c r="A19" s="752" t="s">
        <v>1761</v>
      </c>
      <c r="B19" s="753" t="s">
        <v>589</v>
      </c>
      <c r="C19" s="753" t="s">
        <v>107</v>
      </c>
      <c r="D19" s="753" t="s">
        <v>535</v>
      </c>
      <c r="E19" s="753" t="s">
        <v>1246</v>
      </c>
      <c r="F19" s="753" t="s">
        <v>880</v>
      </c>
      <c r="G19" s="533"/>
      <c r="H19" s="533"/>
      <c r="I19" s="750"/>
    </row>
    <row r="20" spans="1:10" s="213" customFormat="1" ht="38.25" x14ac:dyDescent="0.2">
      <c r="A20" s="752" t="s">
        <v>1224</v>
      </c>
      <c r="B20" s="753" t="s">
        <v>589</v>
      </c>
      <c r="C20" s="753" t="s">
        <v>107</v>
      </c>
      <c r="D20" s="753" t="s">
        <v>535</v>
      </c>
      <c r="E20" s="753" t="s">
        <v>1246</v>
      </c>
      <c r="F20" s="753" t="s">
        <v>1225</v>
      </c>
      <c r="G20" s="533">
        <v>3563.9872</v>
      </c>
      <c r="H20" s="533">
        <v>1716.6</v>
      </c>
      <c r="I20" s="750">
        <f>IF(G20=0, " ", H20/G20*100)</f>
        <v>48.165156148708945</v>
      </c>
    </row>
    <row r="21" spans="1:10" s="213" customFormat="1" ht="76.5" x14ac:dyDescent="0.2">
      <c r="A21" s="752" t="s">
        <v>1762</v>
      </c>
      <c r="B21" s="753" t="s">
        <v>589</v>
      </c>
      <c r="C21" s="753" t="s">
        <v>107</v>
      </c>
      <c r="D21" s="753" t="s">
        <v>535</v>
      </c>
      <c r="E21" s="753" t="s">
        <v>1229</v>
      </c>
      <c r="F21" s="753"/>
      <c r="G21" s="533"/>
      <c r="H21" s="533"/>
      <c r="I21" s="750"/>
    </row>
    <row r="22" spans="1:10" s="213" customFormat="1" ht="30" customHeight="1" x14ac:dyDescent="0.2">
      <c r="A22" s="752" t="s">
        <v>1737</v>
      </c>
      <c r="B22" s="753" t="s">
        <v>589</v>
      </c>
      <c r="C22" s="753" t="s">
        <v>107</v>
      </c>
      <c r="D22" s="753" t="s">
        <v>535</v>
      </c>
      <c r="E22" s="753" t="s">
        <v>1229</v>
      </c>
      <c r="F22" s="753" t="s">
        <v>865</v>
      </c>
      <c r="G22" s="533"/>
      <c r="H22" s="533"/>
      <c r="I22" s="750"/>
    </row>
    <row r="23" spans="1:10" s="213" customFormat="1" x14ac:dyDescent="0.2">
      <c r="A23" s="752" t="s">
        <v>1761</v>
      </c>
      <c r="B23" s="753" t="s">
        <v>589</v>
      </c>
      <c r="C23" s="753" t="s">
        <v>107</v>
      </c>
      <c r="D23" s="753" t="s">
        <v>535</v>
      </c>
      <c r="E23" s="753" t="s">
        <v>1229</v>
      </c>
      <c r="F23" s="753" t="s">
        <v>880</v>
      </c>
      <c r="G23" s="533"/>
      <c r="H23" s="533"/>
      <c r="I23" s="750"/>
    </row>
    <row r="24" spans="1:10" s="214" customFormat="1" ht="38.25" x14ac:dyDescent="0.2">
      <c r="A24" s="752" t="s">
        <v>1224</v>
      </c>
      <c r="B24" s="753" t="s">
        <v>589</v>
      </c>
      <c r="C24" s="753" t="s">
        <v>107</v>
      </c>
      <c r="D24" s="753" t="s">
        <v>535</v>
      </c>
      <c r="E24" s="753" t="s">
        <v>1229</v>
      </c>
      <c r="F24" s="753" t="s">
        <v>1225</v>
      </c>
      <c r="G24" s="533">
        <v>1.4412</v>
      </c>
      <c r="H24" s="533">
        <v>0</v>
      </c>
      <c r="I24" s="533">
        <f>IF(G24=0, " ", H24/G24*100)</f>
        <v>0</v>
      </c>
    </row>
    <row r="25" spans="1:10" x14ac:dyDescent="0.2">
      <c r="A25" s="755"/>
      <c r="B25" s="756"/>
      <c r="C25" s="757"/>
      <c r="D25" s="758"/>
      <c r="E25" s="757"/>
      <c r="F25" s="757"/>
      <c r="G25" s="759"/>
      <c r="H25" s="759"/>
      <c r="I25" s="215"/>
      <c r="J25" s="216"/>
    </row>
    <row r="26" spans="1:10" x14ac:dyDescent="0.2">
      <c r="A26" s="985" t="s">
        <v>100</v>
      </c>
      <c r="B26" s="985"/>
      <c r="C26" s="985"/>
      <c r="D26" s="985"/>
      <c r="E26" s="985"/>
      <c r="F26" s="985"/>
      <c r="G26" s="985"/>
      <c r="H26" s="985"/>
      <c r="I26" s="217"/>
    </row>
    <row r="27" spans="1:10" ht="22.5" customHeight="1" x14ac:dyDescent="0.2">
      <c r="A27" s="985" t="s">
        <v>1663</v>
      </c>
      <c r="B27" s="985"/>
      <c r="C27" s="985"/>
      <c r="D27" s="985"/>
      <c r="E27" s="985"/>
      <c r="F27" s="985"/>
      <c r="G27" s="985"/>
      <c r="H27" s="985"/>
      <c r="I27" s="985"/>
    </row>
    <row r="28" spans="1:10" x14ac:dyDescent="0.2">
      <c r="A28" s="216"/>
      <c r="B28" s="216"/>
      <c r="C28" s="218"/>
      <c r="D28" s="218"/>
      <c r="E28" s="218"/>
      <c r="F28" s="218"/>
      <c r="G28" s="216"/>
      <c r="H28" s="216"/>
      <c r="I28" s="216"/>
    </row>
    <row r="29" spans="1:10" x14ac:dyDescent="0.2">
      <c r="C29" s="218"/>
      <c r="D29" s="218"/>
      <c r="E29" s="218"/>
      <c r="F29" s="218"/>
      <c r="G29" s="216"/>
      <c r="H29" s="216"/>
      <c r="I29" s="216"/>
    </row>
    <row r="30" spans="1:10" x14ac:dyDescent="0.2">
      <c r="C30" s="218"/>
      <c r="D30" s="218"/>
      <c r="E30" s="218"/>
      <c r="F30" s="218"/>
      <c r="G30" s="216"/>
      <c r="H30" s="216"/>
      <c r="I30" s="216"/>
    </row>
    <row r="34" spans="1:1" s="198" customFormat="1" x14ac:dyDescent="0.2">
      <c r="A34" s="216"/>
    </row>
    <row r="35" spans="1:1" s="198" customFormat="1" x14ac:dyDescent="0.2">
      <c r="A35" s="216"/>
    </row>
  </sheetData>
  <mergeCells count="16">
    <mergeCell ref="A27:I27"/>
    <mergeCell ref="H1:I1"/>
    <mergeCell ref="A2:I2"/>
    <mergeCell ref="A3:I3"/>
    <mergeCell ref="A4:I4"/>
    <mergeCell ref="A6:A8"/>
    <mergeCell ref="B6:F6"/>
    <mergeCell ref="G6:G8"/>
    <mergeCell ref="H6:I6"/>
    <mergeCell ref="B7:B8"/>
    <mergeCell ref="C7:C8"/>
    <mergeCell ref="D7:D8"/>
    <mergeCell ref="E7:E8"/>
    <mergeCell ref="F7:F8"/>
    <mergeCell ref="H7:H8"/>
    <mergeCell ref="A26:H26"/>
  </mergeCells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23</vt:i4>
      </vt:variant>
    </vt:vector>
  </HeadingPairs>
  <TitlesOfParts>
    <vt:vector size="39" baseType="lpstr">
      <vt:lpstr>ДОХОДЫ</vt:lpstr>
      <vt:lpstr>РАСХОДЫ</vt:lpstr>
      <vt:lpstr>Приложение № 3 ГП</vt:lpstr>
      <vt:lpstr>ИСТОЧНИКИ</vt:lpstr>
      <vt:lpstr>ВНЕБЮДЖЕТНЫЕ ФОНДЫ</vt:lpstr>
      <vt:lpstr>Приложение № 1 ГП</vt:lpstr>
      <vt:lpstr>Приложение № 2 ГРБС</vt:lpstr>
      <vt:lpstr>Приложение_3_ГП_по_ГРБС</vt:lpstr>
      <vt:lpstr>Прил № 4 Инвестфонд</vt:lpstr>
      <vt:lpstr>Приложение № 5 ГК</vt:lpstr>
      <vt:lpstr>Приложение № 6 Сколково</vt:lpstr>
      <vt:lpstr>Приложение №7 РФ</vt:lpstr>
      <vt:lpstr>Приложение №7 ФНБ</vt:lpstr>
      <vt:lpstr>Приложение 8  Доходы</vt:lpstr>
      <vt:lpstr>Приложение 8 Расходы</vt:lpstr>
      <vt:lpstr>Приложение 8  Источники</vt:lpstr>
      <vt:lpstr>ДОХОДЫ!Заголовки_для_печати</vt:lpstr>
      <vt:lpstr>ИСТОЧНИКИ!Заголовки_для_печати</vt:lpstr>
      <vt:lpstr>'Приложение 8  Доходы'!Заголовки_для_печати</vt:lpstr>
      <vt:lpstr>'Приложение 8  Источники'!Заголовки_для_печати</vt:lpstr>
      <vt:lpstr>'Приложение 8 Расходы'!Заголовки_для_печати</vt:lpstr>
      <vt:lpstr>'Приложение № 1 ГП'!Заголовки_для_печати</vt:lpstr>
      <vt:lpstr>'Приложение № 2 ГРБС'!Заголовки_для_печати</vt:lpstr>
      <vt:lpstr>'Приложение № 3 ГП'!Заголовки_для_печати</vt:lpstr>
      <vt:lpstr>'Приложение № 5 ГК'!Заголовки_для_печати</vt:lpstr>
      <vt:lpstr>Приложение_3_ГП_по_ГРБС!Заголовки_для_печати</vt:lpstr>
      <vt:lpstr>РАСХОДЫ!Заголовки_для_печати</vt:lpstr>
      <vt:lpstr>'ВНЕБЮДЖЕТНЫЕ ФОНДЫ'!Область_печати</vt:lpstr>
      <vt:lpstr>ДОХОДЫ!Область_печати</vt:lpstr>
      <vt:lpstr>ИСТОЧНИКИ!Область_печати</vt:lpstr>
      <vt:lpstr>'Прил № 4 Инвестфонд'!Область_печати</vt:lpstr>
      <vt:lpstr>'Приложение 8  Доходы'!Область_печати</vt:lpstr>
      <vt:lpstr>'Приложение 8 Расходы'!Область_печати</vt:lpstr>
      <vt:lpstr>'Приложение № 2 ГРБС'!Область_печати</vt:lpstr>
      <vt:lpstr>'Приложение № 3 ГП'!Область_печати</vt:lpstr>
      <vt:lpstr>'Приложение № 5 ГК'!Область_печати</vt:lpstr>
      <vt:lpstr>'Приложение №7 РФ'!Область_печати</vt:lpstr>
      <vt:lpstr>'Приложение №7 ФНБ'!Область_печати</vt:lpstr>
      <vt:lpstr>РАСХОДЫ!Область_печати</vt:lpstr>
    </vt:vector>
  </TitlesOfParts>
  <Company>FK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Киселев А.М.</dc:creator>
  <cp:lastModifiedBy>Березкин Д.И.</cp:lastModifiedBy>
  <cp:lastPrinted>2016-02-09T15:15:17Z</cp:lastPrinted>
  <dcterms:created xsi:type="dcterms:W3CDTF">2010-08-04T11:08:44Z</dcterms:created>
  <dcterms:modified xsi:type="dcterms:W3CDTF">2016-02-09T15:20:25Z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Public">
    <vt:lpwstr>0</vt:lpwstr>
  </property>
  <property fmtid="{D5CDD505-2E9C-101B-9397-08002B2CF9AE}" pid="3" name="PublishDate">
    <vt:lpwstr>2010-08-17T00:00:00Z</vt:lpwstr>
  </property>
  <property fmtid="{D5CDD505-2E9C-101B-9397-08002B2CF9AE}" pid="4" name="Position">
    <vt:lpwstr>100.000000000000</vt:lpwstr>
  </property>
  <property fmtid="{D5CDD505-2E9C-101B-9397-08002B2CF9AE}" pid="5" name="PositionInView">
    <vt:lpwstr>100.000000000000</vt:lpwstr>
  </property>
  <property fmtid="{D5CDD505-2E9C-101B-9397-08002B2CF9AE}" pid="6" name="StatusExt">
    <vt:lpwstr>Без статуса</vt:lpwstr>
  </property>
  <property fmtid="{D5CDD505-2E9C-101B-9397-08002B2CF9AE}" pid="7" name="ContentType">
    <vt:lpwstr>Документ с атрибутами</vt:lpwstr>
  </property>
  <property fmtid="{D5CDD505-2E9C-101B-9397-08002B2CF9AE}" pid="8" name="FullName">
    <vt:lpwstr>&lt;div&gt;Отчет об исполнении консолидированного бюджета Российской Федерации и бюджетов государственных внебюджетных фондов на 1 июля 2010 года&lt;/div&gt;</vt:lpwstr>
  </property>
</Properties>
</file>