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минтруд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Q15" i="1"/>
  <c r="Q16" i="1"/>
  <c r="P14" i="1"/>
  <c r="P15" i="1"/>
  <c r="P16" i="1"/>
  <c r="N14" i="1"/>
  <c r="M14" i="1"/>
  <c r="N16" i="1"/>
  <c r="M16" i="1"/>
  <c r="N15" i="1"/>
  <c r="M15" i="1"/>
  <c r="Q13" i="1"/>
  <c r="P13" i="1"/>
  <c r="N13" i="1"/>
  <c r="M13" i="1"/>
  <c r="Q12" i="1"/>
  <c r="P12" i="1"/>
  <c r="N12" i="1"/>
  <c r="M12" i="1"/>
  <c r="Q11" i="1"/>
  <c r="P11" i="1"/>
  <c r="M11" i="1"/>
  <c r="Q10" i="1"/>
  <c r="P10" i="1"/>
  <c r="N10" i="1"/>
  <c r="M10" i="1"/>
  <c r="Q9" i="1"/>
  <c r="P9" i="1"/>
  <c r="N9" i="1"/>
  <c r="M9" i="1"/>
  <c r="P8" i="1"/>
  <c r="N8" i="1"/>
  <c r="Q8" i="1" s="1"/>
  <c r="M8" i="1"/>
  <c r="Q5" i="1"/>
  <c r="Q6" i="1"/>
  <c r="Q7" i="1"/>
  <c r="P4" i="1"/>
  <c r="P5" i="1"/>
  <c r="P6" i="1"/>
  <c r="P7" i="1"/>
  <c r="N7" i="1"/>
  <c r="M7" i="1"/>
  <c r="M6" i="1"/>
  <c r="N5" i="1"/>
  <c r="M5" i="1"/>
  <c r="Q4" i="1"/>
  <c r="Q3" i="1"/>
  <c r="M4" i="1"/>
  <c r="P3" i="1"/>
  <c r="M3" i="1"/>
  <c r="H2" i="1"/>
</calcChain>
</file>

<file path=xl/sharedStrings.xml><?xml version="1.0" encoding="utf-8"?>
<sst xmlns="http://schemas.openxmlformats.org/spreadsheetml/2006/main" count="456" uniqueCount="78">
  <si>
    <t>Область</t>
  </si>
  <si>
    <t>Калужская</t>
  </si>
  <si>
    <t>Профессии</t>
  </si>
  <si>
    <t>Число квот</t>
  </si>
  <si>
    <t>min</t>
  </si>
  <si>
    <t>Руководители учреждений, организаций и предприятий и их структурных подразделений (служб)</t>
  </si>
  <si>
    <t>Специалисты в области естественных и инженерных наук</t>
  </si>
  <si>
    <t>Специалисты среднего уровня квалификации физических и инженерных направлений деятельности</t>
  </si>
  <si>
    <t>Работники сферы индивидуальных услуг и защиты граждан и собственности</t>
  </si>
  <si>
    <t>Квалифицированные работники товарного сельскохозяйственного производства, лесного, охотничьего хозяйств, рыбоводства и рыболовства, имеющие рыночную ориентацию</t>
  </si>
  <si>
    <t>Рабочие, занятые на горных, горно-капитальных и на строительно-монтажных и ремонтно-строительных работах</t>
  </si>
  <si>
    <t>Рабочие металлообрабатывающей и машиностроительной промышленности</t>
  </si>
  <si>
    <t>Другие профессии квалифицированных рабочих крупных и мелких промышленных предприятий</t>
  </si>
  <si>
    <t>Операторы, аппаратчики и машинисты промышленных установок</t>
  </si>
  <si>
    <t>Операторы, аппаратчики, машинисты и слесари-сборщики стационарного оборудования</t>
  </si>
  <si>
    <t>Водители и машинисты подвижного оборудования</t>
  </si>
  <si>
    <t>Неквалифицированные рабочие, общие для всех отраслей экономики</t>
  </si>
  <si>
    <t>Иные профессионально-квалификационные группы</t>
  </si>
  <si>
    <t>Курская область</t>
  </si>
  <si>
    <t>Рабочие, занятые на горных, горно-капитальных и на   строительно-монтажных и ремонтно-строительных работах</t>
  </si>
  <si>
    <t>Липецкая область</t>
  </si>
  <si>
    <t>Московская область</t>
  </si>
  <si>
    <t>Средний персонал в области финансово-экономической, административной и социальной деятельности</t>
  </si>
  <si>
    <t>Тамбовская область</t>
  </si>
  <si>
    <t>Москва</t>
  </si>
  <si>
    <t>Ленинградская область</t>
  </si>
  <si>
    <t>Новгородская область</t>
  </si>
  <si>
    <t>г. Санкт-Петербург</t>
  </si>
  <si>
    <t>Краснодарский край</t>
  </si>
  <si>
    <t>Волгоградская область</t>
  </si>
  <si>
    <t>Ростовская область</t>
  </si>
  <si>
    <t>Карачаево-Черкесская Республика</t>
  </si>
  <si>
    <t>Республика Татарстан</t>
  </si>
  <si>
    <t>Пермский край</t>
  </si>
  <si>
    <t>Нижегородская область</t>
  </si>
  <si>
    <t>Пензенская область</t>
  </si>
  <si>
    <t>Курганская область</t>
  </si>
  <si>
    <t>Тюменская область</t>
  </si>
  <si>
    <t>Челябинская область</t>
  </si>
  <si>
    <t>Республика Тыва</t>
  </si>
  <si>
    <t>Красноярский край</t>
  </si>
  <si>
    <t>Продавцы, демонстраторы товаров, натурщики и демонстраторы одежды</t>
  </si>
  <si>
    <t>Иркутская область</t>
  </si>
  <si>
    <t>Кемеровская область</t>
  </si>
  <si>
    <t>Новосибирская область</t>
  </si>
  <si>
    <t>Томская область</t>
  </si>
  <si>
    <t>Забайкальский край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</si>
  <si>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</si>
  <si>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</si>
  <si>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</si>
  <si>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</si>
  <si>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</si>
  <si>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Сахалинская область</t>
  </si>
  <si>
    <t>Еврейская автономная область</t>
  </si>
  <si>
    <t>По округам</t>
  </si>
  <si>
    <t>Северо-Западный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</si>
  <si>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</si>
  <si>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</si>
  <si>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</si>
  <si>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</si>
  <si>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Резерв квоты по Российской Федерации</t>
  </si>
  <si>
    <t>итого</t>
  </si>
  <si>
    <t>Южный Федеральный округ</t>
  </si>
  <si>
    <t>Северо-Кавказский  федеральный округ</t>
  </si>
  <si>
    <t>Центральный Федеральный округ</t>
  </si>
  <si>
    <t xml:space="preserve"> max</t>
  </si>
  <si>
    <t>45808 - Дальневосточный федеральный округ</t>
  </si>
  <si>
    <t>2411 - Северо-Кавказский  федеральный округ</t>
  </si>
  <si>
    <t xml:space="preserve">Профессии  </t>
  </si>
  <si>
    <t>MAX</t>
  </si>
  <si>
    <t>В долях(зан.в проф от всего числа квот),%</t>
  </si>
  <si>
    <t>В долях(сколько сост макс обл. в проф),%</t>
  </si>
  <si>
    <t xml:space="preserve">Занятость в профессиях </t>
  </si>
  <si>
    <t>Санкт-Петербург. (кроме него: Москва, Мск.область, Тюменская обл)</t>
  </si>
  <si>
    <t>Москва, (Мск.область)</t>
  </si>
  <si>
    <t>Санкт-Петербург</t>
  </si>
  <si>
    <t xml:space="preserve">Тюменская область </t>
  </si>
  <si>
    <t>Самые востребованные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</si>
</sst>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682DD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3" borderId="0" xfId="0" applyFill="1"/>
    <xf numFmtId="0" fontId="0" fillId="0" borderId="0" xfId="0" applyAlignment="1">
      <alignment wrapText="1"/>
    </xf>
    <xf numFmtId="0" fontId="0" fillId="4" borderId="0" xfId="0" applyFill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2" fontId="0" fillId="0" borderId="0" xfId="0" applyNumberFormat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1" fillId="0" borderId="0" xfId="0" applyNumberFormat="1" applyFont="1"/>
    <xf numFmtId="2" fontId="1" fillId="2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top" wrapText="1"/>
    </xf>
    <xf numFmtId="2" fontId="0" fillId="3" borderId="0" xfId="0" applyNumberFormat="1" applyFill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2" fontId="0" fillId="0" borderId="0" xfId="0" applyNumberFormat="1"/>
    <xf numFmtId="2" fontId="3" fillId="0" borderId="0" xfId="0" applyNumberFormat="1" applyFont="1" applyAlignment="1">
      <alignment horizontal="center" vertical="center"/>
    </xf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82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9"/>
  <sheetViews>
    <sheetView tabSelected="1" zoomScale="20" zoomScaleNormal="20" workbookViewId="0">
      <selection activeCell="T1" sqref="T1"/>
    </sheetView>
  </sheetViews>
  <sheetFormatPr defaultRowHeight="15" x14ac:dyDescent="0.25"/>
  <cols>
    <col min="1" max="1" width="6.7109375" customWidth="1"/>
    <col min="2" max="2" width="21.5703125" customWidth="1"/>
    <col min="3" max="3" width="31" customWidth="1"/>
    <col min="4" max="4" width="16.42578125" customWidth="1"/>
    <col min="6" max="6" width="22.5703125" customWidth="1"/>
    <col min="7" max="7" width="15" customWidth="1"/>
    <col min="9" max="9" width="16.7109375" customWidth="1"/>
    <col min="10" max="10" width="16.28515625" customWidth="1"/>
    <col min="12" max="12" width="27.28515625" customWidth="1"/>
    <col min="13" max="13" width="25.28515625" customWidth="1"/>
    <col min="14" max="14" width="16" customWidth="1"/>
    <col min="15" max="16" width="20.7109375" customWidth="1"/>
    <col min="17" max="17" width="19.85546875" customWidth="1"/>
    <col min="19" max="19" width="7.7109375" customWidth="1"/>
    <col min="20" max="20" width="16.7109375" customWidth="1"/>
    <col min="21" max="21" width="21" customWidth="1"/>
  </cols>
  <sheetData>
    <row r="1" spans="1:21" x14ac:dyDescent="0.25">
      <c r="B1" t="s">
        <v>0</v>
      </c>
      <c r="C1" t="s">
        <v>2</v>
      </c>
      <c r="D1" t="s">
        <v>3</v>
      </c>
      <c r="F1" s="3" t="s">
        <v>54</v>
      </c>
      <c r="H1" s="3" t="s">
        <v>61</v>
      </c>
      <c r="I1" s="3" t="s">
        <v>65</v>
      </c>
      <c r="J1" s="3" t="s">
        <v>4</v>
      </c>
      <c r="T1" s="31" t="s">
        <v>77</v>
      </c>
    </row>
    <row r="2" spans="1:21" ht="60" x14ac:dyDescent="0.3">
      <c r="A2">
        <v>1</v>
      </c>
      <c r="B2" t="s">
        <v>1</v>
      </c>
      <c r="D2" s="16">
        <v>1818</v>
      </c>
      <c r="F2" s="1" t="s">
        <v>59</v>
      </c>
      <c r="G2" s="8">
        <v>45808</v>
      </c>
      <c r="H2" s="4">
        <f>G2+G3+G4+G5+G6+G7+G8+G9</f>
        <v>173572</v>
      </c>
      <c r="I2" s="1" t="s">
        <v>66</v>
      </c>
      <c r="J2" s="1" t="s">
        <v>67</v>
      </c>
      <c r="L2" s="9" t="s">
        <v>68</v>
      </c>
      <c r="M2" s="10" t="s">
        <v>72</v>
      </c>
      <c r="N2" s="11" t="s">
        <v>69</v>
      </c>
      <c r="O2" s="12" t="s">
        <v>0</v>
      </c>
      <c r="P2" s="13" t="s">
        <v>70</v>
      </c>
      <c r="Q2" s="13" t="s">
        <v>71</v>
      </c>
      <c r="R2" s="1"/>
      <c r="S2" s="1"/>
      <c r="T2" s="1" t="s">
        <v>72</v>
      </c>
    </row>
    <row r="3" spans="1:21" ht="270" x14ac:dyDescent="0.25">
      <c r="C3" s="1" t="s">
        <v>5</v>
      </c>
      <c r="D3" s="17">
        <v>72</v>
      </c>
      <c r="F3" s="1" t="s">
        <v>64</v>
      </c>
      <c r="G3" s="8">
        <v>35261</v>
      </c>
      <c r="H3" s="1"/>
      <c r="I3" s="1"/>
      <c r="L3" s="1" t="s">
        <v>5</v>
      </c>
      <c r="M3" s="1">
        <f>D3+D21+D30+D50+D64+D78+D88+D102+D116+D129+D141+D152+D166+D177+D185+D199+D217+D228+D243+D257+D268+D283+D293+D311+D320+D335+D351+D365+D376</f>
        <v>4836</v>
      </c>
      <c r="N3" s="1">
        <v>873</v>
      </c>
      <c r="O3" s="1" t="s">
        <v>73</v>
      </c>
      <c r="P3" s="1">
        <f>M3*100/$H$2</f>
        <v>2.7861636669508907</v>
      </c>
      <c r="Q3" s="1">
        <f>N3*100/M3</f>
        <v>18.052109181141439</v>
      </c>
      <c r="T3" s="1">
        <v>66304</v>
      </c>
      <c r="U3" s="1" t="s">
        <v>10</v>
      </c>
    </row>
    <row r="4" spans="1:21" ht="210" x14ac:dyDescent="0.25">
      <c r="C4" s="1" t="s">
        <v>6</v>
      </c>
      <c r="D4" s="17">
        <v>75</v>
      </c>
      <c r="F4" s="1" t="s">
        <v>57</v>
      </c>
      <c r="G4" s="8">
        <v>27240</v>
      </c>
      <c r="H4" s="1"/>
      <c r="I4" s="1"/>
      <c r="L4" s="1" t="s">
        <v>6</v>
      </c>
      <c r="M4" s="1">
        <f>D4+D22+D44+D51+D65+D79+D89+D103+D117+D130+D142+D153+D167+D178+D186+D200+D218+D229+D244+D258+D269+D294+D312+D321+D336+D366+D377</f>
        <v>1862</v>
      </c>
      <c r="N4" s="1">
        <v>499</v>
      </c>
      <c r="O4" s="1" t="s">
        <v>74</v>
      </c>
      <c r="P4" s="1">
        <f t="shared" ref="P4:P16" si="0">M4*100/$H$2</f>
        <v>1.0727536699467657</v>
      </c>
      <c r="Q4" s="1">
        <f>N4*100/M4</f>
        <v>26.799140708915147</v>
      </c>
      <c r="T4" s="1">
        <v>16301</v>
      </c>
      <c r="U4" s="1" t="s">
        <v>12</v>
      </c>
    </row>
    <row r="5" spans="1:21" ht="195" x14ac:dyDescent="0.25">
      <c r="C5" s="1" t="s">
        <v>7</v>
      </c>
      <c r="D5" s="17">
        <v>9</v>
      </c>
      <c r="F5" s="1" t="s">
        <v>58</v>
      </c>
      <c r="G5" s="8">
        <v>25766</v>
      </c>
      <c r="H5" s="1"/>
      <c r="I5" s="1"/>
      <c r="L5" s="1" t="s">
        <v>7</v>
      </c>
      <c r="M5" s="1">
        <f>D5+D23+D32+D52+D66+D80+D90+D104+D118+D131+D154+D168+D179+D201+D219+D230+D245+D259+D270+D284+D295+D322+D337+D352+D367+D378</f>
        <v>1741</v>
      </c>
      <c r="N5" s="1">
        <f>MAX(D5,D23,D32,D52,D66,D80,D90,D104,D118,D131,D154,D168,D179,D201,D219,D230,D245,D259,D270,D284,D295,D322,D337,D352,D367,D378)</f>
        <v>259</v>
      </c>
      <c r="O5" s="1" t="s">
        <v>24</v>
      </c>
      <c r="P5" s="1">
        <f t="shared" si="0"/>
        <v>1.0030419652939415</v>
      </c>
      <c r="Q5" s="1">
        <f t="shared" ref="Q5:Q16" si="1">N5*100/M5</f>
        <v>14.876507754164274</v>
      </c>
      <c r="T5" s="1">
        <v>10690</v>
      </c>
      <c r="U5" s="1" t="s">
        <v>14</v>
      </c>
    </row>
    <row r="6" spans="1:21" ht="120" x14ac:dyDescent="0.25">
      <c r="C6" s="1" t="s">
        <v>8</v>
      </c>
      <c r="D6" s="17">
        <v>17</v>
      </c>
      <c r="F6" s="1" t="s">
        <v>55</v>
      </c>
      <c r="G6" s="8">
        <v>17509</v>
      </c>
      <c r="H6" s="1"/>
      <c r="I6" s="1"/>
      <c r="L6" s="1" t="s">
        <v>8</v>
      </c>
      <c r="M6" s="2">
        <f>D6+D34+D54+D67+D81+D92+D106+D119+D133+D156+D170+D187+D213+D232+D246+D297+D313+D324+D339+D354+D380</f>
        <v>2728</v>
      </c>
      <c r="N6" s="2">
        <v>817</v>
      </c>
      <c r="O6" s="14" t="s">
        <v>75</v>
      </c>
      <c r="P6" s="1">
        <f t="shared" si="0"/>
        <v>1.5716820685363999</v>
      </c>
      <c r="Q6" s="1">
        <f t="shared" si="1"/>
        <v>29.948680351906159</v>
      </c>
      <c r="T6" s="1">
        <v>8604</v>
      </c>
      <c r="U6" s="1" t="s">
        <v>17</v>
      </c>
    </row>
    <row r="7" spans="1:21" ht="165" x14ac:dyDescent="0.25">
      <c r="C7" s="1" t="s">
        <v>9</v>
      </c>
      <c r="D7" s="18">
        <v>119</v>
      </c>
      <c r="F7" s="1" t="s">
        <v>56</v>
      </c>
      <c r="G7" s="8">
        <v>12293</v>
      </c>
      <c r="H7" s="1"/>
      <c r="I7" s="1"/>
      <c r="L7" s="1" t="s">
        <v>9</v>
      </c>
      <c r="M7" s="2">
        <f>D7+D68+D107+D120+D143+D188+D234+D247+D273+D285+D298+D314+D325+D341+D381</f>
        <v>4632</v>
      </c>
      <c r="N7" s="2">
        <f>MAX(D7,D68,D107,D120,D143,D188,D234,D247,D273,D285,D298,D314,D325,D341,D381)</f>
        <v>2063</v>
      </c>
      <c r="O7" s="14" t="s">
        <v>49</v>
      </c>
      <c r="P7" s="1">
        <f t="shared" si="0"/>
        <v>2.6686331896849724</v>
      </c>
      <c r="Q7" s="1">
        <f t="shared" si="1"/>
        <v>44.537996545768564</v>
      </c>
      <c r="T7" s="1">
        <v>8176</v>
      </c>
      <c r="U7" s="1" t="s">
        <v>11</v>
      </c>
    </row>
    <row r="8" spans="1:21" ht="210" x14ac:dyDescent="0.25">
      <c r="C8" s="1" t="s">
        <v>10</v>
      </c>
      <c r="D8" s="18">
        <v>421</v>
      </c>
      <c r="F8" s="1" t="s">
        <v>62</v>
      </c>
      <c r="G8" s="8">
        <v>7284</v>
      </c>
      <c r="H8" s="1"/>
      <c r="I8" s="1"/>
      <c r="L8" s="1" t="s">
        <v>10</v>
      </c>
      <c r="M8" s="15">
        <f>D8+D17+D24+D35+D55+D69+D93+D108+D121+D134+D144+D157+D171+D180+D203+D214+D222+D235+D248++D274+D286+D299+D308+D315+D326+D342+D356+D369+D382</f>
        <v>66304</v>
      </c>
      <c r="N8" s="2">
        <f>MAX(D8,D17,D24,D35,D55,D69,D93,D108,D121,D134,D144,D157,D171,D180,D203,D214,D222,D235,D248,D274,D286,D299,D308,D315,D326,D342,D356,D369,D382)</f>
        <v>8573</v>
      </c>
      <c r="O8" s="14" t="s">
        <v>76</v>
      </c>
      <c r="P8" s="1">
        <f t="shared" si="0"/>
        <v>38.199709630585581</v>
      </c>
      <c r="Q8" s="1">
        <f t="shared" si="1"/>
        <v>12.92983832046332</v>
      </c>
      <c r="T8" s="1">
        <v>4836</v>
      </c>
      <c r="U8" s="1" t="s">
        <v>5</v>
      </c>
    </row>
    <row r="9" spans="1:21" ht="405" x14ac:dyDescent="0.25">
      <c r="C9" s="1" t="s">
        <v>11</v>
      </c>
      <c r="D9" s="17">
        <v>20</v>
      </c>
      <c r="F9" s="1" t="s">
        <v>63</v>
      </c>
      <c r="G9" s="8">
        <v>2411</v>
      </c>
      <c r="H9" s="1"/>
      <c r="I9" s="1"/>
      <c r="L9" s="1" t="s">
        <v>11</v>
      </c>
      <c r="M9" s="2">
        <f>D9+D25+D36+D56+D70+D83+D94+D109+D122+D135+D145+D158+D172+D181+D189+D204+D223+D236+D249+D262+D275+D287+D300+D316+D327+D343+D357+D370+D383</f>
        <v>8176</v>
      </c>
      <c r="N9" s="2">
        <f>MAX(D9,D25,D36,D56,D70,D83,D94,D109,D122,D135,D145,D158,D172,D181,D189,D204,D223,D236,D249,D262,D275,D287,D300,D316,D327,D343,D357,D370,D383)</f>
        <v>1939</v>
      </c>
      <c r="O9" s="14" t="s">
        <v>76</v>
      </c>
      <c r="P9" s="1">
        <f t="shared" si="0"/>
        <v>4.710437167285046</v>
      </c>
      <c r="Q9" s="1">
        <f t="shared" si="1"/>
        <v>23.715753424657535</v>
      </c>
      <c r="T9" s="1">
        <v>4632</v>
      </c>
      <c r="U9" s="1" t="s">
        <v>9</v>
      </c>
    </row>
    <row r="10" spans="1:21" ht="150" x14ac:dyDescent="0.25">
      <c r="C10" s="1" t="s">
        <v>12</v>
      </c>
      <c r="D10" s="18">
        <v>890</v>
      </c>
      <c r="F10" s="7" t="s">
        <v>60</v>
      </c>
      <c r="G10">
        <v>3471</v>
      </c>
      <c r="L10" s="1" t="s">
        <v>15</v>
      </c>
      <c r="M10" s="1">
        <f>D13+D27+D40+D60+D74+D98+D112+D138+D148+D162+D174+D208+D240+D253+D264+D279+D304+D347+D361+D387</f>
        <v>2996</v>
      </c>
      <c r="N10" s="1">
        <f>MAX(D13,D27,D40,D60,D74,D98,D112,D138,D148,D162,D174,D208,D240,D253,D264,D279,D304,D347,D361,D387)</f>
        <v>1502</v>
      </c>
      <c r="O10" s="14" t="s">
        <v>53</v>
      </c>
      <c r="P10" s="1">
        <f t="shared" si="0"/>
        <v>1.7260848523955477</v>
      </c>
      <c r="Q10" s="1">
        <f t="shared" si="1"/>
        <v>50.133511348464623</v>
      </c>
      <c r="T10" s="1">
        <v>3630</v>
      </c>
      <c r="U10" s="1" t="s">
        <v>16</v>
      </c>
    </row>
    <row r="11" spans="1:21" ht="150" x14ac:dyDescent="0.25">
      <c r="C11" s="1" t="s">
        <v>13</v>
      </c>
      <c r="D11" s="17">
        <v>50</v>
      </c>
      <c r="L11" s="1" t="s">
        <v>16</v>
      </c>
      <c r="M11" s="1">
        <f>D14+D41+D47+D61+D75+D99+D113+D126+D149+D163+D194+D209+D254+D265+D280+D305+D332+D348+D388</f>
        <v>3630</v>
      </c>
      <c r="N11" s="1">
        <v>1027</v>
      </c>
      <c r="O11" s="14" t="s">
        <v>50</v>
      </c>
      <c r="P11" s="1">
        <f t="shared" si="0"/>
        <v>2.0913511395847255</v>
      </c>
      <c r="Q11" s="1">
        <f t="shared" si="1"/>
        <v>28.292011019283745</v>
      </c>
      <c r="T11" s="1">
        <v>3049</v>
      </c>
      <c r="U11" s="1" t="s">
        <v>13</v>
      </c>
    </row>
    <row r="12" spans="1:21" ht="120" x14ac:dyDescent="0.25">
      <c r="C12" s="1" t="s">
        <v>14</v>
      </c>
      <c r="D12" s="17">
        <v>45</v>
      </c>
      <c r="L12" s="1" t="s">
        <v>13</v>
      </c>
      <c r="M12" s="2">
        <f>D11+D58+D72+D96+D160+D191+D206+D224+D238+D251+D289+D302+D329+D345+D359+D385</f>
        <v>3049</v>
      </c>
      <c r="N12" s="2">
        <f>MAX(D11,D58,D72,D96,D160,D191,D206,D224,D238,D251,D289,D302,D329,D345,D359,D385)</f>
        <v>780</v>
      </c>
      <c r="O12" s="14" t="s">
        <v>50</v>
      </c>
      <c r="P12" s="1">
        <f t="shared" si="0"/>
        <v>1.7566197312930658</v>
      </c>
      <c r="Q12" s="1">
        <f t="shared" si="1"/>
        <v>25.582158084617909</v>
      </c>
      <c r="T12" s="1">
        <v>2996</v>
      </c>
      <c r="U12" s="1" t="s">
        <v>15</v>
      </c>
    </row>
    <row r="13" spans="1:21" ht="225" x14ac:dyDescent="0.25">
      <c r="C13" s="1" t="s">
        <v>15</v>
      </c>
      <c r="D13" s="17">
        <v>19</v>
      </c>
      <c r="L13" s="1" t="s">
        <v>14</v>
      </c>
      <c r="M13" s="2">
        <f>D12+D18+D26+D39+D46+D59+D73+D85+D97+D111+D125+D137+D147+D161+D192+D207+D225+D239+D252+D263+D278+D290+D303+D330+D346+D360+D373+D386</f>
        <v>10690</v>
      </c>
      <c r="N13" s="2">
        <f>MAX(D12,D18,D26,D39,D46,D59,D73,D85,D97,D111,D125,D137,D147,D161,D192,D207,D225,D239,D252,D263,D278,D290,D303,D330,D346,D360,D373,D386)</f>
        <v>2569</v>
      </c>
      <c r="O13" s="14" t="s">
        <v>76</v>
      </c>
      <c r="P13" s="1">
        <f t="shared" si="0"/>
        <v>6.1588274606503353</v>
      </c>
      <c r="Q13" s="1">
        <f t="shared" si="1"/>
        <v>24.031805425631433</v>
      </c>
      <c r="T13" s="1">
        <v>2937</v>
      </c>
      <c r="U13" s="1" t="s">
        <v>22</v>
      </c>
    </row>
    <row r="14" spans="1:21" ht="165" x14ac:dyDescent="0.25">
      <c r="C14" s="1" t="s">
        <v>16</v>
      </c>
      <c r="D14" s="17">
        <v>34</v>
      </c>
      <c r="L14" s="1" t="s">
        <v>17</v>
      </c>
      <c r="M14" s="17">
        <f>SUM(D15,D19,D28,D42,D48,D62,D76,D86,D100,D114,D127,D139,D150,D164,D175,D183,D195,D197,D210,D215,D226,D241,D255,D266,D281,D291,D306,D309,D318,D333,D349,D363,D374,D389)</f>
        <v>8604</v>
      </c>
      <c r="N14" s="17">
        <f>MAX(D15,D19,D28,D42,D48,D62,D76,D86,D100,D114,D127,D139,D150,D164,D175,D183,D195,D197,D210,D215,D226,D241,D255,D266,D281,D291,D306,D309,D318,D333,D349,D363,D374,D389)</f>
        <v>1397</v>
      </c>
      <c r="O14" s="14" t="s">
        <v>24</v>
      </c>
      <c r="P14" s="1">
        <f t="shared" si="0"/>
        <v>4.9570207176272669</v>
      </c>
      <c r="Q14" s="1">
        <f t="shared" si="1"/>
        <v>16.236634123663411</v>
      </c>
      <c r="T14" s="1">
        <v>2728</v>
      </c>
      <c r="U14" s="1" t="s">
        <v>8</v>
      </c>
    </row>
    <row r="15" spans="1:21" ht="120" x14ac:dyDescent="0.25">
      <c r="C15" s="1" t="s">
        <v>17</v>
      </c>
      <c r="D15" s="17">
        <v>47</v>
      </c>
      <c r="L15" s="1" t="s">
        <v>12</v>
      </c>
      <c r="M15" s="30">
        <f>SUM(D10,D37,D71,D84,D95,D110,D123,D136,D146,D159,D173,D182,D190,D205,D237,D250,D276,D288,D301,D317,D328,D344,D358,D371,D384)</f>
        <v>16301</v>
      </c>
      <c r="N15" s="17">
        <f>MAX(D10,D37,D71,D84,D95,D110,D123,D136,D146,D159,D173,D182,D190,D205,D237,D250,D276,D288,D301,D317,D328,D344,D358,D371,D384)</f>
        <v>5316</v>
      </c>
      <c r="O15" s="14" t="s">
        <v>21</v>
      </c>
      <c r="P15" s="1">
        <f t="shared" si="0"/>
        <v>9.391491715253613</v>
      </c>
      <c r="Q15" s="1">
        <f t="shared" si="1"/>
        <v>32.611496227225324</v>
      </c>
      <c r="T15" s="1">
        <v>1862</v>
      </c>
      <c r="U15" s="1" t="s">
        <v>6</v>
      </c>
    </row>
    <row r="16" spans="1:21" ht="210" x14ac:dyDescent="0.25">
      <c r="A16">
        <v>2</v>
      </c>
      <c r="B16" t="s">
        <v>18</v>
      </c>
      <c r="C16" s="1"/>
      <c r="D16" s="19">
        <v>352</v>
      </c>
      <c r="L16" s="1" t="s">
        <v>22</v>
      </c>
      <c r="M16" s="17">
        <f>SUM(D53,D33,D91,D105,D132,D155,D169,D202,D212,D220,D231,D260,D271,D296,D323,D338,D353,D379)</f>
        <v>2937</v>
      </c>
      <c r="N16" s="17">
        <f>MAX(D53,D33,D91,D105,D132,D155,D169,D202,D212,D220,D231,D260,D271,D296,D323,D338,D353,D379)</f>
        <v>561</v>
      </c>
      <c r="O16" s="14" t="s">
        <v>49</v>
      </c>
      <c r="P16" s="1">
        <f t="shared" si="0"/>
        <v>1.6920931947549145</v>
      </c>
      <c r="Q16" s="1">
        <f t="shared" si="1"/>
        <v>19.101123595505619</v>
      </c>
      <c r="T16" s="1">
        <v>1741</v>
      </c>
      <c r="U16" s="1" t="s">
        <v>7</v>
      </c>
    </row>
    <row r="17" spans="1:12" ht="75" x14ac:dyDescent="0.25">
      <c r="C17" s="1" t="s">
        <v>19</v>
      </c>
      <c r="D17" s="20">
        <v>100</v>
      </c>
      <c r="L17" s="29"/>
    </row>
    <row r="18" spans="1:12" ht="60" x14ac:dyDescent="0.25">
      <c r="C18" s="1" t="s">
        <v>14</v>
      </c>
      <c r="D18" s="20">
        <v>250</v>
      </c>
    </row>
    <row r="19" spans="1:12" ht="30" x14ac:dyDescent="0.25">
      <c r="C19" s="1" t="s">
        <v>17</v>
      </c>
      <c r="D19" s="21">
        <v>2</v>
      </c>
    </row>
    <row r="20" spans="1:12" x14ac:dyDescent="0.25">
      <c r="A20">
        <v>3</v>
      </c>
      <c r="B20" t="s">
        <v>20</v>
      </c>
      <c r="D20" s="22">
        <v>315</v>
      </c>
    </row>
    <row r="21" spans="1:12" ht="60" x14ac:dyDescent="0.25">
      <c r="C21" s="1" t="s">
        <v>5</v>
      </c>
      <c r="D21" s="21">
        <v>6</v>
      </c>
    </row>
    <row r="22" spans="1:12" ht="45" x14ac:dyDescent="0.25">
      <c r="C22" s="1" t="s">
        <v>6</v>
      </c>
      <c r="D22" s="21">
        <v>27</v>
      </c>
    </row>
    <row r="23" spans="1:12" ht="60" x14ac:dyDescent="0.25">
      <c r="C23" s="1" t="s">
        <v>7</v>
      </c>
      <c r="D23" s="21">
        <v>2</v>
      </c>
    </row>
    <row r="24" spans="1:12" ht="75" x14ac:dyDescent="0.25">
      <c r="C24" s="1" t="s">
        <v>19</v>
      </c>
      <c r="D24" s="20">
        <v>159</v>
      </c>
    </row>
    <row r="25" spans="1:12" ht="60" x14ac:dyDescent="0.25">
      <c r="C25" s="1" t="s">
        <v>11</v>
      </c>
      <c r="D25" s="20">
        <v>68</v>
      </c>
    </row>
    <row r="26" spans="1:12" ht="60" x14ac:dyDescent="0.25">
      <c r="C26" s="1" t="s">
        <v>14</v>
      </c>
      <c r="D26" s="21">
        <v>6</v>
      </c>
    </row>
    <row r="27" spans="1:12" ht="30" x14ac:dyDescent="0.25">
      <c r="C27" s="1" t="s">
        <v>15</v>
      </c>
      <c r="D27" s="21">
        <v>17</v>
      </c>
    </row>
    <row r="28" spans="1:12" ht="30" x14ac:dyDescent="0.25">
      <c r="C28" s="1" t="s">
        <v>17</v>
      </c>
      <c r="D28" s="21">
        <v>30</v>
      </c>
    </row>
    <row r="29" spans="1:12" x14ac:dyDescent="0.25">
      <c r="A29">
        <v>4</v>
      </c>
      <c r="B29" t="s">
        <v>21</v>
      </c>
      <c r="D29" s="23">
        <v>11108</v>
      </c>
    </row>
    <row r="30" spans="1:12" ht="60" x14ac:dyDescent="0.25">
      <c r="C30" s="1" t="s">
        <v>5</v>
      </c>
      <c r="D30" s="20">
        <v>367</v>
      </c>
    </row>
    <row r="31" spans="1:12" ht="45" x14ac:dyDescent="0.25">
      <c r="C31" s="1" t="s">
        <v>6</v>
      </c>
      <c r="D31" s="20">
        <v>157</v>
      </c>
    </row>
    <row r="32" spans="1:12" ht="60" x14ac:dyDescent="0.25">
      <c r="C32" s="1" t="s">
        <v>7</v>
      </c>
      <c r="D32" s="21">
        <v>141</v>
      </c>
    </row>
    <row r="33" spans="1:4" ht="60" x14ac:dyDescent="0.25">
      <c r="C33" s="1" t="s">
        <v>22</v>
      </c>
      <c r="D33" s="21">
        <v>32</v>
      </c>
    </row>
    <row r="34" spans="1:4" ht="60" x14ac:dyDescent="0.25">
      <c r="C34" s="1" t="s">
        <v>8</v>
      </c>
      <c r="D34" s="21">
        <v>65</v>
      </c>
    </row>
    <row r="35" spans="1:4" ht="75" x14ac:dyDescent="0.25">
      <c r="C35" s="1" t="s">
        <v>19</v>
      </c>
      <c r="D35" s="20">
        <v>3510</v>
      </c>
    </row>
    <row r="36" spans="1:4" ht="60" x14ac:dyDescent="0.25">
      <c r="C36" s="1" t="s">
        <v>11</v>
      </c>
      <c r="D36" s="21">
        <v>224</v>
      </c>
    </row>
    <row r="37" spans="1:4" ht="60" x14ac:dyDescent="0.25">
      <c r="C37" s="1" t="s">
        <v>12</v>
      </c>
      <c r="D37" s="20">
        <v>5316</v>
      </c>
    </row>
    <row r="38" spans="1:4" ht="45" x14ac:dyDescent="0.25">
      <c r="C38" s="1" t="s">
        <v>13</v>
      </c>
      <c r="D38" s="21">
        <v>10</v>
      </c>
    </row>
    <row r="39" spans="1:4" ht="60" x14ac:dyDescent="0.25">
      <c r="C39" s="1" t="s">
        <v>14</v>
      </c>
      <c r="D39" s="20">
        <v>899</v>
      </c>
    </row>
    <row r="40" spans="1:4" ht="30" x14ac:dyDescent="0.25">
      <c r="C40" s="1" t="s">
        <v>15</v>
      </c>
      <c r="D40" s="21">
        <v>9</v>
      </c>
    </row>
    <row r="41" spans="1:4" ht="45" x14ac:dyDescent="0.25">
      <c r="C41" s="1" t="s">
        <v>16</v>
      </c>
      <c r="D41" s="21">
        <v>111</v>
      </c>
    </row>
    <row r="42" spans="1:4" ht="30" x14ac:dyDescent="0.25">
      <c r="C42" s="1" t="s">
        <v>17</v>
      </c>
      <c r="D42" s="21">
        <v>267</v>
      </c>
    </row>
    <row r="43" spans="1:4" x14ac:dyDescent="0.25">
      <c r="A43">
        <v>5</v>
      </c>
      <c r="B43" t="s">
        <v>23</v>
      </c>
      <c r="D43" s="19">
        <v>165</v>
      </c>
    </row>
    <row r="44" spans="1:4" ht="45" x14ac:dyDescent="0.25">
      <c r="C44" s="1" t="s">
        <v>6</v>
      </c>
      <c r="D44" s="21">
        <v>4</v>
      </c>
    </row>
    <row r="45" spans="1:4" ht="60" x14ac:dyDescent="0.25">
      <c r="C45" s="1" t="s">
        <v>12</v>
      </c>
      <c r="D45" s="20">
        <v>131</v>
      </c>
    </row>
    <row r="46" spans="1:4" ht="60" x14ac:dyDescent="0.25">
      <c r="C46" s="1" t="s">
        <v>14</v>
      </c>
      <c r="D46" s="21">
        <v>13</v>
      </c>
    </row>
    <row r="47" spans="1:4" ht="45" x14ac:dyDescent="0.25">
      <c r="C47" s="1" t="s">
        <v>16</v>
      </c>
      <c r="D47" s="21">
        <v>12</v>
      </c>
    </row>
    <row r="48" spans="1:4" ht="30" x14ac:dyDescent="0.25">
      <c r="C48" s="1" t="s">
        <v>17</v>
      </c>
      <c r="D48" s="21">
        <v>5</v>
      </c>
    </row>
    <row r="49" spans="1:4" x14ac:dyDescent="0.25">
      <c r="A49">
        <v>6</v>
      </c>
      <c r="B49" t="s">
        <v>24</v>
      </c>
      <c r="D49" s="22">
        <v>11910</v>
      </c>
    </row>
    <row r="50" spans="1:4" ht="60" x14ac:dyDescent="0.25">
      <c r="C50" s="1" t="s">
        <v>5</v>
      </c>
      <c r="D50" s="20">
        <v>846</v>
      </c>
    </row>
    <row r="51" spans="1:4" ht="45" x14ac:dyDescent="0.25">
      <c r="C51" s="1" t="s">
        <v>6</v>
      </c>
      <c r="D51" s="20">
        <v>499</v>
      </c>
    </row>
    <row r="52" spans="1:4" ht="60" x14ac:dyDescent="0.25">
      <c r="C52" s="1" t="s">
        <v>7</v>
      </c>
      <c r="D52" s="21">
        <v>259</v>
      </c>
    </row>
    <row r="53" spans="1:4" ht="60" x14ac:dyDescent="0.25">
      <c r="C53" s="1" t="s">
        <v>22</v>
      </c>
      <c r="D53" s="21">
        <v>145</v>
      </c>
    </row>
    <row r="54" spans="1:4" ht="60" x14ac:dyDescent="0.25">
      <c r="C54" s="1" t="s">
        <v>8</v>
      </c>
      <c r="D54" s="21">
        <v>246</v>
      </c>
    </row>
    <row r="55" spans="1:4" ht="75" x14ac:dyDescent="0.25">
      <c r="C55" s="1" t="s">
        <v>19</v>
      </c>
      <c r="D55" s="20">
        <v>7051</v>
      </c>
    </row>
    <row r="56" spans="1:4" ht="60" x14ac:dyDescent="0.25">
      <c r="C56" s="1" t="s">
        <v>11</v>
      </c>
      <c r="D56" s="20">
        <v>442</v>
      </c>
    </row>
    <row r="57" spans="1:4" ht="60" x14ac:dyDescent="0.25">
      <c r="C57" s="1" t="s">
        <v>12</v>
      </c>
      <c r="D57" s="21">
        <v>373</v>
      </c>
    </row>
    <row r="58" spans="1:4" ht="45" x14ac:dyDescent="0.25">
      <c r="C58" s="1" t="s">
        <v>13</v>
      </c>
      <c r="D58" s="21">
        <v>50</v>
      </c>
    </row>
    <row r="59" spans="1:4" ht="60" x14ac:dyDescent="0.25">
      <c r="C59" s="1" t="s">
        <v>14</v>
      </c>
      <c r="D59" s="21">
        <v>329</v>
      </c>
    </row>
    <row r="60" spans="1:4" ht="30" x14ac:dyDescent="0.25">
      <c r="C60" s="1" t="s">
        <v>15</v>
      </c>
      <c r="D60" s="21">
        <v>234</v>
      </c>
    </row>
    <row r="61" spans="1:4" ht="45" x14ac:dyDescent="0.25">
      <c r="C61" s="1" t="s">
        <v>16</v>
      </c>
      <c r="D61" s="21">
        <v>39</v>
      </c>
    </row>
    <row r="62" spans="1:4" ht="30" x14ac:dyDescent="0.25">
      <c r="C62" s="1" t="s">
        <v>17</v>
      </c>
      <c r="D62" s="20">
        <v>1397</v>
      </c>
    </row>
    <row r="63" spans="1:4" x14ac:dyDescent="0.25">
      <c r="A63">
        <v>7</v>
      </c>
      <c r="B63" t="s">
        <v>25</v>
      </c>
      <c r="D63" s="22">
        <v>4267</v>
      </c>
    </row>
    <row r="64" spans="1:4" ht="60" x14ac:dyDescent="0.25">
      <c r="C64" s="1" t="s">
        <v>5</v>
      </c>
      <c r="D64" s="21">
        <v>181</v>
      </c>
    </row>
    <row r="65" spans="1:4" ht="45" x14ac:dyDescent="0.25">
      <c r="C65" s="1" t="s">
        <v>6</v>
      </c>
      <c r="D65" s="21">
        <v>155</v>
      </c>
    </row>
    <row r="66" spans="1:4" ht="60" x14ac:dyDescent="0.25">
      <c r="C66" s="1" t="s">
        <v>7</v>
      </c>
      <c r="D66" s="21">
        <v>106</v>
      </c>
    </row>
    <row r="67" spans="1:4" ht="60" x14ac:dyDescent="0.25">
      <c r="C67" s="1" t="s">
        <v>8</v>
      </c>
      <c r="D67" s="21">
        <v>57</v>
      </c>
    </row>
    <row r="68" spans="1:4" ht="120" x14ac:dyDescent="0.25">
      <c r="C68" s="1" t="s">
        <v>9</v>
      </c>
      <c r="D68" s="21">
        <v>63</v>
      </c>
    </row>
    <row r="69" spans="1:4" ht="75" x14ac:dyDescent="0.25">
      <c r="C69" s="1" t="s">
        <v>19</v>
      </c>
      <c r="D69" s="20">
        <v>1885</v>
      </c>
    </row>
    <row r="70" spans="1:4" ht="60" x14ac:dyDescent="0.25">
      <c r="C70" s="1" t="s">
        <v>11</v>
      </c>
      <c r="D70" s="21">
        <v>174</v>
      </c>
    </row>
    <row r="71" spans="1:4" ht="60" x14ac:dyDescent="0.25">
      <c r="C71" s="1" t="s">
        <v>12</v>
      </c>
      <c r="D71" s="20">
        <v>616</v>
      </c>
    </row>
    <row r="72" spans="1:4" ht="45" x14ac:dyDescent="0.25">
      <c r="C72" s="1" t="s">
        <v>13</v>
      </c>
      <c r="D72" s="21">
        <v>50</v>
      </c>
    </row>
    <row r="73" spans="1:4" ht="60" x14ac:dyDescent="0.25">
      <c r="C73" s="1" t="s">
        <v>14</v>
      </c>
      <c r="D73" s="20">
        <v>380</v>
      </c>
    </row>
    <row r="74" spans="1:4" ht="30" x14ac:dyDescent="0.25">
      <c r="C74" s="1" t="s">
        <v>15</v>
      </c>
      <c r="D74" s="21">
        <v>104</v>
      </c>
    </row>
    <row r="75" spans="1:4" ht="45" x14ac:dyDescent="0.25">
      <c r="C75" s="1" t="s">
        <v>16</v>
      </c>
      <c r="D75" s="21">
        <v>359</v>
      </c>
    </row>
    <row r="76" spans="1:4" ht="30" x14ac:dyDescent="0.25">
      <c r="C76" s="1" t="s">
        <v>17</v>
      </c>
      <c r="D76" s="21">
        <v>137</v>
      </c>
    </row>
    <row r="77" spans="1:4" x14ac:dyDescent="0.25">
      <c r="A77">
        <v>8</v>
      </c>
      <c r="B77" t="s">
        <v>26</v>
      </c>
      <c r="D77" s="24">
        <v>598</v>
      </c>
    </row>
    <row r="78" spans="1:4" ht="60" x14ac:dyDescent="0.25">
      <c r="C78" s="1" t="s">
        <v>5</v>
      </c>
      <c r="D78" s="21">
        <v>22</v>
      </c>
    </row>
    <row r="79" spans="1:4" ht="45" x14ac:dyDescent="0.25">
      <c r="C79" s="1" t="s">
        <v>6</v>
      </c>
      <c r="D79" s="21">
        <v>6</v>
      </c>
    </row>
    <row r="80" spans="1:4" ht="60" x14ac:dyDescent="0.25">
      <c r="C80" s="1" t="s">
        <v>7</v>
      </c>
      <c r="D80" s="21">
        <v>11</v>
      </c>
    </row>
    <row r="81" spans="1:4" ht="60" x14ac:dyDescent="0.25">
      <c r="C81" s="1" t="s">
        <v>8</v>
      </c>
      <c r="D81" s="21">
        <v>2</v>
      </c>
    </row>
    <row r="82" spans="1:4" ht="120" x14ac:dyDescent="0.25">
      <c r="C82" s="1" t="s">
        <v>9</v>
      </c>
      <c r="D82" s="20">
        <v>350</v>
      </c>
    </row>
    <row r="83" spans="1:4" ht="60" x14ac:dyDescent="0.25">
      <c r="C83" s="1" t="s">
        <v>11</v>
      </c>
      <c r="D83" s="21">
        <v>5</v>
      </c>
    </row>
    <row r="84" spans="1:4" ht="60" x14ac:dyDescent="0.25">
      <c r="C84" s="1" t="s">
        <v>12</v>
      </c>
      <c r="D84" s="21">
        <v>70</v>
      </c>
    </row>
    <row r="85" spans="1:4" ht="60" x14ac:dyDescent="0.25">
      <c r="C85" s="1" t="s">
        <v>14</v>
      </c>
      <c r="D85" s="21">
        <v>35</v>
      </c>
    </row>
    <row r="86" spans="1:4" ht="30" x14ac:dyDescent="0.25">
      <c r="C86" s="1" t="s">
        <v>17</v>
      </c>
      <c r="D86" s="21">
        <v>97</v>
      </c>
    </row>
    <row r="87" spans="1:4" x14ac:dyDescent="0.25">
      <c r="A87">
        <v>9</v>
      </c>
      <c r="B87" t="s">
        <v>27</v>
      </c>
      <c r="D87" s="24">
        <v>10844</v>
      </c>
    </row>
    <row r="88" spans="1:4" ht="60" x14ac:dyDescent="0.25">
      <c r="C88" s="1" t="s">
        <v>5</v>
      </c>
      <c r="D88" s="18">
        <v>873</v>
      </c>
    </row>
    <row r="89" spans="1:4" ht="45" x14ac:dyDescent="0.25">
      <c r="C89" s="1" t="s">
        <v>6</v>
      </c>
      <c r="D89" s="17">
        <v>188</v>
      </c>
    </row>
    <row r="90" spans="1:4" ht="60" x14ac:dyDescent="0.25">
      <c r="C90" s="1" t="s">
        <v>7</v>
      </c>
      <c r="D90" s="17">
        <v>131</v>
      </c>
    </row>
    <row r="91" spans="1:4" ht="60" x14ac:dyDescent="0.25">
      <c r="C91" s="1" t="s">
        <v>22</v>
      </c>
      <c r="D91" s="17">
        <v>81</v>
      </c>
    </row>
    <row r="92" spans="1:4" ht="60" x14ac:dyDescent="0.25">
      <c r="C92" s="1" t="s">
        <v>8</v>
      </c>
      <c r="D92" s="18">
        <v>817</v>
      </c>
    </row>
    <row r="93" spans="1:4" ht="75" x14ac:dyDescent="0.25">
      <c r="C93" s="1" t="s">
        <v>19</v>
      </c>
      <c r="D93" s="18">
        <v>4711</v>
      </c>
    </row>
    <row r="94" spans="1:4" ht="60" x14ac:dyDescent="0.25">
      <c r="C94" s="1" t="s">
        <v>11</v>
      </c>
      <c r="D94" s="17">
        <v>137</v>
      </c>
    </row>
    <row r="95" spans="1:4" ht="60" x14ac:dyDescent="0.25">
      <c r="C95" s="1" t="s">
        <v>12</v>
      </c>
      <c r="D95" s="18">
        <v>1555</v>
      </c>
    </row>
    <row r="96" spans="1:4" ht="45" x14ac:dyDescent="0.25">
      <c r="C96" s="1" t="s">
        <v>13</v>
      </c>
      <c r="D96" s="17">
        <v>50</v>
      </c>
    </row>
    <row r="97" spans="1:4" ht="60" x14ac:dyDescent="0.25">
      <c r="C97" s="1" t="s">
        <v>14</v>
      </c>
      <c r="D97" s="18">
        <v>900</v>
      </c>
    </row>
    <row r="98" spans="1:4" ht="30" x14ac:dyDescent="0.25">
      <c r="C98" s="1" t="s">
        <v>15</v>
      </c>
      <c r="D98" s="17">
        <v>116</v>
      </c>
    </row>
    <row r="99" spans="1:4" ht="45" x14ac:dyDescent="0.25">
      <c r="C99" s="1" t="s">
        <v>16</v>
      </c>
      <c r="D99" s="18">
        <v>437</v>
      </c>
    </row>
    <row r="100" spans="1:4" ht="30" x14ac:dyDescent="0.25">
      <c r="C100" s="1" t="s">
        <v>17</v>
      </c>
      <c r="D100" s="18">
        <v>848</v>
      </c>
    </row>
    <row r="101" spans="1:4" x14ac:dyDescent="0.25">
      <c r="A101">
        <v>10</v>
      </c>
      <c r="B101" t="s">
        <v>28</v>
      </c>
      <c r="D101" s="24">
        <v>3503</v>
      </c>
    </row>
    <row r="102" spans="1:4" ht="60" x14ac:dyDescent="0.25">
      <c r="C102" s="1" t="s">
        <v>5</v>
      </c>
      <c r="D102" s="21">
        <v>58</v>
      </c>
    </row>
    <row r="103" spans="1:4" ht="45" x14ac:dyDescent="0.25">
      <c r="C103" s="1" t="s">
        <v>6</v>
      </c>
      <c r="D103" s="21">
        <v>56</v>
      </c>
    </row>
    <row r="104" spans="1:4" ht="60" x14ac:dyDescent="0.25">
      <c r="C104" s="1" t="s">
        <v>7</v>
      </c>
      <c r="D104" s="21">
        <v>8</v>
      </c>
    </row>
    <row r="105" spans="1:4" ht="60" x14ac:dyDescent="0.25">
      <c r="C105" s="1" t="s">
        <v>22</v>
      </c>
      <c r="D105" s="21">
        <v>28</v>
      </c>
    </row>
    <row r="106" spans="1:4" ht="60" x14ac:dyDescent="0.25">
      <c r="C106" s="1" t="s">
        <v>8</v>
      </c>
      <c r="D106" s="21">
        <v>21</v>
      </c>
    </row>
    <row r="107" spans="1:4" ht="120" x14ac:dyDescent="0.25">
      <c r="C107" s="1" t="s">
        <v>9</v>
      </c>
      <c r="D107" s="21">
        <v>2</v>
      </c>
    </row>
    <row r="108" spans="1:4" ht="75" x14ac:dyDescent="0.25">
      <c r="C108" s="1" t="s">
        <v>19</v>
      </c>
      <c r="D108" s="20">
        <v>2348</v>
      </c>
    </row>
    <row r="109" spans="1:4" ht="60" x14ac:dyDescent="0.25">
      <c r="C109" s="1" t="s">
        <v>11</v>
      </c>
      <c r="D109" s="20">
        <v>497</v>
      </c>
    </row>
    <row r="110" spans="1:4" ht="60" x14ac:dyDescent="0.25">
      <c r="C110" s="1" t="s">
        <v>12</v>
      </c>
      <c r="D110" s="21">
        <v>33</v>
      </c>
    </row>
    <row r="111" spans="1:4" ht="60" x14ac:dyDescent="0.25">
      <c r="C111" s="1" t="s">
        <v>14</v>
      </c>
      <c r="D111" s="20">
        <v>177</v>
      </c>
    </row>
    <row r="112" spans="1:4" ht="30" x14ac:dyDescent="0.25">
      <c r="C112" s="1" t="s">
        <v>15</v>
      </c>
      <c r="D112" s="21">
        <v>3</v>
      </c>
    </row>
    <row r="113" spans="1:4" ht="45" x14ac:dyDescent="0.25">
      <c r="C113" s="1" t="s">
        <v>16</v>
      </c>
      <c r="D113" s="21">
        <v>11</v>
      </c>
    </row>
    <row r="114" spans="1:4" ht="30" x14ac:dyDescent="0.25">
      <c r="C114" s="1" t="s">
        <v>17</v>
      </c>
      <c r="D114" s="20">
        <v>261</v>
      </c>
    </row>
    <row r="115" spans="1:4" x14ac:dyDescent="0.25">
      <c r="A115">
        <v>11</v>
      </c>
      <c r="B115" t="s">
        <v>29</v>
      </c>
      <c r="D115" s="21">
        <v>1628</v>
      </c>
    </row>
    <row r="116" spans="1:4" ht="60" x14ac:dyDescent="0.25">
      <c r="C116" s="1" t="s">
        <v>5</v>
      </c>
      <c r="D116" s="21">
        <v>67</v>
      </c>
    </row>
    <row r="117" spans="1:4" ht="45" x14ac:dyDescent="0.25">
      <c r="C117" s="1" t="s">
        <v>6</v>
      </c>
      <c r="D117" s="20">
        <v>134</v>
      </c>
    </row>
    <row r="118" spans="1:4" ht="60" x14ac:dyDescent="0.25">
      <c r="C118" s="1" t="s">
        <v>7</v>
      </c>
      <c r="D118" s="21">
        <v>76</v>
      </c>
    </row>
    <row r="119" spans="1:4" ht="60" x14ac:dyDescent="0.25">
      <c r="C119" s="1" t="s">
        <v>8</v>
      </c>
      <c r="D119" s="21">
        <v>25</v>
      </c>
    </row>
    <row r="120" spans="1:4" ht="120" x14ac:dyDescent="0.25">
      <c r="C120" s="1" t="s">
        <v>9</v>
      </c>
      <c r="D120" s="21">
        <v>55</v>
      </c>
    </row>
    <row r="121" spans="1:4" ht="75" x14ac:dyDescent="0.25">
      <c r="C121" s="1" t="s">
        <v>19</v>
      </c>
      <c r="D121" s="20">
        <v>582</v>
      </c>
    </row>
    <row r="122" spans="1:4" ht="60" x14ac:dyDescent="0.25">
      <c r="C122" s="1" t="s">
        <v>11</v>
      </c>
      <c r="D122" s="21">
        <v>32</v>
      </c>
    </row>
    <row r="123" spans="1:4" ht="60" x14ac:dyDescent="0.25">
      <c r="C123" s="1" t="s">
        <v>12</v>
      </c>
      <c r="D123" s="21">
        <v>6</v>
      </c>
    </row>
    <row r="124" spans="1:4" ht="45" x14ac:dyDescent="0.25">
      <c r="C124" s="1" t="s">
        <v>13</v>
      </c>
      <c r="D124" s="21">
        <v>6</v>
      </c>
    </row>
    <row r="125" spans="1:4" ht="60" x14ac:dyDescent="0.25">
      <c r="C125" s="1" t="s">
        <v>14</v>
      </c>
      <c r="D125" s="20">
        <v>581</v>
      </c>
    </row>
    <row r="126" spans="1:4" ht="45" x14ac:dyDescent="0.25">
      <c r="C126" s="1" t="s">
        <v>16</v>
      </c>
      <c r="D126" s="21">
        <v>1</v>
      </c>
    </row>
    <row r="127" spans="1:4" ht="30" x14ac:dyDescent="0.25">
      <c r="C127" s="1" t="s">
        <v>17</v>
      </c>
      <c r="D127" s="21">
        <v>63</v>
      </c>
    </row>
    <row r="128" spans="1:4" x14ac:dyDescent="0.25">
      <c r="A128">
        <v>12</v>
      </c>
      <c r="B128" t="s">
        <v>30</v>
      </c>
      <c r="D128" s="24">
        <v>1152</v>
      </c>
    </row>
    <row r="129" spans="1:4" ht="60" x14ac:dyDescent="0.25">
      <c r="C129" s="1" t="s">
        <v>5</v>
      </c>
      <c r="D129" s="21">
        <v>40</v>
      </c>
    </row>
    <row r="130" spans="1:4" ht="45" x14ac:dyDescent="0.25">
      <c r="C130" s="1" t="s">
        <v>6</v>
      </c>
      <c r="D130" s="21">
        <v>44</v>
      </c>
    </row>
    <row r="131" spans="1:4" ht="60" x14ac:dyDescent="0.25">
      <c r="C131" s="1" t="s">
        <v>7</v>
      </c>
      <c r="D131" s="21">
        <v>1</v>
      </c>
    </row>
    <row r="132" spans="1:4" ht="60" x14ac:dyDescent="0.25">
      <c r="C132" s="1" t="s">
        <v>22</v>
      </c>
      <c r="D132" s="21">
        <v>53</v>
      </c>
    </row>
    <row r="133" spans="1:4" ht="60" x14ac:dyDescent="0.25">
      <c r="C133" s="1" t="s">
        <v>8</v>
      </c>
      <c r="D133" s="21">
        <v>35</v>
      </c>
    </row>
    <row r="134" spans="1:4" ht="75" x14ac:dyDescent="0.25">
      <c r="C134" s="1" t="s">
        <v>19</v>
      </c>
      <c r="D134" s="20">
        <v>566</v>
      </c>
    </row>
    <row r="135" spans="1:4" ht="60" x14ac:dyDescent="0.25">
      <c r="C135" s="1" t="s">
        <v>11</v>
      </c>
      <c r="D135" s="21">
        <v>81</v>
      </c>
    </row>
    <row r="136" spans="1:4" ht="60" x14ac:dyDescent="0.25">
      <c r="C136" s="1" t="s">
        <v>12</v>
      </c>
      <c r="D136" s="21">
        <v>174</v>
      </c>
    </row>
    <row r="137" spans="1:4" ht="60" x14ac:dyDescent="0.25">
      <c r="C137" s="1" t="s">
        <v>14</v>
      </c>
      <c r="D137" s="21">
        <v>50</v>
      </c>
    </row>
    <row r="138" spans="1:4" ht="30" x14ac:dyDescent="0.25">
      <c r="C138" s="1" t="s">
        <v>15</v>
      </c>
      <c r="D138" s="21">
        <v>20</v>
      </c>
    </row>
    <row r="139" spans="1:4" ht="30" x14ac:dyDescent="0.25">
      <c r="C139" s="1" t="s">
        <v>17</v>
      </c>
      <c r="D139" s="21">
        <v>88</v>
      </c>
    </row>
    <row r="140" spans="1:4" x14ac:dyDescent="0.25">
      <c r="A140">
        <v>13</v>
      </c>
      <c r="B140" t="s">
        <v>31</v>
      </c>
      <c r="D140" s="24">
        <v>499</v>
      </c>
    </row>
    <row r="141" spans="1:4" ht="60" x14ac:dyDescent="0.25">
      <c r="C141" s="1" t="s">
        <v>5</v>
      </c>
      <c r="D141" s="21">
        <v>2</v>
      </c>
    </row>
    <row r="142" spans="1:4" ht="45" x14ac:dyDescent="0.25">
      <c r="C142" s="1" t="s">
        <v>6</v>
      </c>
      <c r="D142" s="21">
        <v>23</v>
      </c>
    </row>
    <row r="143" spans="1:4" ht="120" x14ac:dyDescent="0.25">
      <c r="C143" s="1" t="s">
        <v>9</v>
      </c>
      <c r="D143" s="20">
        <v>265</v>
      </c>
    </row>
    <row r="144" spans="1:4" ht="75" x14ac:dyDescent="0.25">
      <c r="C144" s="1" t="s">
        <v>19</v>
      </c>
      <c r="D144" s="21">
        <v>43</v>
      </c>
    </row>
    <row r="145" spans="1:4" ht="60" x14ac:dyDescent="0.25">
      <c r="C145" s="1" t="s">
        <v>11</v>
      </c>
      <c r="D145" s="21">
        <v>5</v>
      </c>
    </row>
    <row r="146" spans="1:4" ht="60" x14ac:dyDescent="0.25">
      <c r="C146" s="1" t="s">
        <v>12</v>
      </c>
      <c r="D146" s="20">
        <v>76</v>
      </c>
    </row>
    <row r="147" spans="1:4" ht="60" x14ac:dyDescent="0.25">
      <c r="C147" s="1" t="s">
        <v>14</v>
      </c>
      <c r="D147" s="21">
        <v>8</v>
      </c>
    </row>
    <row r="148" spans="1:4" ht="30" x14ac:dyDescent="0.25">
      <c r="C148" s="1" t="s">
        <v>15</v>
      </c>
      <c r="D148" s="21">
        <v>3</v>
      </c>
    </row>
    <row r="149" spans="1:4" ht="45" x14ac:dyDescent="0.25">
      <c r="C149" s="1" t="s">
        <v>16</v>
      </c>
      <c r="D149" s="20">
        <v>60</v>
      </c>
    </row>
    <row r="150" spans="1:4" ht="30" x14ac:dyDescent="0.25">
      <c r="C150" s="1" t="s">
        <v>17</v>
      </c>
      <c r="D150" s="21">
        <v>14</v>
      </c>
    </row>
    <row r="151" spans="1:4" x14ac:dyDescent="0.25">
      <c r="A151">
        <v>14</v>
      </c>
      <c r="B151" t="s">
        <v>32</v>
      </c>
      <c r="D151" s="24">
        <v>4884</v>
      </c>
    </row>
    <row r="152" spans="1:4" ht="60" x14ac:dyDescent="0.25">
      <c r="C152" s="1" t="s">
        <v>5</v>
      </c>
      <c r="D152" s="21">
        <v>65</v>
      </c>
    </row>
    <row r="153" spans="1:4" ht="45" x14ac:dyDescent="0.25">
      <c r="C153" s="1" t="s">
        <v>6</v>
      </c>
      <c r="D153" s="21">
        <v>24</v>
      </c>
    </row>
    <row r="154" spans="1:4" ht="60" x14ac:dyDescent="0.25">
      <c r="C154" s="1" t="s">
        <v>7</v>
      </c>
      <c r="D154" s="21">
        <v>11</v>
      </c>
    </row>
    <row r="155" spans="1:4" ht="60" x14ac:dyDescent="0.25">
      <c r="C155" s="1" t="s">
        <v>22</v>
      </c>
      <c r="D155" s="21">
        <v>32</v>
      </c>
    </row>
    <row r="156" spans="1:4" ht="60" x14ac:dyDescent="0.25">
      <c r="C156" s="1" t="s">
        <v>8</v>
      </c>
      <c r="D156" s="21">
        <v>41</v>
      </c>
    </row>
    <row r="157" spans="1:4" ht="75" x14ac:dyDescent="0.25">
      <c r="C157" s="1" t="s">
        <v>19</v>
      </c>
      <c r="D157" s="20">
        <v>2778</v>
      </c>
    </row>
    <row r="158" spans="1:4" ht="60" x14ac:dyDescent="0.25">
      <c r="C158" s="1" t="s">
        <v>11</v>
      </c>
      <c r="D158" s="20">
        <v>741</v>
      </c>
    </row>
    <row r="159" spans="1:4" ht="60" x14ac:dyDescent="0.25">
      <c r="C159" s="1" t="s">
        <v>12</v>
      </c>
      <c r="D159" s="21">
        <v>100</v>
      </c>
    </row>
    <row r="160" spans="1:4" ht="45" x14ac:dyDescent="0.25">
      <c r="C160" s="1" t="s">
        <v>13</v>
      </c>
      <c r="D160" s="21">
        <v>11</v>
      </c>
    </row>
    <row r="161" spans="1:4" ht="60" x14ac:dyDescent="0.25">
      <c r="C161" s="1" t="s">
        <v>14</v>
      </c>
      <c r="D161" s="20">
        <v>588</v>
      </c>
    </row>
    <row r="162" spans="1:4" ht="30" x14ac:dyDescent="0.25">
      <c r="C162" s="1" t="s">
        <v>15</v>
      </c>
      <c r="D162" s="21">
        <v>89</v>
      </c>
    </row>
    <row r="163" spans="1:4" ht="45" x14ac:dyDescent="0.25">
      <c r="C163" s="1" t="s">
        <v>16</v>
      </c>
      <c r="D163" s="20">
        <v>265</v>
      </c>
    </row>
    <row r="164" spans="1:4" ht="30" x14ac:dyDescent="0.25">
      <c r="C164" s="1" t="s">
        <v>17</v>
      </c>
      <c r="D164" s="21">
        <v>139</v>
      </c>
    </row>
    <row r="165" spans="1:4" x14ac:dyDescent="0.25">
      <c r="A165">
        <v>15</v>
      </c>
      <c r="B165" t="s">
        <v>33</v>
      </c>
      <c r="D165" s="24">
        <v>1548</v>
      </c>
    </row>
    <row r="166" spans="1:4" ht="60" x14ac:dyDescent="0.25">
      <c r="C166" s="1" t="s">
        <v>5</v>
      </c>
      <c r="D166" s="21">
        <v>67</v>
      </c>
    </row>
    <row r="167" spans="1:4" ht="45" x14ac:dyDescent="0.25">
      <c r="C167" s="1" t="s">
        <v>6</v>
      </c>
      <c r="D167" s="21">
        <v>34</v>
      </c>
    </row>
    <row r="168" spans="1:4" ht="60" x14ac:dyDescent="0.25">
      <c r="C168" s="1" t="s">
        <v>7</v>
      </c>
      <c r="D168" s="21">
        <v>58</v>
      </c>
    </row>
    <row r="169" spans="1:4" ht="60" x14ac:dyDescent="0.25">
      <c r="C169" s="1" t="s">
        <v>22</v>
      </c>
      <c r="D169" s="20">
        <v>200</v>
      </c>
    </row>
    <row r="170" spans="1:4" ht="60" x14ac:dyDescent="0.25">
      <c r="C170" s="1" t="s">
        <v>8</v>
      </c>
      <c r="D170" s="21">
        <v>4</v>
      </c>
    </row>
    <row r="171" spans="1:4" ht="75" x14ac:dyDescent="0.25">
      <c r="C171" s="1" t="s">
        <v>19</v>
      </c>
      <c r="D171" s="20">
        <v>744</v>
      </c>
    </row>
    <row r="172" spans="1:4" ht="60" x14ac:dyDescent="0.25">
      <c r="C172" s="1" t="s">
        <v>11</v>
      </c>
      <c r="D172" s="20">
        <v>122</v>
      </c>
    </row>
    <row r="173" spans="1:4" ht="60" x14ac:dyDescent="0.25">
      <c r="C173" s="1" t="s">
        <v>12</v>
      </c>
      <c r="D173" s="21">
        <v>75</v>
      </c>
    </row>
    <row r="174" spans="1:4" ht="30" x14ac:dyDescent="0.25">
      <c r="C174" s="1" t="s">
        <v>15</v>
      </c>
      <c r="D174" s="21">
        <v>75</v>
      </c>
    </row>
    <row r="175" spans="1:4" ht="30" x14ac:dyDescent="0.25">
      <c r="C175" s="1" t="s">
        <v>17</v>
      </c>
      <c r="D175" s="20">
        <v>169</v>
      </c>
    </row>
    <row r="176" spans="1:4" x14ac:dyDescent="0.25">
      <c r="A176">
        <v>16</v>
      </c>
      <c r="B176" t="s">
        <v>34</v>
      </c>
      <c r="D176" s="24">
        <v>2395</v>
      </c>
    </row>
    <row r="177" spans="1:4" ht="60" x14ac:dyDescent="0.25">
      <c r="C177" s="1" t="s">
        <v>5</v>
      </c>
      <c r="D177" s="21">
        <v>52</v>
      </c>
    </row>
    <row r="178" spans="1:4" ht="45" x14ac:dyDescent="0.25">
      <c r="C178" s="1" t="s">
        <v>6</v>
      </c>
      <c r="D178" s="21">
        <v>7</v>
      </c>
    </row>
    <row r="179" spans="1:4" ht="60" x14ac:dyDescent="0.25">
      <c r="C179" s="1" t="s">
        <v>7</v>
      </c>
      <c r="D179" s="21">
        <v>7</v>
      </c>
    </row>
    <row r="180" spans="1:4" ht="75" x14ac:dyDescent="0.25">
      <c r="C180" s="1" t="s">
        <v>19</v>
      </c>
      <c r="D180" s="20">
        <v>1968</v>
      </c>
    </row>
    <row r="181" spans="1:4" ht="60" x14ac:dyDescent="0.25">
      <c r="C181" s="1" t="s">
        <v>11</v>
      </c>
      <c r="D181" s="21">
        <v>32</v>
      </c>
    </row>
    <row r="182" spans="1:4" ht="60" x14ac:dyDescent="0.25">
      <c r="C182" s="1" t="s">
        <v>12</v>
      </c>
      <c r="D182" s="20">
        <v>244</v>
      </c>
    </row>
    <row r="183" spans="1:4" ht="30" x14ac:dyDescent="0.25">
      <c r="C183" s="1" t="s">
        <v>17</v>
      </c>
      <c r="D183" s="21">
        <v>85</v>
      </c>
    </row>
    <row r="184" spans="1:4" x14ac:dyDescent="0.25">
      <c r="A184">
        <v>17</v>
      </c>
      <c r="B184" t="s">
        <v>35</v>
      </c>
      <c r="D184" s="24">
        <v>465</v>
      </c>
    </row>
    <row r="185" spans="1:4" ht="60" x14ac:dyDescent="0.25">
      <c r="C185" s="1" t="s">
        <v>5</v>
      </c>
      <c r="D185" s="21">
        <v>14</v>
      </c>
    </row>
    <row r="186" spans="1:4" ht="45" x14ac:dyDescent="0.25">
      <c r="C186" s="1" t="s">
        <v>6</v>
      </c>
      <c r="D186" s="21">
        <v>21</v>
      </c>
    </row>
    <row r="187" spans="1:4" ht="60" x14ac:dyDescent="0.25">
      <c r="C187" s="1" t="s">
        <v>8</v>
      </c>
      <c r="D187" s="21">
        <v>33</v>
      </c>
    </row>
    <row r="188" spans="1:4" ht="120" x14ac:dyDescent="0.25">
      <c r="C188" s="1" t="s">
        <v>9</v>
      </c>
      <c r="D188" s="20">
        <v>110</v>
      </c>
    </row>
    <row r="189" spans="1:4" ht="60" x14ac:dyDescent="0.25">
      <c r="C189" s="1" t="s">
        <v>11</v>
      </c>
      <c r="D189" s="21">
        <v>4</v>
      </c>
    </row>
    <row r="190" spans="1:4" ht="60" x14ac:dyDescent="0.25">
      <c r="C190" s="1" t="s">
        <v>12</v>
      </c>
      <c r="D190" s="20">
        <v>139</v>
      </c>
    </row>
    <row r="191" spans="1:4" ht="45" x14ac:dyDescent="0.25">
      <c r="C191" s="1" t="s">
        <v>13</v>
      </c>
      <c r="D191" s="21">
        <v>1</v>
      </c>
    </row>
    <row r="192" spans="1:4" ht="60" x14ac:dyDescent="0.25">
      <c r="C192" s="1" t="s">
        <v>14</v>
      </c>
      <c r="D192" s="21">
        <v>13</v>
      </c>
    </row>
    <row r="193" spans="1:4" ht="30" x14ac:dyDescent="0.25">
      <c r="C193" s="1" t="s">
        <v>15</v>
      </c>
      <c r="D193" s="21">
        <v>3</v>
      </c>
    </row>
    <row r="194" spans="1:4" ht="45" x14ac:dyDescent="0.25">
      <c r="C194" s="1" t="s">
        <v>16</v>
      </c>
      <c r="D194" s="21">
        <v>18</v>
      </c>
    </row>
    <row r="195" spans="1:4" ht="30" x14ac:dyDescent="0.25">
      <c r="C195" s="1" t="s">
        <v>17</v>
      </c>
      <c r="D195" s="21">
        <v>109</v>
      </c>
    </row>
    <row r="196" spans="1:4" x14ac:dyDescent="0.25">
      <c r="A196">
        <v>18</v>
      </c>
      <c r="B196" t="s">
        <v>36</v>
      </c>
      <c r="D196" s="19">
        <v>6</v>
      </c>
    </row>
    <row r="197" spans="1:4" ht="30" x14ac:dyDescent="0.25">
      <c r="C197" s="1" t="s">
        <v>17</v>
      </c>
      <c r="D197" s="21">
        <v>6</v>
      </c>
    </row>
    <row r="198" spans="1:4" x14ac:dyDescent="0.25">
      <c r="A198">
        <v>19</v>
      </c>
      <c r="B198" t="s">
        <v>37</v>
      </c>
      <c r="D198" s="19">
        <v>15766</v>
      </c>
    </row>
    <row r="199" spans="1:4" ht="60" x14ac:dyDescent="0.25">
      <c r="C199" s="1" t="s">
        <v>5</v>
      </c>
      <c r="D199" s="20">
        <v>533</v>
      </c>
    </row>
    <row r="200" spans="1:4" ht="45" x14ac:dyDescent="0.25">
      <c r="C200" s="1" t="s">
        <v>6</v>
      </c>
      <c r="D200" s="21">
        <v>190</v>
      </c>
    </row>
    <row r="201" spans="1:4" ht="60" x14ac:dyDescent="0.25">
      <c r="C201" s="1" t="s">
        <v>7</v>
      </c>
      <c r="D201" s="21">
        <v>253</v>
      </c>
    </row>
    <row r="202" spans="1:4" ht="60" x14ac:dyDescent="0.25">
      <c r="C202" s="1" t="s">
        <v>22</v>
      </c>
      <c r="D202" s="21">
        <v>96</v>
      </c>
    </row>
    <row r="203" spans="1:4" ht="75" x14ac:dyDescent="0.25">
      <c r="C203" s="1" t="s">
        <v>19</v>
      </c>
      <c r="D203" s="20">
        <v>8573</v>
      </c>
    </row>
    <row r="204" spans="1:4" ht="60" x14ac:dyDescent="0.25">
      <c r="C204" s="1" t="s">
        <v>11</v>
      </c>
      <c r="D204" s="20">
        <v>1939</v>
      </c>
    </row>
    <row r="205" spans="1:4" ht="60" x14ac:dyDescent="0.25">
      <c r="C205" s="1" t="s">
        <v>12</v>
      </c>
      <c r="D205" s="21">
        <v>528</v>
      </c>
    </row>
    <row r="206" spans="1:4" ht="45" x14ac:dyDescent="0.25">
      <c r="C206" s="1" t="s">
        <v>13</v>
      </c>
      <c r="D206" s="21">
        <v>1</v>
      </c>
    </row>
    <row r="207" spans="1:4" ht="60" x14ac:dyDescent="0.25">
      <c r="C207" s="1" t="s">
        <v>14</v>
      </c>
      <c r="D207" s="20">
        <v>2569</v>
      </c>
    </row>
    <row r="208" spans="1:4" ht="30" x14ac:dyDescent="0.25">
      <c r="C208" s="1" t="s">
        <v>15</v>
      </c>
      <c r="D208" s="21">
        <v>20</v>
      </c>
    </row>
    <row r="209" spans="1:4" ht="45" x14ac:dyDescent="0.25">
      <c r="C209" s="1" t="s">
        <v>16</v>
      </c>
      <c r="D209" s="20">
        <v>983</v>
      </c>
    </row>
    <row r="210" spans="1:4" ht="30" x14ac:dyDescent="0.25">
      <c r="C210" s="1" t="s">
        <v>17</v>
      </c>
      <c r="D210" s="21">
        <v>81</v>
      </c>
    </row>
    <row r="211" spans="1:4" x14ac:dyDescent="0.25">
      <c r="A211">
        <v>20</v>
      </c>
      <c r="B211" t="s">
        <v>38</v>
      </c>
      <c r="D211" s="24">
        <v>442</v>
      </c>
    </row>
    <row r="212" spans="1:4" ht="60" x14ac:dyDescent="0.25">
      <c r="C212" s="1" t="s">
        <v>22</v>
      </c>
      <c r="D212" s="21">
        <v>33</v>
      </c>
    </row>
    <row r="213" spans="1:4" ht="60" x14ac:dyDescent="0.25">
      <c r="C213" s="1" t="s">
        <v>8</v>
      </c>
      <c r="D213" s="21">
        <v>22</v>
      </c>
    </row>
    <row r="214" spans="1:4" ht="75" x14ac:dyDescent="0.25">
      <c r="C214" s="1" t="s">
        <v>19</v>
      </c>
      <c r="D214" s="20">
        <v>199</v>
      </c>
    </row>
    <row r="215" spans="1:4" ht="30" x14ac:dyDescent="0.25">
      <c r="C215" s="1" t="s">
        <v>17</v>
      </c>
      <c r="D215" s="20">
        <v>188</v>
      </c>
    </row>
    <row r="216" spans="1:4" x14ac:dyDescent="0.25">
      <c r="A216">
        <v>21</v>
      </c>
      <c r="B216" t="s">
        <v>39</v>
      </c>
      <c r="C216" s="1"/>
      <c r="D216" s="19">
        <v>584</v>
      </c>
    </row>
    <row r="217" spans="1:4" ht="60" x14ac:dyDescent="0.25">
      <c r="C217" s="1" t="s">
        <v>5</v>
      </c>
      <c r="D217" s="20">
        <v>106</v>
      </c>
    </row>
    <row r="218" spans="1:4" ht="45" x14ac:dyDescent="0.25">
      <c r="C218" s="1" t="s">
        <v>6</v>
      </c>
      <c r="D218" s="21">
        <v>48</v>
      </c>
    </row>
    <row r="219" spans="1:4" ht="60" x14ac:dyDescent="0.25">
      <c r="C219" s="1" t="s">
        <v>7</v>
      </c>
      <c r="D219" s="21">
        <v>40</v>
      </c>
    </row>
    <row r="220" spans="1:4" ht="60" x14ac:dyDescent="0.25">
      <c r="C220" s="1" t="s">
        <v>22</v>
      </c>
      <c r="D220" s="21">
        <v>1</v>
      </c>
    </row>
    <row r="221" spans="1:4" ht="60" x14ac:dyDescent="0.25">
      <c r="C221" s="1" t="s">
        <v>8</v>
      </c>
      <c r="D221" s="21">
        <v>9</v>
      </c>
    </row>
    <row r="222" spans="1:4" ht="75" x14ac:dyDescent="0.25">
      <c r="C222" s="1" t="s">
        <v>19</v>
      </c>
      <c r="D222" s="20">
        <v>219</v>
      </c>
    </row>
    <row r="223" spans="1:4" ht="60" x14ac:dyDescent="0.25">
      <c r="C223" s="1" t="s">
        <v>11</v>
      </c>
      <c r="D223" s="21">
        <v>25</v>
      </c>
    </row>
    <row r="224" spans="1:4" ht="45" x14ac:dyDescent="0.25">
      <c r="C224" s="1" t="s">
        <v>13</v>
      </c>
      <c r="D224" s="20">
        <v>69</v>
      </c>
    </row>
    <row r="225" spans="1:4" ht="60" x14ac:dyDescent="0.25">
      <c r="C225" s="1" t="s">
        <v>14</v>
      </c>
      <c r="D225" s="21">
        <v>7</v>
      </c>
    </row>
    <row r="226" spans="1:4" ht="30" x14ac:dyDescent="0.25">
      <c r="C226" s="1" t="s">
        <v>17</v>
      </c>
      <c r="D226" s="21">
        <v>60</v>
      </c>
    </row>
    <row r="227" spans="1:4" x14ac:dyDescent="0.25">
      <c r="A227">
        <v>22</v>
      </c>
      <c r="B227" t="s">
        <v>40</v>
      </c>
      <c r="D227" s="25">
        <v>3645</v>
      </c>
    </row>
    <row r="228" spans="1:4" ht="60" x14ac:dyDescent="0.25">
      <c r="C228" s="1" t="s">
        <v>5</v>
      </c>
      <c r="D228" s="17">
        <v>57</v>
      </c>
    </row>
    <row r="229" spans="1:4" ht="45" x14ac:dyDescent="0.25">
      <c r="C229" s="1" t="s">
        <v>6</v>
      </c>
      <c r="D229" s="17">
        <v>29</v>
      </c>
    </row>
    <row r="230" spans="1:4" ht="60" x14ac:dyDescent="0.25">
      <c r="C230" s="1" t="s">
        <v>7</v>
      </c>
      <c r="D230" s="17">
        <v>52</v>
      </c>
    </row>
    <row r="231" spans="1:4" ht="60" x14ac:dyDescent="0.25">
      <c r="C231" s="1" t="s">
        <v>22</v>
      </c>
      <c r="D231" s="18">
        <v>277</v>
      </c>
    </row>
    <row r="232" spans="1:4" ht="60" x14ac:dyDescent="0.25">
      <c r="C232" s="1" t="s">
        <v>8</v>
      </c>
      <c r="D232" s="17">
        <v>18</v>
      </c>
    </row>
    <row r="233" spans="1:4" ht="45" x14ac:dyDescent="0.25">
      <c r="C233" s="1" t="s">
        <v>41</v>
      </c>
      <c r="D233" s="17">
        <v>126</v>
      </c>
    </row>
    <row r="234" spans="1:4" ht="120" x14ac:dyDescent="0.25">
      <c r="C234" s="1" t="s">
        <v>9</v>
      </c>
      <c r="D234" s="17">
        <v>31</v>
      </c>
    </row>
    <row r="235" spans="1:4" ht="75" x14ac:dyDescent="0.25">
      <c r="C235" s="1" t="s">
        <v>19</v>
      </c>
      <c r="D235" s="18">
        <v>2367</v>
      </c>
    </row>
    <row r="236" spans="1:4" ht="60" x14ac:dyDescent="0.25">
      <c r="C236" s="1" t="s">
        <v>11</v>
      </c>
      <c r="D236" s="17">
        <v>150</v>
      </c>
    </row>
    <row r="237" spans="1:4" ht="60" x14ac:dyDescent="0.25">
      <c r="C237" s="1" t="s">
        <v>12</v>
      </c>
      <c r="D237" s="18">
        <v>157</v>
      </c>
    </row>
    <row r="238" spans="1:4" ht="45" x14ac:dyDescent="0.25">
      <c r="C238" s="1" t="s">
        <v>13</v>
      </c>
      <c r="D238" s="17">
        <v>108</v>
      </c>
    </row>
    <row r="239" spans="1:4" ht="60" x14ac:dyDescent="0.25">
      <c r="C239" s="1" t="s">
        <v>14</v>
      </c>
      <c r="D239" s="18">
        <v>173</v>
      </c>
    </row>
    <row r="240" spans="1:4" ht="30" x14ac:dyDescent="0.25">
      <c r="C240" s="1" t="s">
        <v>15</v>
      </c>
      <c r="D240" s="17">
        <v>19</v>
      </c>
    </row>
    <row r="241" spans="1:4" ht="30" x14ac:dyDescent="0.25">
      <c r="C241" s="1" t="s">
        <v>17</v>
      </c>
      <c r="D241" s="17">
        <v>81</v>
      </c>
    </row>
    <row r="242" spans="1:4" x14ac:dyDescent="0.25">
      <c r="A242">
        <v>23</v>
      </c>
      <c r="B242" t="s">
        <v>42</v>
      </c>
      <c r="D242" s="24">
        <v>7754</v>
      </c>
    </row>
    <row r="243" spans="1:4" ht="60" x14ac:dyDescent="0.25">
      <c r="C243" s="5" t="s">
        <v>5</v>
      </c>
      <c r="D243" s="26">
        <v>71</v>
      </c>
    </row>
    <row r="244" spans="1:4" ht="45" x14ac:dyDescent="0.25">
      <c r="C244" s="5" t="s">
        <v>6</v>
      </c>
      <c r="D244" s="26">
        <v>26</v>
      </c>
    </row>
    <row r="245" spans="1:4" ht="60" x14ac:dyDescent="0.25">
      <c r="C245" s="5" t="s">
        <v>7</v>
      </c>
      <c r="D245" s="26">
        <v>7</v>
      </c>
    </row>
    <row r="246" spans="1:4" ht="60" x14ac:dyDescent="0.25">
      <c r="C246" s="5" t="s">
        <v>8</v>
      </c>
      <c r="D246" s="26">
        <v>86</v>
      </c>
    </row>
    <row r="247" spans="1:4" ht="120" x14ac:dyDescent="0.25">
      <c r="C247" s="5" t="s">
        <v>9</v>
      </c>
      <c r="D247" s="26">
        <v>61</v>
      </c>
    </row>
    <row r="248" spans="1:4" ht="75" x14ac:dyDescent="0.25">
      <c r="C248" s="5" t="s">
        <v>19</v>
      </c>
      <c r="D248" s="27">
        <v>5695</v>
      </c>
    </row>
    <row r="249" spans="1:4" ht="60" x14ac:dyDescent="0.25">
      <c r="C249" s="5" t="s">
        <v>11</v>
      </c>
      <c r="D249" s="26">
        <v>279</v>
      </c>
    </row>
    <row r="250" spans="1:4" ht="60" x14ac:dyDescent="0.25">
      <c r="C250" s="5" t="s">
        <v>12</v>
      </c>
      <c r="D250" s="27">
        <v>597</v>
      </c>
    </row>
    <row r="251" spans="1:4" ht="45" x14ac:dyDescent="0.25">
      <c r="C251" s="5" t="s">
        <v>13</v>
      </c>
      <c r="D251" s="27">
        <v>545</v>
      </c>
    </row>
    <row r="252" spans="1:4" ht="60" x14ac:dyDescent="0.25">
      <c r="C252" s="5" t="s">
        <v>14</v>
      </c>
      <c r="D252" s="26">
        <v>211</v>
      </c>
    </row>
    <row r="253" spans="1:4" ht="30" x14ac:dyDescent="0.25">
      <c r="C253" s="5" t="s">
        <v>15</v>
      </c>
      <c r="D253" s="26">
        <v>50</v>
      </c>
    </row>
    <row r="254" spans="1:4" ht="45" x14ac:dyDescent="0.25">
      <c r="C254" s="5" t="s">
        <v>16</v>
      </c>
      <c r="D254" s="26">
        <v>11</v>
      </c>
    </row>
    <row r="255" spans="1:4" ht="30" x14ac:dyDescent="0.25">
      <c r="C255" s="5" t="s">
        <v>17</v>
      </c>
      <c r="D255" s="26">
        <v>115</v>
      </c>
    </row>
    <row r="256" spans="1:4" x14ac:dyDescent="0.25">
      <c r="A256">
        <v>24</v>
      </c>
      <c r="B256" t="s">
        <v>43</v>
      </c>
      <c r="D256" s="28">
        <v>781</v>
      </c>
    </row>
    <row r="257" spans="1:4" ht="60" x14ac:dyDescent="0.25">
      <c r="C257" s="1" t="s">
        <v>5</v>
      </c>
      <c r="D257" s="21">
        <v>14</v>
      </c>
    </row>
    <row r="258" spans="1:4" ht="45" x14ac:dyDescent="0.25">
      <c r="C258" s="1" t="s">
        <v>6</v>
      </c>
      <c r="D258" s="21">
        <v>5</v>
      </c>
    </row>
    <row r="259" spans="1:4" ht="60" x14ac:dyDescent="0.25">
      <c r="C259" s="1" t="s">
        <v>7</v>
      </c>
      <c r="D259" s="21">
        <v>14</v>
      </c>
    </row>
    <row r="260" spans="1:4" ht="60" x14ac:dyDescent="0.25">
      <c r="C260" s="1" t="s">
        <v>22</v>
      </c>
      <c r="D260" s="21">
        <v>68</v>
      </c>
    </row>
    <row r="261" spans="1:4" ht="75" x14ac:dyDescent="0.25">
      <c r="C261" s="1" t="s">
        <v>19</v>
      </c>
      <c r="D261" s="20">
        <v>418</v>
      </c>
    </row>
    <row r="262" spans="1:4" ht="60" x14ac:dyDescent="0.25">
      <c r="C262" s="1" t="s">
        <v>11</v>
      </c>
      <c r="D262" s="21">
        <v>57</v>
      </c>
    </row>
    <row r="263" spans="1:4" ht="60" x14ac:dyDescent="0.25">
      <c r="C263" s="1" t="s">
        <v>14</v>
      </c>
      <c r="D263" s="21">
        <v>26</v>
      </c>
    </row>
    <row r="264" spans="1:4" ht="30" x14ac:dyDescent="0.25">
      <c r="C264" s="1" t="s">
        <v>15</v>
      </c>
      <c r="D264" s="21">
        <v>14</v>
      </c>
    </row>
    <row r="265" spans="1:4" ht="45" x14ac:dyDescent="0.25">
      <c r="C265" s="1" t="s">
        <v>16</v>
      </c>
      <c r="D265" s="21">
        <v>5</v>
      </c>
    </row>
    <row r="266" spans="1:4" ht="30" x14ac:dyDescent="0.25">
      <c r="C266" s="1" t="s">
        <v>17</v>
      </c>
      <c r="D266" s="20">
        <v>160</v>
      </c>
    </row>
    <row r="267" spans="1:4" x14ac:dyDescent="0.25">
      <c r="A267">
        <v>25</v>
      </c>
      <c r="B267" t="s">
        <v>44</v>
      </c>
      <c r="D267" s="25">
        <v>4926</v>
      </c>
    </row>
    <row r="268" spans="1:4" ht="60" x14ac:dyDescent="0.25">
      <c r="C268" s="1" t="s">
        <v>5</v>
      </c>
      <c r="D268" s="17">
        <v>42</v>
      </c>
    </row>
    <row r="269" spans="1:4" ht="45" x14ac:dyDescent="0.25">
      <c r="C269" s="1" t="s">
        <v>6</v>
      </c>
      <c r="D269" s="17">
        <v>10</v>
      </c>
    </row>
    <row r="270" spans="1:4" ht="60" x14ac:dyDescent="0.25">
      <c r="C270" s="1" t="s">
        <v>7</v>
      </c>
      <c r="D270" s="17">
        <v>7</v>
      </c>
    </row>
    <row r="271" spans="1:4" ht="60" x14ac:dyDescent="0.25">
      <c r="C271" s="1" t="s">
        <v>22</v>
      </c>
      <c r="D271" s="18">
        <v>263</v>
      </c>
    </row>
    <row r="272" spans="1:4" ht="60" x14ac:dyDescent="0.25">
      <c r="C272" s="1" t="s">
        <v>8</v>
      </c>
      <c r="D272" s="17">
        <v>55</v>
      </c>
    </row>
    <row r="273" spans="1:4" ht="120" x14ac:dyDescent="0.25">
      <c r="C273" s="1" t="s">
        <v>9</v>
      </c>
      <c r="D273" s="18">
        <v>490</v>
      </c>
    </row>
    <row r="274" spans="1:4" ht="75" x14ac:dyDescent="0.25">
      <c r="C274" s="1" t="s">
        <v>19</v>
      </c>
      <c r="D274" s="18">
        <v>2256</v>
      </c>
    </row>
    <row r="275" spans="1:4" ht="60" x14ac:dyDescent="0.25">
      <c r="C275" s="1" t="s">
        <v>11</v>
      </c>
      <c r="D275" s="17">
        <v>301</v>
      </c>
    </row>
    <row r="276" spans="1:4" ht="60" x14ac:dyDescent="0.25">
      <c r="C276" s="1" t="s">
        <v>12</v>
      </c>
      <c r="D276" s="18">
        <v>726</v>
      </c>
    </row>
    <row r="277" spans="1:4" ht="45" x14ac:dyDescent="0.25">
      <c r="C277" s="1" t="s">
        <v>13</v>
      </c>
      <c r="D277" s="17">
        <v>46</v>
      </c>
    </row>
    <row r="278" spans="1:4" ht="60" x14ac:dyDescent="0.25">
      <c r="C278" s="1" t="s">
        <v>14</v>
      </c>
      <c r="D278" s="17">
        <v>214</v>
      </c>
    </row>
    <row r="279" spans="1:4" ht="30" x14ac:dyDescent="0.25">
      <c r="C279" s="1" t="s">
        <v>15</v>
      </c>
      <c r="D279" s="17">
        <v>30</v>
      </c>
    </row>
    <row r="280" spans="1:4" ht="45" x14ac:dyDescent="0.25">
      <c r="C280" s="1" t="s">
        <v>16</v>
      </c>
      <c r="D280" s="17">
        <v>76</v>
      </c>
    </row>
    <row r="281" spans="1:4" ht="30" x14ac:dyDescent="0.25">
      <c r="C281" s="1" t="s">
        <v>17</v>
      </c>
      <c r="D281" s="18">
        <v>410</v>
      </c>
    </row>
    <row r="282" spans="1:4" x14ac:dyDescent="0.25">
      <c r="A282">
        <v>26</v>
      </c>
      <c r="B282" t="s">
        <v>45</v>
      </c>
      <c r="D282" s="24">
        <v>1077</v>
      </c>
    </row>
    <row r="283" spans="1:4" ht="60" x14ac:dyDescent="0.25">
      <c r="C283" s="1" t="s">
        <v>5</v>
      </c>
      <c r="D283" s="21">
        <v>28</v>
      </c>
    </row>
    <row r="284" spans="1:4" ht="60" x14ac:dyDescent="0.25">
      <c r="C284" s="1" t="s">
        <v>7</v>
      </c>
      <c r="D284" s="21">
        <v>16</v>
      </c>
    </row>
    <row r="285" spans="1:4" ht="120" x14ac:dyDescent="0.25">
      <c r="C285" s="1" t="s">
        <v>9</v>
      </c>
      <c r="D285" s="21">
        <v>18</v>
      </c>
    </row>
    <row r="286" spans="1:4" ht="75" x14ac:dyDescent="0.25">
      <c r="C286" s="1" t="s">
        <v>19</v>
      </c>
      <c r="D286" s="20">
        <v>555</v>
      </c>
    </row>
    <row r="287" spans="1:4" ht="60" x14ac:dyDescent="0.25">
      <c r="C287" s="1" t="s">
        <v>11</v>
      </c>
      <c r="D287" s="21">
        <v>80</v>
      </c>
    </row>
    <row r="288" spans="1:4" ht="60" x14ac:dyDescent="0.25">
      <c r="C288" s="1" t="s">
        <v>12</v>
      </c>
      <c r="D288" s="20">
        <v>156</v>
      </c>
    </row>
    <row r="289" spans="1:4" ht="45" x14ac:dyDescent="0.25">
      <c r="C289" s="1" t="s">
        <v>13</v>
      </c>
      <c r="D289" s="20">
        <v>146</v>
      </c>
    </row>
    <row r="290" spans="1:4" ht="60" x14ac:dyDescent="0.25">
      <c r="C290" s="1" t="s">
        <v>14</v>
      </c>
      <c r="D290" s="21">
        <v>39</v>
      </c>
    </row>
    <row r="291" spans="1:4" ht="30" x14ac:dyDescent="0.25">
      <c r="C291" s="1" t="s">
        <v>17</v>
      </c>
      <c r="D291" s="21">
        <v>39</v>
      </c>
    </row>
    <row r="292" spans="1:4" x14ac:dyDescent="0.25">
      <c r="A292">
        <v>27</v>
      </c>
      <c r="B292" t="s">
        <v>46</v>
      </c>
      <c r="D292" s="24">
        <v>5492</v>
      </c>
    </row>
    <row r="293" spans="1:4" ht="60" x14ac:dyDescent="0.25">
      <c r="C293" s="1" t="s">
        <v>5</v>
      </c>
      <c r="D293" s="20">
        <v>357</v>
      </c>
    </row>
    <row r="294" spans="1:4" ht="45" x14ac:dyDescent="0.25">
      <c r="C294" s="1" t="s">
        <v>6</v>
      </c>
      <c r="D294" s="21">
        <v>115</v>
      </c>
    </row>
    <row r="295" spans="1:4" ht="60" x14ac:dyDescent="0.25">
      <c r="C295" s="1" t="s">
        <v>7</v>
      </c>
      <c r="D295" s="21">
        <v>124</v>
      </c>
    </row>
    <row r="296" spans="1:4" ht="60" x14ac:dyDescent="0.25">
      <c r="C296" s="1" t="s">
        <v>22</v>
      </c>
      <c r="D296" s="21">
        <v>16</v>
      </c>
    </row>
    <row r="297" spans="1:4" ht="60" x14ac:dyDescent="0.25">
      <c r="C297" s="1" t="s">
        <v>8</v>
      </c>
      <c r="D297" s="21">
        <v>220</v>
      </c>
    </row>
    <row r="298" spans="1:4" ht="120" x14ac:dyDescent="0.25">
      <c r="C298" s="1" t="s">
        <v>9</v>
      </c>
      <c r="D298" s="20">
        <v>225</v>
      </c>
    </row>
    <row r="299" spans="1:4" ht="75" x14ac:dyDescent="0.25">
      <c r="C299" s="1" t="s">
        <v>19</v>
      </c>
      <c r="D299" s="20">
        <v>2772</v>
      </c>
    </row>
    <row r="300" spans="1:4" ht="60" x14ac:dyDescent="0.25">
      <c r="C300" s="1" t="s">
        <v>11</v>
      </c>
      <c r="D300" s="20">
        <v>426</v>
      </c>
    </row>
    <row r="301" spans="1:4" ht="60" x14ac:dyDescent="0.25">
      <c r="C301" s="1" t="s">
        <v>12</v>
      </c>
      <c r="D301" s="20">
        <v>301</v>
      </c>
    </row>
    <row r="302" spans="1:4" ht="45" x14ac:dyDescent="0.25">
      <c r="C302" s="1" t="s">
        <v>13</v>
      </c>
      <c r="D302" s="20">
        <v>318</v>
      </c>
    </row>
    <row r="303" spans="1:4" ht="60" x14ac:dyDescent="0.25">
      <c r="C303" s="1" t="s">
        <v>14</v>
      </c>
      <c r="D303" s="21">
        <v>154</v>
      </c>
    </row>
    <row r="304" spans="1:4" ht="30" x14ac:dyDescent="0.25">
      <c r="C304" s="1" t="s">
        <v>15</v>
      </c>
      <c r="D304" s="20">
        <v>219</v>
      </c>
    </row>
    <row r="305" spans="1:4" ht="45" x14ac:dyDescent="0.25">
      <c r="C305" s="1" t="s">
        <v>16</v>
      </c>
      <c r="D305" s="21">
        <v>12</v>
      </c>
    </row>
    <row r="306" spans="1:4" ht="30" x14ac:dyDescent="0.25">
      <c r="C306" s="1" t="s">
        <v>17</v>
      </c>
      <c r="D306" s="21">
        <v>233</v>
      </c>
    </row>
    <row r="307" spans="1:4" x14ac:dyDescent="0.25">
      <c r="A307">
        <v>28</v>
      </c>
      <c r="B307" t="s">
        <v>47</v>
      </c>
      <c r="C307" s="1"/>
      <c r="D307" s="19">
        <v>338</v>
      </c>
    </row>
    <row r="308" spans="1:4" ht="75" x14ac:dyDescent="0.25">
      <c r="C308" s="1" t="s">
        <v>19</v>
      </c>
      <c r="D308" s="21">
        <v>146</v>
      </c>
    </row>
    <row r="309" spans="1:4" ht="30" x14ac:dyDescent="0.25">
      <c r="C309" s="1" t="s">
        <v>17</v>
      </c>
      <c r="D309" s="21">
        <v>192</v>
      </c>
    </row>
    <row r="310" spans="1:4" x14ac:dyDescent="0.25">
      <c r="A310">
        <v>29</v>
      </c>
      <c r="B310" t="s">
        <v>48</v>
      </c>
      <c r="C310" s="1"/>
      <c r="D310" s="19">
        <v>388</v>
      </c>
    </row>
    <row r="311" spans="1:4" ht="60" x14ac:dyDescent="0.25">
      <c r="C311" s="1" t="s">
        <v>5</v>
      </c>
      <c r="D311" s="21">
        <v>6</v>
      </c>
    </row>
    <row r="312" spans="1:4" ht="45" x14ac:dyDescent="0.25">
      <c r="C312" s="1" t="s">
        <v>6</v>
      </c>
      <c r="D312" s="21">
        <v>5</v>
      </c>
    </row>
    <row r="313" spans="1:4" ht="60" x14ac:dyDescent="0.25">
      <c r="C313" s="1" t="s">
        <v>8</v>
      </c>
      <c r="D313" s="21">
        <v>8</v>
      </c>
    </row>
    <row r="314" spans="1:4" ht="120" x14ac:dyDescent="0.25">
      <c r="C314" s="1" t="s">
        <v>9</v>
      </c>
      <c r="D314" s="21">
        <v>6</v>
      </c>
    </row>
    <row r="315" spans="1:4" ht="75" x14ac:dyDescent="0.25">
      <c r="C315" s="1" t="s">
        <v>19</v>
      </c>
      <c r="D315" s="20">
        <v>304</v>
      </c>
    </row>
    <row r="316" spans="1:4" ht="60" x14ac:dyDescent="0.25">
      <c r="C316" s="1" t="s">
        <v>11</v>
      </c>
      <c r="D316" s="21">
        <v>20</v>
      </c>
    </row>
    <row r="317" spans="1:4" ht="60" x14ac:dyDescent="0.25">
      <c r="C317" s="1" t="s">
        <v>12</v>
      </c>
      <c r="D317" s="21">
        <v>7</v>
      </c>
    </row>
    <row r="318" spans="1:4" ht="30" x14ac:dyDescent="0.25">
      <c r="C318" s="1" t="s">
        <v>17</v>
      </c>
      <c r="D318" s="21">
        <v>32</v>
      </c>
    </row>
    <row r="319" spans="1:4" x14ac:dyDescent="0.25">
      <c r="A319">
        <v>30</v>
      </c>
      <c r="B319" t="s">
        <v>49</v>
      </c>
      <c r="D319" s="24">
        <v>19704</v>
      </c>
    </row>
    <row r="320" spans="1:4" ht="60" x14ac:dyDescent="0.25">
      <c r="C320" s="1" t="s">
        <v>5</v>
      </c>
      <c r="D320" s="21">
        <v>370</v>
      </c>
    </row>
    <row r="321" spans="1:4" ht="45" x14ac:dyDescent="0.25">
      <c r="C321" s="1" t="s">
        <v>6</v>
      </c>
      <c r="D321" s="21">
        <v>70</v>
      </c>
    </row>
    <row r="322" spans="1:4" ht="60" x14ac:dyDescent="0.25">
      <c r="C322" s="1" t="s">
        <v>7</v>
      </c>
      <c r="D322" s="21">
        <v>246</v>
      </c>
    </row>
    <row r="323" spans="1:4" ht="60" x14ac:dyDescent="0.25">
      <c r="C323" s="1" t="s">
        <v>22</v>
      </c>
      <c r="D323" s="21">
        <v>561</v>
      </c>
    </row>
    <row r="324" spans="1:4" ht="60" x14ac:dyDescent="0.25">
      <c r="C324" s="1" t="s">
        <v>8</v>
      </c>
      <c r="D324" s="21">
        <v>378</v>
      </c>
    </row>
    <row r="325" spans="1:4" ht="120" x14ac:dyDescent="0.25">
      <c r="C325" s="1" t="s">
        <v>9</v>
      </c>
      <c r="D325" s="20">
        <v>2063</v>
      </c>
    </row>
    <row r="326" spans="1:4" ht="75" x14ac:dyDescent="0.25">
      <c r="C326" s="1" t="s">
        <v>19</v>
      </c>
      <c r="D326" s="20">
        <v>8181</v>
      </c>
    </row>
    <row r="327" spans="1:4" ht="60" x14ac:dyDescent="0.25">
      <c r="C327" s="1" t="s">
        <v>11</v>
      </c>
      <c r="D327" s="20">
        <v>1094</v>
      </c>
    </row>
    <row r="328" spans="1:4" ht="60" x14ac:dyDescent="0.25">
      <c r="C328" s="1" t="s">
        <v>12</v>
      </c>
      <c r="D328" s="20">
        <v>2772</v>
      </c>
    </row>
    <row r="329" spans="1:4" ht="45" x14ac:dyDescent="0.25">
      <c r="C329" s="1" t="s">
        <v>13</v>
      </c>
      <c r="D329" s="21">
        <v>541</v>
      </c>
    </row>
    <row r="330" spans="1:4" ht="60" x14ac:dyDescent="0.25">
      <c r="C330" s="1" t="s">
        <v>14</v>
      </c>
      <c r="D330" s="20">
        <v>1357</v>
      </c>
    </row>
    <row r="331" spans="1:4" ht="30" x14ac:dyDescent="0.25">
      <c r="C331" s="1" t="s">
        <v>15</v>
      </c>
      <c r="D331" s="21">
        <v>809</v>
      </c>
    </row>
    <row r="332" spans="1:4" ht="45" x14ac:dyDescent="0.25">
      <c r="C332" s="1" t="s">
        <v>16</v>
      </c>
      <c r="D332" s="21">
        <v>121</v>
      </c>
    </row>
    <row r="333" spans="1:4" ht="30" x14ac:dyDescent="0.25">
      <c r="C333" s="1" t="s">
        <v>17</v>
      </c>
      <c r="D333" s="20">
        <v>1141</v>
      </c>
    </row>
    <row r="334" spans="1:4" x14ac:dyDescent="0.25">
      <c r="A334">
        <v>31</v>
      </c>
      <c r="B334" t="s">
        <v>50</v>
      </c>
      <c r="D334" s="24">
        <v>12807</v>
      </c>
    </row>
    <row r="335" spans="1:4" ht="60" x14ac:dyDescent="0.25">
      <c r="C335" s="1" t="s">
        <v>5</v>
      </c>
      <c r="D335" s="21">
        <v>334</v>
      </c>
    </row>
    <row r="336" spans="1:4" ht="45" x14ac:dyDescent="0.25">
      <c r="C336" s="1" t="s">
        <v>6</v>
      </c>
      <c r="D336" s="21">
        <v>37</v>
      </c>
    </row>
    <row r="337" spans="1:4" ht="60" x14ac:dyDescent="0.25">
      <c r="C337" s="1" t="s">
        <v>7</v>
      </c>
      <c r="D337" s="21">
        <v>82</v>
      </c>
    </row>
    <row r="338" spans="1:4" ht="60" x14ac:dyDescent="0.25">
      <c r="C338" s="1" t="s">
        <v>22</v>
      </c>
      <c r="D338" s="20">
        <v>473</v>
      </c>
    </row>
    <row r="339" spans="1:4" ht="60" x14ac:dyDescent="0.25">
      <c r="C339" s="1" t="s">
        <v>8</v>
      </c>
      <c r="D339" s="21">
        <v>322</v>
      </c>
    </row>
    <row r="340" spans="1:4" ht="45" x14ac:dyDescent="0.25">
      <c r="C340" s="1" t="s">
        <v>41</v>
      </c>
      <c r="D340" s="21">
        <v>529</v>
      </c>
    </row>
    <row r="341" spans="1:4" ht="120" x14ac:dyDescent="0.25">
      <c r="C341" s="1" t="s">
        <v>9</v>
      </c>
      <c r="D341" s="20">
        <v>764</v>
      </c>
    </row>
    <row r="342" spans="1:4" ht="75" x14ac:dyDescent="0.25">
      <c r="C342" s="1" t="s">
        <v>19</v>
      </c>
      <c r="D342" s="20">
        <v>4012</v>
      </c>
    </row>
    <row r="343" spans="1:4" ht="60" x14ac:dyDescent="0.25">
      <c r="C343" s="1" t="s">
        <v>11</v>
      </c>
      <c r="D343" s="21">
        <v>693</v>
      </c>
    </row>
    <row r="344" spans="1:4" ht="60" x14ac:dyDescent="0.25">
      <c r="C344" s="1" t="s">
        <v>12</v>
      </c>
      <c r="D344" s="20">
        <v>1056</v>
      </c>
    </row>
    <row r="345" spans="1:4" ht="45" x14ac:dyDescent="0.25">
      <c r="C345" s="1" t="s">
        <v>13</v>
      </c>
      <c r="D345" s="20">
        <v>780</v>
      </c>
    </row>
    <row r="346" spans="1:4" ht="60" x14ac:dyDescent="0.25">
      <c r="C346" s="1" t="s">
        <v>14</v>
      </c>
      <c r="D346" s="20">
        <v>1205</v>
      </c>
    </row>
    <row r="347" spans="1:4" ht="30" x14ac:dyDescent="0.25">
      <c r="C347" s="1" t="s">
        <v>15</v>
      </c>
      <c r="D347" s="21">
        <v>204</v>
      </c>
    </row>
    <row r="348" spans="1:4" ht="45" x14ac:dyDescent="0.25">
      <c r="C348" s="1" t="s">
        <v>16</v>
      </c>
      <c r="D348" s="20">
        <v>1027</v>
      </c>
    </row>
    <row r="349" spans="1:4" ht="30" x14ac:dyDescent="0.25">
      <c r="C349" s="1" t="s">
        <v>17</v>
      </c>
      <c r="D349" s="21">
        <v>1289</v>
      </c>
    </row>
    <row r="350" spans="1:4" x14ac:dyDescent="0.25">
      <c r="A350">
        <v>32</v>
      </c>
      <c r="B350" t="s">
        <v>51</v>
      </c>
      <c r="D350" s="24">
        <v>3992</v>
      </c>
    </row>
    <row r="351" spans="1:4" ht="60" x14ac:dyDescent="0.25">
      <c r="C351" s="1" t="s">
        <v>5</v>
      </c>
      <c r="D351" s="21">
        <v>69</v>
      </c>
    </row>
    <row r="352" spans="1:4" ht="60" x14ac:dyDescent="0.25">
      <c r="C352" s="1" t="s">
        <v>7</v>
      </c>
      <c r="D352" s="21">
        <v>27</v>
      </c>
    </row>
    <row r="353" spans="1:5" ht="60" x14ac:dyDescent="0.25">
      <c r="C353" s="1" t="s">
        <v>22</v>
      </c>
      <c r="D353" s="21">
        <v>546</v>
      </c>
    </row>
    <row r="354" spans="1:5" ht="60" x14ac:dyDescent="0.25">
      <c r="C354" s="1" t="s">
        <v>8</v>
      </c>
      <c r="D354" s="21">
        <v>156</v>
      </c>
    </row>
    <row r="355" spans="1:5" ht="120" x14ac:dyDescent="0.25">
      <c r="C355" s="1" t="s">
        <v>9</v>
      </c>
      <c r="D355" s="20">
        <v>588</v>
      </c>
    </row>
    <row r="356" spans="1:5" ht="75" x14ac:dyDescent="0.25">
      <c r="C356" s="1" t="s">
        <v>19</v>
      </c>
      <c r="D356" s="20">
        <v>1819</v>
      </c>
    </row>
    <row r="357" spans="1:5" ht="60" x14ac:dyDescent="0.25">
      <c r="C357" s="1" t="s">
        <v>11</v>
      </c>
      <c r="D357" s="21">
        <v>149</v>
      </c>
    </row>
    <row r="358" spans="1:5" ht="60" x14ac:dyDescent="0.25">
      <c r="C358" s="1" t="s">
        <v>12</v>
      </c>
      <c r="D358" s="21">
        <v>114</v>
      </c>
    </row>
    <row r="359" spans="1:5" ht="45" x14ac:dyDescent="0.25">
      <c r="C359" s="1" t="s">
        <v>13</v>
      </c>
      <c r="D359" s="21">
        <v>160</v>
      </c>
    </row>
    <row r="360" spans="1:5" ht="60" x14ac:dyDescent="0.25">
      <c r="C360" s="1" t="s">
        <v>14</v>
      </c>
      <c r="D360" s="21">
        <v>48</v>
      </c>
    </row>
    <row r="361" spans="1:5" ht="30" x14ac:dyDescent="0.25">
      <c r="C361" s="1" t="s">
        <v>15</v>
      </c>
      <c r="D361" s="20">
        <v>249</v>
      </c>
    </row>
    <row r="362" spans="1:5" ht="45" x14ac:dyDescent="0.25">
      <c r="C362" s="1" t="s">
        <v>16</v>
      </c>
      <c r="D362" s="21">
        <v>6</v>
      </c>
    </row>
    <row r="363" spans="1:5" ht="30" x14ac:dyDescent="0.25">
      <c r="C363" s="1" t="s">
        <v>17</v>
      </c>
      <c r="D363" s="21">
        <v>61</v>
      </c>
    </row>
    <row r="364" spans="1:5" x14ac:dyDescent="0.25">
      <c r="A364">
        <v>33</v>
      </c>
      <c r="B364" t="s">
        <v>52</v>
      </c>
      <c r="D364" s="24">
        <v>3107</v>
      </c>
    </row>
    <row r="365" spans="1:5" ht="60" x14ac:dyDescent="0.25">
      <c r="C365" s="1" t="s">
        <v>5</v>
      </c>
      <c r="D365" s="21">
        <v>42</v>
      </c>
      <c r="E365" s="6"/>
    </row>
    <row r="366" spans="1:5" ht="45" x14ac:dyDescent="0.25">
      <c r="C366" s="1" t="s">
        <v>6</v>
      </c>
      <c r="D366" s="21">
        <v>12</v>
      </c>
    </row>
    <row r="367" spans="1:5" ht="60" x14ac:dyDescent="0.25">
      <c r="C367" s="1" t="s">
        <v>7</v>
      </c>
      <c r="D367" s="21">
        <v>28</v>
      </c>
    </row>
    <row r="368" spans="1:5" ht="120" x14ac:dyDescent="0.25">
      <c r="C368" s="1" t="s">
        <v>9</v>
      </c>
      <c r="D368" s="21">
        <v>179</v>
      </c>
    </row>
    <row r="369" spans="1:4" ht="75" x14ac:dyDescent="0.25">
      <c r="C369" s="1" t="s">
        <v>19</v>
      </c>
      <c r="D369" s="20">
        <v>1808</v>
      </c>
    </row>
    <row r="370" spans="1:4" ht="60" x14ac:dyDescent="0.25">
      <c r="C370" s="1" t="s">
        <v>11</v>
      </c>
      <c r="D370" s="20">
        <v>225</v>
      </c>
    </row>
    <row r="371" spans="1:4" ht="60" x14ac:dyDescent="0.25">
      <c r="C371" s="1" t="s">
        <v>12</v>
      </c>
      <c r="D371" s="21">
        <v>222</v>
      </c>
    </row>
    <row r="372" spans="1:4" ht="45" x14ac:dyDescent="0.25">
      <c r="C372" s="1" t="s">
        <v>13</v>
      </c>
      <c r="D372" s="21">
        <v>25</v>
      </c>
    </row>
    <row r="373" spans="1:4" ht="60" x14ac:dyDescent="0.25">
      <c r="C373" s="1" t="s">
        <v>14</v>
      </c>
      <c r="D373" s="21">
        <v>73</v>
      </c>
    </row>
    <row r="374" spans="1:4" ht="30" x14ac:dyDescent="0.25">
      <c r="C374" s="1" t="s">
        <v>17</v>
      </c>
      <c r="D374" s="20">
        <v>493</v>
      </c>
    </row>
    <row r="375" spans="1:4" ht="30" x14ac:dyDescent="0.25">
      <c r="A375">
        <v>34</v>
      </c>
      <c r="B375" s="1" t="s">
        <v>53</v>
      </c>
      <c r="D375" s="24">
        <v>4046</v>
      </c>
    </row>
    <row r="376" spans="1:4" ht="60" x14ac:dyDescent="0.25">
      <c r="C376" s="1" t="s">
        <v>5</v>
      </c>
      <c r="D376" s="21">
        <v>75</v>
      </c>
    </row>
    <row r="377" spans="1:4" ht="45" x14ac:dyDescent="0.25">
      <c r="C377" s="1" t="s">
        <v>6</v>
      </c>
      <c r="D377" s="21">
        <v>18</v>
      </c>
    </row>
    <row r="378" spans="1:4" ht="60" x14ac:dyDescent="0.25">
      <c r="C378" s="1" t="s">
        <v>7</v>
      </c>
      <c r="D378" s="21">
        <v>25</v>
      </c>
    </row>
    <row r="379" spans="1:4" ht="60" x14ac:dyDescent="0.25">
      <c r="C379" s="1" t="s">
        <v>22</v>
      </c>
      <c r="D379" s="21">
        <v>32</v>
      </c>
    </row>
    <row r="380" spans="1:4" ht="60" x14ac:dyDescent="0.25">
      <c r="C380" s="1" t="s">
        <v>8</v>
      </c>
      <c r="D380" s="21">
        <v>155</v>
      </c>
    </row>
    <row r="381" spans="1:4" ht="120" x14ac:dyDescent="0.25">
      <c r="C381" s="1" t="s">
        <v>9</v>
      </c>
      <c r="D381" s="20">
        <v>360</v>
      </c>
    </row>
    <row r="382" spans="1:4" ht="75" x14ac:dyDescent="0.25">
      <c r="C382" s="1" t="s">
        <v>19</v>
      </c>
      <c r="D382" s="21">
        <v>532</v>
      </c>
    </row>
    <row r="383" spans="1:4" ht="60" x14ac:dyDescent="0.25">
      <c r="C383" s="1" t="s">
        <v>11</v>
      </c>
      <c r="D383" s="21">
        <v>154</v>
      </c>
    </row>
    <row r="384" spans="1:4" ht="60" x14ac:dyDescent="0.25">
      <c r="C384" s="1" t="s">
        <v>12</v>
      </c>
      <c r="D384" s="20">
        <v>371</v>
      </c>
    </row>
    <row r="385" spans="3:4" ht="45" x14ac:dyDescent="0.25">
      <c r="C385" s="1" t="s">
        <v>13</v>
      </c>
      <c r="D385" s="21">
        <v>169</v>
      </c>
    </row>
    <row r="386" spans="3:4" ht="60" x14ac:dyDescent="0.25">
      <c r="C386" s="1" t="s">
        <v>14</v>
      </c>
      <c r="D386" s="20">
        <v>340</v>
      </c>
    </row>
    <row r="387" spans="3:4" ht="30" x14ac:dyDescent="0.25">
      <c r="C387" s="1" t="s">
        <v>15</v>
      </c>
      <c r="D387" s="20">
        <v>1502</v>
      </c>
    </row>
    <row r="388" spans="3:4" ht="45" x14ac:dyDescent="0.25">
      <c r="C388" s="1" t="s">
        <v>16</v>
      </c>
      <c r="D388" s="21">
        <v>48</v>
      </c>
    </row>
    <row r="389" spans="3:4" ht="30" x14ac:dyDescent="0.25">
      <c r="C389" s="1" t="s">
        <v>17</v>
      </c>
      <c r="D389" s="21">
        <v>265</v>
      </c>
    </row>
  </sheetData>
  <sortState ref="T3:T16">
    <sortCondition descending="1" ref="T3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2017-10-16T04:56:09Z</dcterms:created>
  <dcterms:modified xsi:type="dcterms:W3CDTF">2017-10-17T11:42:23Z</dcterms:modified>
</cp:coreProperties>
</file>